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65" tabRatio="1000" activeTab="1"/>
  </bookViews>
  <sheets>
    <sheet name="Corporate List" sheetId="1" r:id="rId1"/>
    <sheet name="DIRECTOR-PARTNER" sheetId="2" r:id="rId2"/>
  </sheets>
  <definedNames/>
  <calcPr fullCalcOnLoad="1"/>
</workbook>
</file>

<file path=xl/sharedStrings.xml><?xml version="1.0" encoding="utf-8"?>
<sst xmlns="http://schemas.openxmlformats.org/spreadsheetml/2006/main" count="4258" uniqueCount="1988">
  <si>
    <t>NEW DELHI</t>
  </si>
  <si>
    <t>DELHI</t>
  </si>
  <si>
    <t>DELHI EAST</t>
  </si>
  <si>
    <t>EAST DELHI</t>
  </si>
  <si>
    <t>CENTRAL DELHI</t>
  </si>
  <si>
    <t>NORTH DELHI</t>
  </si>
  <si>
    <t>DELHI NORTH</t>
  </si>
  <si>
    <t>NEW DELHI SOUTH WEST</t>
  </si>
  <si>
    <t>SOUTH WEST DELHI</t>
  </si>
  <si>
    <t>New Delhi</t>
  </si>
  <si>
    <t>WEST DELHI</t>
  </si>
  <si>
    <t>NORTH WEST DELHI</t>
  </si>
  <si>
    <t>INDERPURI</t>
  </si>
  <si>
    <t>SOUTH DELHI</t>
  </si>
  <si>
    <t>NEW DELHI SOUTH</t>
  </si>
  <si>
    <t>UTTAR PRADESH</t>
  </si>
  <si>
    <t>SAFDARJUNG ENCLAVE</t>
  </si>
  <si>
    <t>SHAHDARA</t>
  </si>
  <si>
    <t>DELHI NORTH EAST</t>
  </si>
  <si>
    <t>PITAMPURA</t>
  </si>
  <si>
    <t>First Floor</t>
  </si>
  <si>
    <t>DWARKA</t>
  </si>
  <si>
    <t>ROHINI</t>
  </si>
  <si>
    <t>A-3/33</t>
  </si>
  <si>
    <t>SECTOR-7</t>
  </si>
  <si>
    <t>SECTOR-9</t>
  </si>
  <si>
    <t>Sector-7, Rohini</t>
  </si>
  <si>
    <t>HARYANA</t>
  </si>
  <si>
    <t>GURGAON</t>
  </si>
  <si>
    <t>CIVIL LINES</t>
  </si>
  <si>
    <t>URBAN ESTATE</t>
  </si>
  <si>
    <t>ROHTAK</t>
  </si>
  <si>
    <t>RAJASTHAN</t>
  </si>
  <si>
    <t>KARNAL</t>
  </si>
  <si>
    <t>SECTOR 7, URBAN ESTATE</t>
  </si>
  <si>
    <t>KAITHAL</t>
  </si>
  <si>
    <t>AMBALA CANTT</t>
  </si>
  <si>
    <t>AMBALA</t>
  </si>
  <si>
    <t>AJIT NAGAR</t>
  </si>
  <si>
    <t>PANCHKULA</t>
  </si>
  <si>
    <t>SECTOR-21</t>
  </si>
  <si>
    <t>M/S SANDEEP SHARMA &amp; ASSOCIATES INSURANCE SURVEYORS AND LOSS ASSESSORS LLP</t>
  </si>
  <si>
    <t># 581,</t>
  </si>
  <si>
    <t>KURUKSHETRA</t>
  </si>
  <si>
    <t>Sector - 3</t>
  </si>
  <si>
    <t>PUNJAB</t>
  </si>
  <si>
    <t>JALANDHAR</t>
  </si>
  <si>
    <t>MOHALI</t>
  </si>
  <si>
    <t>CHANDIGARH</t>
  </si>
  <si>
    <t>LUDHIANA</t>
  </si>
  <si>
    <t>Ludhiana</t>
  </si>
  <si>
    <t>AMRITSAR</t>
  </si>
  <si>
    <t>SANGRUR</t>
  </si>
  <si>
    <t>BATHINDA</t>
  </si>
  <si>
    <t>Chandigarh</t>
  </si>
  <si>
    <t># 1081</t>
  </si>
  <si>
    <t>Sector 27B</t>
  </si>
  <si>
    <t>N KUMAR INSURANCE SURVEYORS &amp; LOSS ASSESSORS PRIVATE LIMITED</t>
  </si>
  <si>
    <t>SAS NAGAR</t>
  </si>
  <si>
    <t>WEST BENGAL</t>
  </si>
  <si>
    <t>JAMMU</t>
  </si>
  <si>
    <t>JAMMU &amp; KASHMIR</t>
  </si>
  <si>
    <t>RAM NAGAR</t>
  </si>
  <si>
    <t>GHAZIABAD</t>
  </si>
  <si>
    <t>Ghaziabad</t>
  </si>
  <si>
    <t>NOIDA</t>
  </si>
  <si>
    <t>GAUTAM BUDDHA NAGAR</t>
  </si>
  <si>
    <t>BISHRAKH</t>
  </si>
  <si>
    <t>TAMIL NADU</t>
  </si>
  <si>
    <t>KANPUR</t>
  </si>
  <si>
    <t>KANPUR NAGAR</t>
  </si>
  <si>
    <t>80 FEET ROAD</t>
  </si>
  <si>
    <t>JUHI</t>
  </si>
  <si>
    <t>HIG-1</t>
  </si>
  <si>
    <t>VARANASI</t>
  </si>
  <si>
    <t>Englishia Line</t>
  </si>
  <si>
    <t>CIRCULAR ROAD</t>
  </si>
  <si>
    <t>AGRA</t>
  </si>
  <si>
    <t>MURALI VIHAR COLONY</t>
  </si>
  <si>
    <t>H NO 10</t>
  </si>
  <si>
    <t>DEVERETHA NO 1</t>
  </si>
  <si>
    <t>MADHYA PRADESH</t>
  </si>
  <si>
    <t>JAIPUR</t>
  </si>
  <si>
    <t>AJMER ROAD</t>
  </si>
  <si>
    <t>408, GEETANJALI TOWER</t>
  </si>
  <si>
    <t>SRIGANGANAGAR</t>
  </si>
  <si>
    <t>GANGANAGAR</t>
  </si>
  <si>
    <t>C BLOCK</t>
  </si>
  <si>
    <t>58-GANDHI NAGAR</t>
  </si>
  <si>
    <t>NEAR BAL NIKETAN SCHOOL</t>
  </si>
  <si>
    <t>GUJARAT</t>
  </si>
  <si>
    <t>KACHCHH</t>
  </si>
  <si>
    <t>108, MADHUBAN COMPLEX</t>
  </si>
  <si>
    <t>GANDHIDHAM</t>
  </si>
  <si>
    <t>AHMEDABAD</t>
  </si>
  <si>
    <t>AMBAWADI</t>
  </si>
  <si>
    <t>VADODARA</t>
  </si>
  <si>
    <t>VADODARA WEST</t>
  </si>
  <si>
    <t>Ring Road</t>
  </si>
  <si>
    <t>MUMBAI</t>
  </si>
  <si>
    <t>MAHARASHTRA</t>
  </si>
  <si>
    <t>FORT MUMBAI</t>
  </si>
  <si>
    <t>MUMBAI CITY EAST</t>
  </si>
  <si>
    <t>Fort</t>
  </si>
  <si>
    <t>THANE</t>
  </si>
  <si>
    <t>NAGPUR</t>
  </si>
  <si>
    <t>GOREGAON EAST</t>
  </si>
  <si>
    <t>ANDHERI EAST</t>
  </si>
  <si>
    <t>GHATKOPAR (E)</t>
  </si>
  <si>
    <t>FORT</t>
  </si>
  <si>
    <t>KANDIVALI EAST</t>
  </si>
  <si>
    <t>VASAI</t>
  </si>
  <si>
    <t>NORTH GOA</t>
  </si>
  <si>
    <t>GOA</t>
  </si>
  <si>
    <t>BARDEZ</t>
  </si>
  <si>
    <t>Nagpur</t>
  </si>
  <si>
    <t>BHOPAL</t>
  </si>
  <si>
    <t>Arera Colony</t>
  </si>
  <si>
    <t>SATNA</t>
  </si>
  <si>
    <t>HYDERABAD</t>
  </si>
  <si>
    <t>TELANGANA</t>
  </si>
  <si>
    <t>SECUNDERABAD</t>
  </si>
  <si>
    <t>K.V.RANGAREDDY</t>
  </si>
  <si>
    <t>AMEERPET</t>
  </si>
  <si>
    <t>VISAKHAPATNAM</t>
  </si>
  <si>
    <t>ANDHRA PRADESH</t>
  </si>
  <si>
    <t>Balakampet</t>
  </si>
  <si>
    <t>BANGALORE</t>
  </si>
  <si>
    <t>KARNATAKA</t>
  </si>
  <si>
    <t>HYDERABAD SOUTH EAST</t>
  </si>
  <si>
    <t>13-174</t>
  </si>
  <si>
    <t>Madhusudan Nagar</t>
  </si>
  <si>
    <t>Malkajgiri</t>
  </si>
  <si>
    <t>2nd Floor</t>
  </si>
  <si>
    <t>SIVAJIPALEM</t>
  </si>
  <si>
    <t>BANGALORE EAST</t>
  </si>
  <si>
    <t>COIMBATORE</t>
  </si>
  <si>
    <t>DAKSHINA KANNADA</t>
  </si>
  <si>
    <t>MANGALORE</t>
  </si>
  <si>
    <t>BELGAUM</t>
  </si>
  <si>
    <t>CHENNAI</t>
  </si>
  <si>
    <t>COIMABTORE NORTH</t>
  </si>
  <si>
    <t>Puliakulam</t>
  </si>
  <si>
    <t>KOLKATA</t>
  </si>
  <si>
    <t>CALCUTTA</t>
  </si>
  <si>
    <t>CALCUTTA SOUTH PRESIDENCY</t>
  </si>
  <si>
    <t>SOUTH 24 PARGANAS</t>
  </si>
  <si>
    <t>HOOGHLY</t>
  </si>
  <si>
    <t>BHUBANESWAR</t>
  </si>
  <si>
    <t>KHORDA</t>
  </si>
  <si>
    <t>ORISSA</t>
  </si>
  <si>
    <t>ESEN DEN, 475, AIGINIA</t>
  </si>
  <si>
    <t>ASIANA PLAZA ENTRY</t>
  </si>
  <si>
    <t>KHANDAGIRI</t>
  </si>
  <si>
    <t>IRDA/CORP/SLA-27885</t>
  </si>
  <si>
    <t>Consolidated Insurance Surveyors &amp; Loss Assessors Pvt Ltd.</t>
  </si>
  <si>
    <t>IRDA/CORP/SLA-15512</t>
  </si>
  <si>
    <t>ADITI INSURANCE SURVEYORS AND LOSS ASSESSORS PVT. LTD.</t>
  </si>
  <si>
    <t>35, NETAJI SUBHASH MARG,</t>
  </si>
  <si>
    <t>DARYA GANJ</t>
  </si>
  <si>
    <t>IRDA/CORP/SLA-72530</t>
  </si>
  <si>
    <t>EMINENT SOLVSERVE INSURANCE SURVEYORS &amp; LOSS ASSESSORS PVT. LTD.</t>
  </si>
  <si>
    <t>306, DEEPSHIKHA  BLDG.</t>
  </si>
  <si>
    <t>8,RAJENDRA PLACE</t>
  </si>
  <si>
    <t>IRDA/CORP/SLA-68671</t>
  </si>
  <si>
    <t>Select Insurance Surveyors &amp; Loss Assessors PVT. LTD.</t>
  </si>
  <si>
    <t>302, Sai Bhawan, A-20, Ranjit Nagar Commercial Complex, Behind Satyam Cinem</t>
  </si>
  <si>
    <t>IRDA/CORP/SLA-200028</t>
  </si>
  <si>
    <t>TEAM INSURANCE SURVEYORS AND LOSS ASSESSORS LLP</t>
  </si>
  <si>
    <t>IRDA/CORP/SLA-72519</t>
  </si>
  <si>
    <t>SANDEEP BHARTI INSURANCE SURVEYORS AND LOSS ASSESSORS PVT. LTD.</t>
  </si>
  <si>
    <t>IRDA/CORP/SLA-50921</t>
  </si>
  <si>
    <t>R  L  AGARWAL INSURANCE SURVEYORS AND LOSS ASSESSORS PVT  LTD</t>
  </si>
  <si>
    <t>IRDA/CORP/SLA-63471</t>
  </si>
  <si>
    <t>M/S. SAPIENT INSURANCE SURVEYORS AND LOSS ASSESSORS PRIVATE LIMITED</t>
  </si>
  <si>
    <t>#L-83, LAJPAT NAGAR-II</t>
  </si>
  <si>
    <t>IRDA/CORP/SLA-72470</t>
  </si>
  <si>
    <t>M/S RAVI K SINGHAL ASSOCIATES INSURANCE SURVEYOR AND LOSS ASSESSOR PRIVATE</t>
  </si>
  <si>
    <t>203, BRINDAVAN APARTMENT,92/4,</t>
  </si>
  <si>
    <t>KRISHNA NAGAR,</t>
  </si>
  <si>
    <t>IRDA/CORP/SLA-34727</t>
  </si>
  <si>
    <t>Mack Insurance Surveyors and Loss Assessors Pvt. Ltd.</t>
  </si>
  <si>
    <t>14-A, Factory Road, D-Block Basement, Near Safdarjung Hospital, Ring Road</t>
  </si>
  <si>
    <t>Nr. S J Hospital</t>
  </si>
  <si>
    <t>IRDA/CORP/SLA-200030</t>
  </si>
  <si>
    <t>MERIT INSURANCE SURVEYOR AND LOSS ASSESSORS PRIVATE LIMITED</t>
  </si>
  <si>
    <t>1276-1277-1278,12th Floor</t>
  </si>
  <si>
    <t>Aggarwal Millenium Tower2</t>
  </si>
  <si>
    <t>Plot No. E-4, NSP</t>
  </si>
  <si>
    <t>IRDA/CORP/SLA-200052</t>
  </si>
  <si>
    <t>Fastidious Insurance Surveyor and Loss assessor</t>
  </si>
  <si>
    <t>Gali no 14</t>
  </si>
  <si>
    <t>Balbeer Nagar Extn, Shahd</t>
  </si>
  <si>
    <t>IRDA/CORP/SLA-200007</t>
  </si>
  <si>
    <t>RISKALYZE INSURANCE SURVEYOR &amp; LOSS ASESSORS PVT. LTD.</t>
  </si>
  <si>
    <t>MANDOLI ROAD,</t>
  </si>
  <si>
    <t>IRDA/CORP/SLA-72501</t>
  </si>
  <si>
    <t>IAR INSURANCE SURVEYORS &amp; LOSS ASSESSORS P LTD.</t>
  </si>
  <si>
    <t>1105 Pearls Omaxe</t>
  </si>
  <si>
    <t>Netaji Subhash Place</t>
  </si>
  <si>
    <t>Pitam Pura</t>
  </si>
  <si>
    <t>IRDA/CORP/SLA-51397</t>
  </si>
  <si>
    <t>J.C.GUPTA &amp; CO.INSURANCE SURVEYORS &amp; LOSS ASSESSORS PVT LTD</t>
  </si>
  <si>
    <t>RP-22,</t>
  </si>
  <si>
    <t>IRDA/CORP/SLA-72505</t>
  </si>
  <si>
    <t>SUNGLOW INSURANCE SURVEYORS &amp; LOSS ASSESSORS (P) LTD</t>
  </si>
  <si>
    <t>IRDA/CORP/SLA-72466</t>
  </si>
  <si>
    <t>SKAAD INSURANCE SURVEYORS &amp; LOSS ASSESSORS PVT. LTD.</t>
  </si>
  <si>
    <t>A-115</t>
  </si>
  <si>
    <t>Sewak Park, Dwarka More</t>
  </si>
  <si>
    <t>Near Metro pillar no. 782</t>
  </si>
  <si>
    <t>IRDA/CORP/SLA-72398</t>
  </si>
  <si>
    <t>Puri Crawford Insurance Surveyors &amp; Loss Assessors (I) Pvt. Ltd.</t>
  </si>
  <si>
    <t>IRDA/CORP/SLA-2338</t>
  </si>
  <si>
    <t>K.D. KOHLI INSURANCE SURVEYORS &amp; LOSS ASSESSORS PVT. LTD.</t>
  </si>
  <si>
    <t>J-363, New Rajinder Nagar</t>
  </si>
  <si>
    <t>IRDA/CORP/SLA-72389</t>
  </si>
  <si>
    <t>M/S. PROCLAIM INSURANCE SURVEYORS AND LOSS ASSESSORS PRIVATE LIMITED</t>
  </si>
  <si>
    <t>IRDA/CORP/SLA-200000</t>
  </si>
  <si>
    <t>ASTUTE INSURANCE SURVEYORS AND LOSS ASSESSORS PRIVATE LIMITED</t>
  </si>
  <si>
    <t>B-602 BHAWALPUR SOCIETY</t>
  </si>
  <si>
    <t>PLOT NO 30 SECTOR 6</t>
  </si>
  <si>
    <t>IRDA/CORP/SLA-200045</t>
  </si>
  <si>
    <t>MAGNUM INSURANCE SURVEYORS AND LOSS ASSESSORS</t>
  </si>
  <si>
    <t>FLAT NO.693, POCKET-3</t>
  </si>
  <si>
    <t>SECTOR-14, SAHEED BHAGAT</t>
  </si>
  <si>
    <t>SINGH APPTS, DWARKA</t>
  </si>
  <si>
    <t>IRDA/CORP/SLA-200026</t>
  </si>
  <si>
    <t>Ajay Chopra Insurance Surveyors &amp; Loss Assessors Private Limited</t>
  </si>
  <si>
    <t>365, 3rd Floor,</t>
  </si>
  <si>
    <t>Aggarwal City Plaza,Sec-3</t>
  </si>
  <si>
    <t>Rohini, Delhi-110085</t>
  </si>
  <si>
    <t>IRDA/CORP/SLA-200042</t>
  </si>
  <si>
    <t>Bright Insurance Surveyors and Loss Assessors Private Limited</t>
  </si>
  <si>
    <t>13/1, Pocket: A-3</t>
  </si>
  <si>
    <t>IRDA/CORP/SLA-72498</t>
  </si>
  <si>
    <t>INNOVATIVE INSURANCE SURVEYORS AND LOSS ASSESSORS PVT. LTD.</t>
  </si>
  <si>
    <t>A-1/37, SECTOR-7,</t>
  </si>
  <si>
    <t>IRDA/CORP/SLA-68321</t>
  </si>
  <si>
    <t>SUGAM TECH INSURANCE SURVEYORS &amp; LOSS ASSESSORS PVT. LTD.</t>
  </si>
  <si>
    <t>Rohini Delhi</t>
  </si>
  <si>
    <t>IRDA/CORP/SLA-200032</t>
  </si>
  <si>
    <t>TIM INSURANCE SURVEYORS &amp; LOSS ASSESSORS PVT. LTD.</t>
  </si>
  <si>
    <t>IRDA/CORP/SLA-200035</t>
  </si>
  <si>
    <t>INDULGE INSURANCE SURVEYORS AND LOSS ASSESSORS PRIVATE LIMITED</t>
  </si>
  <si>
    <t>77D Pocket 1</t>
  </si>
  <si>
    <t>Mayur Vihar Phase-1</t>
  </si>
  <si>
    <t>IRDA/CORP/SLA-200009</t>
  </si>
  <si>
    <t>JPS Insurance Surveyors &amp; Loss Assessors Private Limited</t>
  </si>
  <si>
    <t>S-660 A, First Floor</t>
  </si>
  <si>
    <t>Nehru Enclave</t>
  </si>
  <si>
    <t>Shakkarpur</t>
  </si>
  <si>
    <t>IRDA/CORP/SLA-200043</t>
  </si>
  <si>
    <t>Gauge Insurance Surveyors &amp; Loss Assessors LLP</t>
  </si>
  <si>
    <t>18, Ground Floor,</t>
  </si>
  <si>
    <t>Rishab Ipex Mall,</t>
  </si>
  <si>
    <t>I.P. Extn., Patparganj</t>
  </si>
  <si>
    <t>IRDA/CORP/SLA-200017</t>
  </si>
  <si>
    <t>Cogs Insurance Surveyors &amp; Loss Assessors Pvt Ltd</t>
  </si>
  <si>
    <t>C-32, 3rd Flooor</t>
  </si>
  <si>
    <t>Palam Vyapar Kendra</t>
  </si>
  <si>
    <t>Palam Vihar</t>
  </si>
  <si>
    <t>IRDA/CORP/SLA-72524</t>
  </si>
  <si>
    <t>GURJEET CHAWLA &amp; ASSOCIATES INSURANCE SURVEYORS &amp; LOSS ASSESSORS</t>
  </si>
  <si>
    <t>265/23</t>
  </si>
  <si>
    <t>DLF COLONY</t>
  </si>
  <si>
    <t>IRDA/CORP/SLA-72158</t>
  </si>
  <si>
    <t>M/S CHAWLA ASSOCIATES, INSURANCE SURVEYOR AND LOSS ASSESSOR</t>
  </si>
  <si>
    <t>CHAWLA SADAN, 1630, SECTOR-7, KARNAL</t>
  </si>
  <si>
    <t>1630, sector - 7, Karnal</t>
  </si>
  <si>
    <t>IRDA/CORP/SLA-200005</t>
  </si>
  <si>
    <t>CHHATWAL AND ASSOCIATES INSURANCE SURVEYORS AND LOSS ASSESSORS</t>
  </si>
  <si>
    <t>IRDA/CORP/SLA-200027</t>
  </si>
  <si>
    <t>AMETEK INSURANCE SURVEYORS AND LOSS ASSESSORS PRIVATE LIMITED</t>
  </si>
  <si>
    <t>IRDA/CORP/SLA-200019</t>
  </si>
  <si>
    <t>K.K.Taneja &amp; Company Insurance Surveyors and  Loss Assessors LLP</t>
  </si>
  <si>
    <t>Flat No. 204,GH-14,MDC,</t>
  </si>
  <si>
    <t>SECTOR-5, PANCHKULA</t>
  </si>
  <si>
    <t>IRDA/CORP/SLA-72523</t>
  </si>
  <si>
    <t>MATRIX INSURANCE SURVEYORS &amp; LOSS ASSESSORS PVT LTD</t>
  </si>
  <si>
    <t>SWASTIK VIHAR MDC</t>
  </si>
  <si>
    <t>SECTOR 5</t>
  </si>
  <si>
    <t>IRDA/CORP/SLA-63444</t>
  </si>
  <si>
    <t>IRDA/CORP/SLA-23995</t>
  </si>
  <si>
    <t>GROVER ASSOCIATES INSURANCE SURVEYORS &amp; LOSS ASSESSORS</t>
  </si>
  <si>
    <t># 66 SECTOR 19 PART 1 HUDA</t>
  </si>
  <si>
    <t>IRDA/CORP/SLA-200040</t>
  </si>
  <si>
    <t>BLISS INSURANCE SURVEYORS AND LOSS ASSESSORS PRIVATE LIMITED</t>
  </si>
  <si>
    <t>H.NO.1667</t>
  </si>
  <si>
    <t>IRDA/CORP/SLA-72463</t>
  </si>
  <si>
    <t>DYNAMIC ASSOCIATES INSURANCE SURVEYORS AND LOSS ASSESSORS</t>
  </si>
  <si>
    <t>H. NO. 255</t>
  </si>
  <si>
    <t>IRDA/CORP/SLA-72430</t>
  </si>
  <si>
    <t>Suresh Vashisht &amp; Co. Insurance Surveyors &amp; Loss Assessors</t>
  </si>
  <si>
    <t>B-XIX-744, Patel Nagar Civil Lines Ludhiana</t>
  </si>
  <si>
    <t>IRDA/CORP/SLA-200014</t>
  </si>
  <si>
    <t>RELICARE INSURANCE SURVEYORS &amp; LOSS ASSESSORS</t>
  </si>
  <si>
    <t>4906/A</t>
  </si>
  <si>
    <t>STREET NO.9</t>
  </si>
  <si>
    <t>NEW SHIMLAPURI</t>
  </si>
  <si>
    <t>IRDA/CORP/SLA-37108</t>
  </si>
  <si>
    <t>G.P.S. MIGLANI INSURANCE SURVEYORS AND LOSS ASSESSORS PVT. LTD.</t>
  </si>
  <si>
    <t>IRDA/CORP/SLA-72525</t>
  </si>
  <si>
    <t>AASCO INSURANCE SURVEYORS AND LOSS ASSESSORS PVT.LTD</t>
  </si>
  <si>
    <t>#10670, ST. NO.3 , RAHON ROAD, INDRA COLONY</t>
  </si>
  <si>
    <t>RAHON ROAD</t>
  </si>
  <si>
    <t>IRDA/CORP/SLA-57681</t>
  </si>
  <si>
    <t>P.R. DHIR &amp; ASSOCIATES INSURANCE SURVEYORS AND LOSS ASSESSORS</t>
  </si>
  <si>
    <t>H.NO - 2180, ST.NO-5,</t>
  </si>
  <si>
    <t>BASANT NAGAR,SHIVPURI</t>
  </si>
  <si>
    <t>IRDA/CORP/SLA-72491</t>
  </si>
  <si>
    <t>V.K Mehta Insurance Surveyors  &amp;  Loss Assessors Pvt. Ltd.</t>
  </si>
  <si>
    <t>94 Lawrence Road,</t>
  </si>
  <si>
    <t>94, Lawrence Road</t>
  </si>
  <si>
    <t>IRDA/CORP/SLA-72414</t>
  </si>
  <si>
    <t>ML MEHTA &amp; CO. INSURANCE SURVEYORS &amp; LOSS ASSESSORS</t>
  </si>
  <si>
    <t>10 G.T ROAD</t>
  </si>
  <si>
    <t>IRDA/CORP/SLA-45639</t>
  </si>
  <si>
    <t>SGA INSURANCE SURVEYORS AND LOSS ASSESSORS PRIVATE LIMITED</t>
  </si>
  <si>
    <t>NABHA GATE,</t>
  </si>
  <si>
    <t>IRDA/CORP/SLA-30181</t>
  </si>
  <si>
    <t>mittal independent insurance surveyors and loss assessors pvt. Ltd</t>
  </si>
  <si>
    <t>mittal street,</t>
  </si>
  <si>
    <t>amrik singh road</t>
  </si>
  <si>
    <t>IRDA/CORP/SLA-72400</t>
  </si>
  <si>
    <t>SURYA INSURANCE SURVEYORS AND LOSS ASSESSORS PRIVATE LIMITED</t>
  </si>
  <si>
    <t>SCO 99-100, SECTOR 17-B</t>
  </si>
  <si>
    <t>Bank Square</t>
  </si>
  <si>
    <t>IRDA/CORP/SLA-52038</t>
  </si>
  <si>
    <t>IRDA/CORP/SLA-53839</t>
  </si>
  <si>
    <t>DUGGAL GUPTA INSURANCE SURVEYORS AND LOSS ASSESSORS PRIVATE LIMITED</t>
  </si>
  <si>
    <t>SCO 157, 2nd Floor, Sector 37-C</t>
  </si>
  <si>
    <t>2nd floor</t>
  </si>
  <si>
    <t>Sector 37C</t>
  </si>
  <si>
    <t>IRDA/CORP/SLA-200029</t>
  </si>
  <si>
    <t># 280/1</t>
  </si>
  <si>
    <t>Sector 41A</t>
  </si>
  <si>
    <t>IRDA/CORP/SLA-200004</t>
  </si>
  <si>
    <t>Truevalue Insurance Surveyors &amp; Loss Assessors Private Limited</t>
  </si>
  <si>
    <t># 150, Sector 44-A,</t>
  </si>
  <si>
    <t>IRDA/CORP/SLA-71021</t>
  </si>
  <si>
    <t>PROTECH INSURANCE SURVEYORS &amp; LOSS ASSESSORS</t>
  </si>
  <si>
    <t>IRDA/CORP/SLA-72459</t>
  </si>
  <si>
    <t>IDEAL INSURANCE SURVEYORS &amp; LOSS ASSESSORS</t>
  </si>
  <si>
    <t>H.NO.2167, PHASE X, SECTOR - 65, SAS NAGAR</t>
  </si>
  <si>
    <t>mohali</t>
  </si>
  <si>
    <t>IRDA/CORP/SLA-32665</t>
  </si>
  <si>
    <t>Alak Consultants Insurance Surveyors &amp; Loss Assessors Pvt. Ltd</t>
  </si>
  <si>
    <t>204/A-1, North Block, Bahu Plaza, Rail Head Complex</t>
  </si>
  <si>
    <t>IRDA/CORP/SLA-72514</t>
  </si>
  <si>
    <t>Taarani Insurance Surveyors &amp; Loss Assessors Pvt. Ltd</t>
  </si>
  <si>
    <t>`Jeevan Santosh` SD-246, Shastri Nagar, Ghaziabad-201002</t>
  </si>
  <si>
    <t>SD-246, Shastri Nagar,</t>
  </si>
  <si>
    <t>IRDA/CORP/SLA-200039</t>
  </si>
  <si>
    <t>AVIT INSURANCE SURVEYORS &amp; LOSS ASSESSORS PRIVATE LIMITED</t>
  </si>
  <si>
    <t>PLOT NO - 4/5 FLAT NO H3</t>
  </si>
  <si>
    <t>UGF, RAJENDRA NAGAR</t>
  </si>
  <si>
    <t>SECTOR 2, SAHIBABAD</t>
  </si>
  <si>
    <t>IRDA/CORP/SLA-72517</t>
  </si>
  <si>
    <t>V P SINGHAL &amp; COM INSURANCE SURVEYORS &amp; LOSS ASSESSORS PRIVATE LIMITED</t>
  </si>
  <si>
    <t>IRDA/CORP/SLA-200024</t>
  </si>
  <si>
    <t>MITTAL INSURANCE SURVEYOR &amp; LOSS ASSESSOR PVT LTD.</t>
  </si>
  <si>
    <t>A-79</t>
  </si>
  <si>
    <t>IRDA/CORP/SLA-200041</t>
  </si>
  <si>
    <t>RCS INSURANCE SURVEYORS AND LOSS ASSESSORS PRIVATE LIMITED</t>
  </si>
  <si>
    <t>FLAT NO.403,TOWER-C1,</t>
  </si>
  <si>
    <t>CHERRY COUNTY,TECH ZONE-4</t>
  </si>
  <si>
    <t>GREATER NOIDA (WEST)</t>
  </si>
  <si>
    <t>IRDA/CORP/SLA-48354</t>
  </si>
  <si>
    <t>PROTOCOL INSURANCE SURVEYORS &amp; LOSS ASSESSORS PVT LTD</t>
  </si>
  <si>
    <t>PROTOCOL HOUSE</t>
  </si>
  <si>
    <t>H-54, SECTOR-63</t>
  </si>
  <si>
    <t>IRDA/CORP/SLA-5669</t>
  </si>
  <si>
    <t>Senior Insurance Surveyors and Loss Assessors Pvt. Ltd.</t>
  </si>
  <si>
    <t>183-M Block</t>
  </si>
  <si>
    <t>, Kidwai Naga</t>
  </si>
  <si>
    <t>IRDA/CORP/SLA-72462</t>
  </si>
  <si>
    <t>JMD INSURANCE SURVEYORS AND LOSS ASSESSORS PRIVATE LIMITED</t>
  </si>
  <si>
    <t>109/144 JAWAHAR NAGAR KAN</t>
  </si>
  <si>
    <t>IRDA/CORP/SLA-72516</t>
  </si>
  <si>
    <t>GOSAIN INSURANCE SURVEYORS &amp; LOSS ASSESSORS PRIVATE LIMITED</t>
  </si>
  <si>
    <t>117/21 M BLOCK KAKA DEO</t>
  </si>
  <si>
    <t>IRDA/CORP/SLA-200015</t>
  </si>
  <si>
    <t>Protectorz Insurance Surveyors &amp; Loss Assessors Private Limited</t>
  </si>
  <si>
    <t>RatanLal Nagar</t>
  </si>
  <si>
    <t>IRDA/CORP/SLA-200016</t>
  </si>
  <si>
    <t>Timeline Insurance Surveyors &amp; Loss Assessors Private Limited</t>
  </si>
  <si>
    <t>S-21/116, M-7-A,</t>
  </si>
  <si>
    <t>Hotel Awadh, Parade Kothi</t>
  </si>
  <si>
    <t>IRDA/CORP/SLA-50470</t>
  </si>
  <si>
    <t>A.K. Jain Associates Insurance Surveyors And Loss Assessors Private Limited</t>
  </si>
  <si>
    <t>Block 77, Ist Floor</t>
  </si>
  <si>
    <t>Sanjay Place</t>
  </si>
  <si>
    <t>IRDA/CORP/SLA-200051</t>
  </si>
  <si>
    <t>M/S BULLET INSURANCE SURVEYORS &amp; LOSS ASSESSORS</t>
  </si>
  <si>
    <t>IRDA/CORP/SLA-72416</t>
  </si>
  <si>
    <t>APEX INSURANCE SURVEYORS &amp; LOSS ASSESSORS PVT. LTD.</t>
  </si>
  <si>
    <t>SHALIMAR COMPLEX</t>
  </si>
  <si>
    <t>CHURCH ROAD, MI ROAD</t>
  </si>
  <si>
    <t>IRDA/CORP/SLA-200003</t>
  </si>
  <si>
    <t>SAFETY FIRST INSURANCE SURVEYOR AND LOSS ASSESSOR PVT. LTD.</t>
  </si>
  <si>
    <t>IRDA/CORP/SLA-72440</t>
  </si>
  <si>
    <t>Accurate Adjusters Insurance Surveyors and Loss Assessors Private Limited</t>
  </si>
  <si>
    <t>IRDA/CORP/SLA-200018</t>
  </si>
  <si>
    <t>MUTNEJA TECH INSURANCE SURVEYORS AND LOSS ASSESSORS PRIVATE LIMITED</t>
  </si>
  <si>
    <t>IRDA/CORP/SLA-200033</t>
  </si>
  <si>
    <t>MAS Insurance Surveyors and Loss Assessors Private Limited</t>
  </si>
  <si>
    <t>DBZ-S-55,</t>
  </si>
  <si>
    <t>2nd Floor Main Bazar</t>
  </si>
  <si>
    <t>Gandhidham, Gujrat</t>
  </si>
  <si>
    <t>IRDA/CORP/SLA-72428</t>
  </si>
  <si>
    <t>ADMIRE MARINE INSURANCE SURVEYORS &amp; LOSS ASSESSORS PVT LTD</t>
  </si>
  <si>
    <t>OSLO ROAD</t>
  </si>
  <si>
    <t>IRDA/CORP/SLA-72445</t>
  </si>
  <si>
    <t>ABSOLUTE INSURANCE SURVEYORS &amp; LOSS ASSESSORS PVT LTD</t>
  </si>
  <si>
    <t>INCOME-TAX</t>
  </si>
  <si>
    <t>IRDA/CORP/SLA-72461</t>
  </si>
  <si>
    <t>PRIORITY INS. SURVEYORS &amp; LOSS ASSESSORS PVT LTD</t>
  </si>
  <si>
    <t>F/3, DIAMOND SQUARE,</t>
  </si>
  <si>
    <t>NR. NAVJIVAN PRESS</t>
  </si>
  <si>
    <t>IRDA/CORP/SLA-61562</t>
  </si>
  <si>
    <t>A. M. PATEL INSURANCE SURVEYORS AND LOSS ASSESSORS PVT. LTD.</t>
  </si>
  <si>
    <t>F-10, JANPATH CENTRE</t>
  </si>
  <si>
    <t>B/G SAHAJANAND COLLEGE</t>
  </si>
  <si>
    <t>IRDA/CORP/SLA-72515</t>
  </si>
  <si>
    <t>SKYLINE INSURANCE SURVEYOR &amp; LOSS ASSESSORS PVT. LTD.</t>
  </si>
  <si>
    <t>1/6 Gangarachna Comm</t>
  </si>
  <si>
    <t>Complex, Opp CollectorOff</t>
  </si>
  <si>
    <t>Subhash Bridge</t>
  </si>
  <si>
    <t>IRDA/CORP/SLA-72495</t>
  </si>
  <si>
    <t>SAP INSURANCE SURVEYORS &amp; LOSS ASSESSORS PVT. LTD.</t>
  </si>
  <si>
    <t>206, Binori Ambit,</t>
  </si>
  <si>
    <t>Opp. New York Tower,</t>
  </si>
  <si>
    <t>S.G.Highway,Thaltej</t>
  </si>
  <si>
    <t>IRDA/CORP/SLA-11963</t>
  </si>
  <si>
    <t>R.M.Sheth &amp; Associates Insurance Surveyor &amp; loss Assessors</t>
  </si>
  <si>
    <t>S-201, Gangotri Appartment (NXE), R.V.Desai road, Vadodara.</t>
  </si>
  <si>
    <t>vadodara</t>
  </si>
  <si>
    <t>IRDA/CORP/SLA-72500</t>
  </si>
  <si>
    <t>DESAI INSURANCE SURVEYORS AND LOSS ASSESSORS PRIVATE LIMITED</t>
  </si>
  <si>
    <t>310-311, PARADISE COMPLEX, SAYAJIGUNJ</t>
  </si>
  <si>
    <t>NEAR KALAGHODA</t>
  </si>
  <si>
    <t>IRDA/CORP/SLA-95002</t>
  </si>
  <si>
    <t>R.D. Engineer Insurance Surveyors And Loss Assessors Pvt. Ltd.</t>
  </si>
  <si>
    <t>56, Haribhakti Colony Extension, Behind, Baroda Heart Institute, Old Padra Road</t>
  </si>
  <si>
    <t>IRDA/CORP/SLA-200044</t>
  </si>
  <si>
    <t>Lucille Insurance Surveyor and Loss Assessors</t>
  </si>
  <si>
    <t>304, Rivyulet Apartment</t>
  </si>
  <si>
    <t>Krishna krupa society</t>
  </si>
  <si>
    <t>sama road</t>
  </si>
  <si>
    <t>IRDA/CORP/SLA-72467</t>
  </si>
  <si>
    <t>Bhakuni Insurance Surveyors &amp; Loss Assessors Pvt. Ltd.</t>
  </si>
  <si>
    <t>285, Sucheta Niwas</t>
  </si>
  <si>
    <t># 39, 4th Flr, SBS Rd,</t>
  </si>
  <si>
    <t>Fort, mumbai</t>
  </si>
  <si>
    <t>IRDA/CORP/SLA-21282</t>
  </si>
  <si>
    <t>J. Basheer &amp; Associates Insurance Surveyors and Loss Assessors Private Limited</t>
  </si>
  <si>
    <t>12-A, Khatau Building</t>
  </si>
  <si>
    <t>1st Floor, A.D. Marg</t>
  </si>
  <si>
    <t>IRDA/CORP/SLA-72468</t>
  </si>
  <si>
    <t>GEO-CHEM INSURANCE SURVEYORS AND LOSS ASSESSORS PRIVATE LIMITED</t>
  </si>
  <si>
    <t>GEO CHEM HOUSE</t>
  </si>
  <si>
    <t>294, SHAHID BHAGAT SINGH</t>
  </si>
  <si>
    <t>IRDA/CORP/SLA-653</t>
  </si>
  <si>
    <t>METCALFE &amp; HODGKINSON INSURANCE SURVEYORS &amp; LOSS ASSESSORS PVT LTD</t>
  </si>
  <si>
    <t>IRDA/CORP/SLA-316</t>
  </si>
  <si>
    <t>MEHTA &amp; PADAMSEY INSURANCE SURVEYORS &amp; LOSS ASSESSORS PVT. LTD.</t>
  </si>
  <si>
    <t>FORT CHAMBERS, C BLOCK,  TAMARIND STREET, FORT</t>
  </si>
  <si>
    <t>TAMARIND STREET</t>
  </si>
  <si>
    <t>IRDA/CORP/SLA-72512</t>
  </si>
  <si>
    <t>M/s.VNR Insurance Surveyors &amp; Loss Assessors</t>
  </si>
  <si>
    <t>Block No. 201, 2nd Floor, Imperial Plaza, Somwar Bazar Road, Opp. Anand Tal</t>
  </si>
  <si>
    <t>IRDA/CORP/SLA-18155</t>
  </si>
  <si>
    <t>J B BODA INSURANCE SURVEYORS &amp; LOSS ASSESSORS PVT. LTD.</t>
  </si>
  <si>
    <t>MAKER BHAVAN 1</t>
  </si>
  <si>
    <t>SIR. V. T MARG</t>
  </si>
  <si>
    <t>CHURCHGATE</t>
  </si>
  <si>
    <t>IRDA/CORP/SLA-48479</t>
  </si>
  <si>
    <t>M/S AVON INSURANCE SURVEYORS AND LOSS ASSESSORS</t>
  </si>
  <si>
    <t>216, COMMERECE HOUSE, NAGINDAS MASTER ROAD, FORT</t>
  </si>
  <si>
    <t>IRDA/CORP/SLA-72532</t>
  </si>
  <si>
    <t>Mulchand Nagda Insurance Surveyors and Loss Assessors Pvt. Ltd</t>
  </si>
  <si>
    <t>215/216, Kamer Building, 38 Cawasji Patel Street, Fort, Mumbai 23</t>
  </si>
  <si>
    <t>cawasji Patel Street</t>
  </si>
  <si>
    <t>IRDA/CORP/SLA-72526</t>
  </si>
  <si>
    <t>BHATAWADEKAR INSURANCE SURVEYORS &amp; LOSS ASSESSORS PVT LTD</t>
  </si>
  <si>
    <t>SHANTI NAGAR IND ESTATE</t>
  </si>
  <si>
    <t>1st floor</t>
  </si>
  <si>
    <t>Vakola Santacruz East</t>
  </si>
  <si>
    <t>IRDA/CORP/SLA-72520</t>
  </si>
  <si>
    <t>UNIK INSURANCE SURVEYORS &amp; LOSS ASSESSORS PVT. LTD.</t>
  </si>
  <si>
    <t>GALA NO. 5, BUILDING NO. 7, MITTAL INDUSTRIAL ESTATE, ANDHERI KURLA ROAD, A</t>
  </si>
  <si>
    <t>Andheri East</t>
  </si>
  <si>
    <t>Marol</t>
  </si>
  <si>
    <t>IRDA/CORP/SLA-200025</t>
  </si>
  <si>
    <t>NATHANI INSURANCE SURVEYORS AND LOSS ASSESSORS PRIVATE LIMITED</t>
  </si>
  <si>
    <t>Panchbauri, Motilal Nehru Road</t>
  </si>
  <si>
    <t>Behind Express Zone Building</t>
  </si>
  <si>
    <t>IRDA/CORP/SLA-200008</t>
  </si>
  <si>
    <t>UBA INSURANCE SURVEYORS AND LOSS ASSESSORS LLP</t>
  </si>
  <si>
    <t>205 PAVANPUTRA, B WING,</t>
  </si>
  <si>
    <t>MARUTI NAGAR COMP,</t>
  </si>
  <si>
    <t>SHIV VALLABH RD, DAHISAR</t>
  </si>
  <si>
    <t>IRDA/CORP/SLA-72469</t>
  </si>
  <si>
    <t>HANSRAJ MATHURADAS INSURANCE SURVEYORS AND LOSS ASSESSORS PRIVATE LIMITED</t>
  </si>
  <si>
    <t>CHETAN 'C'</t>
  </si>
  <si>
    <t>RAJAWADI RODA NO. 1</t>
  </si>
  <si>
    <t>IRDA/CORP/SLA-200034</t>
  </si>
  <si>
    <t>SIB INSURANCE SURVEYORS AND LOSS ASSESSORS PRIVATE LIMITED</t>
  </si>
  <si>
    <t>27B/3, TAKSHILA</t>
  </si>
  <si>
    <t>MAHAKALI ROAD,</t>
  </si>
  <si>
    <t>IRDA/CORP/SLA-57737</t>
  </si>
  <si>
    <t>ALLIED INSURANCE SURVEYORS &amp; LOSS ASSESSORS PRIVATE LIMITED</t>
  </si>
  <si>
    <t>IRDA/CORP/SLA-200049</t>
  </si>
  <si>
    <t>ADEPT INSURANCE SURVEYOR AND LOSS ASSESSORS</t>
  </si>
  <si>
    <t>1B-304,</t>
  </si>
  <si>
    <t>NG SUNCITY, PHASE-II,</t>
  </si>
  <si>
    <t>THAKUR VILLAGE, KANDIVALI</t>
  </si>
  <si>
    <t>IRDA/CORP/SLA-72531</t>
  </si>
  <si>
    <t>VBA INSURANCE SURVEYORS &amp; LOSS ASSESSORS PVT LTD</t>
  </si>
  <si>
    <t>VB VILLA, RH 2, II FLR,</t>
  </si>
  <si>
    <t>NEMINATH NAGAR</t>
  </si>
  <si>
    <t>ACHOLE ROAD, NALASOPARA E</t>
  </si>
  <si>
    <t>IRDA/CORP/SLA-72489</t>
  </si>
  <si>
    <t>M/s. ASINGNAPURKAR &amp; CO INSURANCE SURVEYOR AND LOSS ASSOSSER</t>
  </si>
  <si>
    <t>E 102, 1ST FLOOR, SALDANHA BUSINESS TOWER MAPUSA GOA.</t>
  </si>
  <si>
    <t>E 102, 1ST FLOOR, SALDANH</t>
  </si>
  <si>
    <t>IRDA/CORP/SLA-39548</t>
  </si>
  <si>
    <t>Rupa Sekar &amp; Associates, Insurance Surveyors &amp; Loss Assessors</t>
  </si>
  <si>
    <t>E-7/635, Below PNB</t>
  </si>
  <si>
    <t>IRDA/CORP/SLA-40006</t>
  </si>
  <si>
    <t>NAYYAR &amp; COMPANY INSURANCE SURVEYORS &amp; LOSS ASSESSORS</t>
  </si>
  <si>
    <t>Nayyar &amp; Company</t>
  </si>
  <si>
    <t>Krishna Saw Mill Compound</t>
  </si>
  <si>
    <t>Jagat Deo Talab road, Sat</t>
  </si>
  <si>
    <t>IRDA/CORP/SLA-200055</t>
  </si>
  <si>
    <t>SPARTANS INSURANCE SURVEYORS AND LOSS ASSESSORS PRIVATE LIMITED</t>
  </si>
  <si>
    <t>PLOT NO. 71, GOWRI PLAZA,</t>
  </si>
  <si>
    <t>FIRST FLOOR, P&amp;T COLONY,</t>
  </si>
  <si>
    <t>THIRUMALAGHERRY</t>
  </si>
  <si>
    <t>IRDA/CORP/SLA-200047</t>
  </si>
  <si>
    <t>M/s ARROW INSURANCE SURVEYORS AND LOSS ASSESSORS</t>
  </si>
  <si>
    <t>S-02, JAYALAXMI APARTMENT</t>
  </si>
  <si>
    <t>JAYANAGAR, NEW BOWENPALLY</t>
  </si>
  <si>
    <t>IRDA/CORP/SLA-75001</t>
  </si>
  <si>
    <t>AUM Insurance Surveyors &amp; Loss Assessors</t>
  </si>
  <si>
    <t>37 , Ashoka A-LA Masion</t>
  </si>
  <si>
    <t>Dullapally</t>
  </si>
  <si>
    <t>IRDA/CORP/SLA-72478</t>
  </si>
  <si>
    <t>M/s Expert Insurance Surveyors and Loss Assessors Private Limited</t>
  </si>
  <si>
    <t>FLAT NO. 104, PADMAJA PARK VIEW APARTMENTS, H. NO. 6-3-841/B, AMEERPET</t>
  </si>
  <si>
    <t>IRDA/CORP/SLA-200036</t>
  </si>
  <si>
    <t>S.N. CHOWDHARY INSURANCE SURVEYORS &amp; LOSS ASSESSORS</t>
  </si>
  <si>
    <t>Flat No. 201</t>
  </si>
  <si>
    <t>H. No. 7-1-282/C/1/18</t>
  </si>
  <si>
    <t>IRDA/CORP/SLA-72454</t>
  </si>
  <si>
    <t>Intech Insurance Surveyors And Loss Assessors Pvt. Ltd.</t>
  </si>
  <si>
    <t>16-11-20, FLAT NO. G -3, BHARANI APARTMENTS</t>
  </si>
  <si>
    <t>SALEEM NAGAR, MALAKPET</t>
  </si>
  <si>
    <t>NEAR HDFC BANK</t>
  </si>
  <si>
    <t>IRDA/CORP/SLA-200012</t>
  </si>
  <si>
    <t>NEW GEN SURVEYORS AND LOSS ASSESSORS</t>
  </si>
  <si>
    <t>H.NO.41-125/24</t>
  </si>
  <si>
    <t>EAST PRAGATHI NAGAR,</t>
  </si>
  <si>
    <t>MOULA ALI</t>
  </si>
  <si>
    <t>IRDA/CORP/SLA-200038</t>
  </si>
  <si>
    <t>Pragya Insurance Surveyors &amp; Loss Assessors</t>
  </si>
  <si>
    <t>IRDA/CORP/SLA-200048</t>
  </si>
  <si>
    <t>DVK GLOBAL SURVEYORS &amp; LOSS ASSESSORS PRIVATE LIMITED</t>
  </si>
  <si>
    <t>FLAT NO. 101,</t>
  </si>
  <si>
    <t>VENKAT NIVAS, KPHB COLONY</t>
  </si>
  <si>
    <t>KUKATPALLY HYDERABAD,</t>
  </si>
  <si>
    <t>IRDA/CORP/SLA-200037</t>
  </si>
  <si>
    <t>SAHASRA INSURANCE SURVEYORS &amp; LOSS ASSESSORS</t>
  </si>
  <si>
    <t>IRDA/CORP/SLA-72483</t>
  </si>
  <si>
    <t>Selex Insurance Surveyors And Loss Assessore PVT.LTD</t>
  </si>
  <si>
    <t>101,Dr.Narayanan Towers</t>
  </si>
  <si>
    <t>Canara Bank Gandhi Nagar</t>
  </si>
  <si>
    <t>IRDA/CORP/SLA-200023</t>
  </si>
  <si>
    <t>JS INSURANCE SURVEYORS AND LOSS ASSESSORS PRIVATE LIMITED</t>
  </si>
  <si>
    <t>PLOT NO 176</t>
  </si>
  <si>
    <t>PRAGATHI NAGAR</t>
  </si>
  <si>
    <t>OPP JNTU KUKATPALLY</t>
  </si>
  <si>
    <t>IRDA/CORP/SLA-75000</t>
  </si>
  <si>
    <t>PROFICIENT INSURANCE SURVEYORS AND LOSS ASSESSORS PRIVATE LIMITED</t>
  </si>
  <si>
    <t>9-7-37/4, PARVATHI NILAYAM</t>
  </si>
  <si>
    <t>IRDA/CORP/SLA-14952</t>
  </si>
  <si>
    <t>IRDA/CORP/SLA-72528</t>
  </si>
  <si>
    <t>LUMIERE INSURANCE SURVEYOR &amp; LOSS ASSESSORS Pvt Ltd</t>
  </si>
  <si>
    <t>IRDA/CORP/SLA-60499</t>
  </si>
  <si>
    <t>POSEIDON INSURANCE SURVEYORS AND LOSS ASSESSORS PVT. LTD.</t>
  </si>
  <si>
    <t>G-7, GROUND FLOOR, SEQUIRA JEWEL, KOTTARA</t>
  </si>
  <si>
    <t>OPPOSITE INFOSIS</t>
  </si>
  <si>
    <t>IRDA/CORP/SLA-62814</t>
  </si>
  <si>
    <t>Universal Marine Insurance Surveyors and Loss Assessors</t>
  </si>
  <si>
    <t>D.No. 1-S-16-1037/39,</t>
  </si>
  <si>
    <t>Prasannatha, Spring Field</t>
  </si>
  <si>
    <t>Chilimbi</t>
  </si>
  <si>
    <t>IRDA/CORP/SLA-72451</t>
  </si>
  <si>
    <t>VASTRAD INSURANCE SURVEYORS &amp; LOSS ASSESSORS</t>
  </si>
  <si>
    <t>PLOT NO 1 VASTRAD HOUSE</t>
  </si>
  <si>
    <t>CTS NO 4859/1AB 2ND MAIN</t>
  </si>
  <si>
    <t>8TH CROSS SADASHIV NAVAR</t>
  </si>
  <si>
    <t>IRDA/CORP/SLA-72403</t>
  </si>
  <si>
    <t>PEIRCE LESLIE INSURANCE SURVEYORS &amp; LOSS ASSESSORS LTD</t>
  </si>
  <si>
    <t>IRDA/CORP/SLA-72499</t>
  </si>
  <si>
    <t>Mar-Tech Insurance Surveyors &amp; Loss Assessors PVT. LTD</t>
  </si>
  <si>
    <t>New # 242 (Old # 139), 3rd Floor, Angappa Naicken Street, Chennai-1</t>
  </si>
  <si>
    <t>SAME AS 1</t>
  </si>
  <si>
    <t>IRDA/CORP/SLA-72494</t>
  </si>
  <si>
    <t>RANK INSURANCE SURVEYORS AND LOSS ASSESSORS PRIVATE LIMITED</t>
  </si>
  <si>
    <t>ANUGRAHA_x001A_, No. 1,</t>
  </si>
  <si>
    <t>9th Lane, Indira Nagar,</t>
  </si>
  <si>
    <t>Adyar</t>
  </si>
  <si>
    <t>IRDA/CORP/SLA-72426</t>
  </si>
  <si>
    <t>PROFESSIONAL INSURANCE SURVEYORS AND LOSS ASSESSORS PVT. LTD.</t>
  </si>
  <si>
    <t>2 I CROSS ST</t>
  </si>
  <si>
    <t>SASTRI NAGAR</t>
  </si>
  <si>
    <t>ADYAR</t>
  </si>
  <si>
    <t>IRDA/CORP/SLA-72527</t>
  </si>
  <si>
    <t>M/S. TRITON INSURANCE SURVEYORS AND LOSS ASSESSORS PVT. LTD.</t>
  </si>
  <si>
    <t>OLD NO. 61, NEW #39, KAMARAJAR STREET THIRUVALLUVAR NAGAR, AYANAVARAM</t>
  </si>
  <si>
    <t>OLD NO. 61, NEW #39, KAMA</t>
  </si>
  <si>
    <t>IRDA/CORP/SLA-72397</t>
  </si>
  <si>
    <t>Alex Stewart Insurance Surveyors and Loss Assessors Pvt. Ltd.</t>
  </si>
  <si>
    <t>No. L-9, Block No. 6, Thiru-Vi-Ka Industrial Estate, Guindy,</t>
  </si>
  <si>
    <t>IRDA/CORP/SLA-200053</t>
  </si>
  <si>
    <t>Xcel Insurance Surveyors And Loss Assessors India Private Limited</t>
  </si>
  <si>
    <t>K-3, 2nd Floor, 7th Street</t>
  </si>
  <si>
    <t>Ambattur Industrial Estate South Phase</t>
  </si>
  <si>
    <t>Ambattur</t>
  </si>
  <si>
    <t>IRDA/CORP/SLA-72490</t>
  </si>
  <si>
    <t>COVENANT INSURANCE SURVEYORS &amp; LOSS ASSESSORS PVT LTD</t>
  </si>
  <si>
    <t>1B JAYSONS, DOOR 41</t>
  </si>
  <si>
    <t>PLOT 969 LAKSHMANASWAMY</t>
  </si>
  <si>
    <t>ROAD, K K NAGAR</t>
  </si>
  <si>
    <t>IRDA/CORP/SLA-200046</t>
  </si>
  <si>
    <t>NAVITECH MARINE INSURANCE SURVEYOR AND LOSS ASSESSOR LLP</t>
  </si>
  <si>
    <t>2/581, PLOT 407A</t>
  </si>
  <si>
    <t>1ST CROSS STREET,</t>
  </si>
  <si>
    <t>SINGARAVELAN NAGAR,</t>
  </si>
  <si>
    <t>IRDA/CORP/SLA-72502</t>
  </si>
  <si>
    <t>McLARENS  INSURANCE SURVEYORS &amp; LOSS ASSESSORS INDIA PVT LTD</t>
  </si>
  <si>
    <t>10, DAMU NAGAR, PULIAKULAM,</t>
  </si>
  <si>
    <t>IRDA/CORP/SLA-72492</t>
  </si>
  <si>
    <t>AASTHA INSUVISION INSURANCE SURVEYORS &amp; LOSS ASSESSORS PRIVATE LIMITED</t>
  </si>
  <si>
    <t>IRDA/CORP/SLA-39177</t>
  </si>
  <si>
    <t>RIVIERE INSURANCE SURVEYORS AND LOSS ASSESSORS PRIVATE LIMITED</t>
  </si>
  <si>
    <t>FLAT NO. 4A, 4TH FLOOR</t>
  </si>
  <si>
    <t>73/1D, MOTILAL GUPTA ROAD</t>
  </si>
  <si>
    <t>IRDA/CORP/SLA-52635</t>
  </si>
  <si>
    <t>STERLITE INSURANCE SURVEYORS AND LOSS ASSESSORS PRIVATE LIMITED</t>
  </si>
  <si>
    <t>32 Chhatawala Gali</t>
  </si>
  <si>
    <t>IRDA/CORP/SLA-32947</t>
  </si>
  <si>
    <t>ILAS INSURANCE SURVEYORS AND LOSS ASSESSORS PVT. LTD.</t>
  </si>
  <si>
    <t>26,SARAT BOSE ROAD,SUITE-12A</t>
  </si>
  <si>
    <t>1st Floor</t>
  </si>
  <si>
    <t>IRDA/CORP/SLA-33671</t>
  </si>
  <si>
    <t>BHADRA INSURANCE SURVEYORS &amp; LOSS ASSESSORS Pvt. Ltd.</t>
  </si>
  <si>
    <t>58/79 A</t>
  </si>
  <si>
    <t>Prince Anwarshah Road</t>
  </si>
  <si>
    <t>IRDA/CORP/SLA-337</t>
  </si>
  <si>
    <t>N.T. Kothari &amp; Co. Insurance Surveyors and Loss Assessors</t>
  </si>
  <si>
    <t>6B/1A, Naktala Road</t>
  </si>
  <si>
    <t>IRDA/CORP/SLA-52723</t>
  </si>
  <si>
    <t>ANJANEYA INSURANCE SURVEYOR AND LOSS ASSESSOR PRIVATE LIMITED</t>
  </si>
  <si>
    <t>Room No 404, 4th Floor, 6 Nawab Siraj Ud Doula Sarani</t>
  </si>
  <si>
    <t>IRDA/CORP/SLA-67167</t>
  </si>
  <si>
    <t>OM TOWER, 5TH FLOOR</t>
  </si>
  <si>
    <t>SUIT NO 505</t>
  </si>
  <si>
    <t>32, J. L. NEHRU ROAD</t>
  </si>
  <si>
    <t>IRDA/CORP/SLA-72436</t>
  </si>
  <si>
    <t>SKCMS Claim Insurance Surveyors and Loss Assessors Pvt Ltd</t>
  </si>
  <si>
    <t>26, G. Road,</t>
  </si>
  <si>
    <t>CHampdani</t>
  </si>
  <si>
    <t>BHADRESWAR</t>
  </si>
  <si>
    <t>IRDA/CORP/SLA-72415</t>
  </si>
  <si>
    <t>HARIPRIYA INSURANCE SURVEYORS &amp; LOSS ASSESSORS PVT. LTD.</t>
  </si>
  <si>
    <t>C-504, SATYAM TOWER</t>
  </si>
  <si>
    <t>NEAR EKAMRA HALL</t>
  </si>
  <si>
    <t>BOMIKHAR, ESSR</t>
  </si>
  <si>
    <t>IRDA/CORP/SLA-72422</t>
  </si>
  <si>
    <t>ESEN INSURANCE SURVEYORS AND LOSS ASSESSORS PVT LTD</t>
  </si>
  <si>
    <t>IRDA/CORP/SLA-200001</t>
  </si>
  <si>
    <t>JADON INSURANCE SURVEYORS AND LOSS ASSESSORS PRIVATE LIMITED</t>
  </si>
  <si>
    <t>A1302 Ellora Fiesta</t>
  </si>
  <si>
    <t>Plot 8 SECTOR 11</t>
  </si>
  <si>
    <t>Sanpada</t>
  </si>
  <si>
    <t>NAVI MUMBAI</t>
  </si>
  <si>
    <t>CORP_SLA_NO</t>
  </si>
  <si>
    <t>CORP_SLA_NO_BAP_FORMAT</t>
  </si>
  <si>
    <t>CORP_SURVEYOR_NAME</t>
  </si>
  <si>
    <t>vsjadon@hotmail.com</t>
  </si>
  <si>
    <t>vnr.nagpur@gmail.com</t>
  </si>
  <si>
    <t>vkmehtasurveyorspl@gmail.com</t>
  </si>
  <si>
    <t>virender@riskalyze.co.in</t>
  </si>
  <si>
    <t>vastradvijay@rediffmail.com</t>
  </si>
  <si>
    <t>vaibhavbhardwaj.surveyor@gmail.com</t>
  </si>
  <si>
    <t>unimarsurveyors@gmail.com</t>
  </si>
  <si>
    <t>unikwzone@gmail.com</t>
  </si>
  <si>
    <t>udaybhogte@yahoo.com</t>
  </si>
  <si>
    <t>truevaluesurveyors@gmail.com</t>
  </si>
  <si>
    <t>timeline.isla@gmail.com</t>
  </si>
  <si>
    <t>techsugam@gmail.com</t>
  </si>
  <si>
    <t>teamsurveyors@gmail.com</t>
  </si>
  <si>
    <t>taaraniassociates@gmail.com</t>
  </si>
  <si>
    <t>svc7844@gmail.com</t>
  </si>
  <si>
    <t>survey@mack.co.in</t>
  </si>
  <si>
    <t>IRDA/CORP/SLA-12940</t>
  </si>
  <si>
    <t>INTEROCEAN INSURANCE SURVEYORS &amp; LOSS ASSESSORS PVT. LTD.</t>
  </si>
  <si>
    <t>552, BANK COLONY, DEVLI VILLAGE</t>
  </si>
  <si>
    <t>DEVLI VILLAGE</t>
  </si>
  <si>
    <t>survey@interocean.in</t>
  </si>
  <si>
    <t>subhashg@lumiere.net.in</t>
  </si>
  <si>
    <t>sssa09@rediffmail.com</t>
  </si>
  <si>
    <t>sspldh220@gmail.com</t>
  </si>
  <si>
    <t>ssmutneja@gmail.com</t>
  </si>
  <si>
    <t>ssamlg@rediffmail.com</t>
  </si>
  <si>
    <t>sourabh.gosain@gisla.co.in</t>
  </si>
  <si>
    <t>AURANGABAD</t>
  </si>
  <si>
    <t>skbhadra53@hotmail.com</t>
  </si>
  <si>
    <t>singhsatveer10@rediffmail.com</t>
  </si>
  <si>
    <t>singhpukhraj@hotmail.com</t>
  </si>
  <si>
    <t>sidhu@consolidatedindia.com</t>
  </si>
  <si>
    <t>sib.surveyors@gmail.com</t>
  </si>
  <si>
    <t>sgasangrur@yahoo.co.in</t>
  </si>
  <si>
    <t>selexins@gmail.com</t>
  </si>
  <si>
    <t>select@selectsurveyors.in</t>
  </si>
  <si>
    <t>sehgalvb@gmail.com</t>
  </si>
  <si>
    <t>saurabh@adeptsurveyors.com</t>
  </si>
  <si>
    <t>satyendra.d@geochem.net.in</t>
  </si>
  <si>
    <t>sandeepbharti1@yahoo.co.in</t>
  </si>
  <si>
    <t>sanchetisterlite@rediffmail.com</t>
  </si>
  <si>
    <t>sahasrainsurancesurveyors@gmail.com</t>
  </si>
  <si>
    <t>rlagspl@gmail.com</t>
  </si>
  <si>
    <t>rksassociatespvtltd@gmail.com</t>
  </si>
  <si>
    <t>rkrishnaanne@yahoo.co.in</t>
  </si>
  <si>
    <t>riviere.survey@gmail.com</t>
  </si>
  <si>
    <t>repaka_r@yahoo.com</t>
  </si>
  <si>
    <t>relicare.surveyors@gmail.com</t>
  </si>
  <si>
    <t>rajeevchaturvedi35@yahoo.co.in</t>
  </si>
  <si>
    <t>r.riteshgupta@rediffmail.com</t>
  </si>
  <si>
    <t>r.pradeep@alexstewartindia.com</t>
  </si>
  <si>
    <t>protocol.sunil@psepl.com</t>
  </si>
  <si>
    <t>pro.master_29@yahoo.com</t>
  </si>
  <si>
    <t>pritigupta.surveyors@gmail.com</t>
  </si>
  <si>
    <t>prdhir.associates@yahoo.com</t>
  </si>
  <si>
    <t>pragyasurveyors@gmail.com</t>
  </si>
  <si>
    <t>poseidongoa@gmail.com</t>
  </si>
  <si>
    <t>patnaik.j@mclarens.in</t>
  </si>
  <si>
    <t>IRDA/CORP/SLA-72418</t>
  </si>
  <si>
    <t>PINNACLE MARINE INSURANCE SURVEYOR AND LOSS ASSESSORS</t>
  </si>
  <si>
    <t>ops@pinnaclesurveyvsp.com</t>
  </si>
  <si>
    <t>office@vpsinghal.com</t>
  </si>
  <si>
    <t>newgen.sla@gmail.com</t>
  </si>
  <si>
    <t>neerajchhatwal@live.com</t>
  </si>
  <si>
    <t>nbinmail@gmail.com</t>
  </si>
  <si>
    <t>nayyarco_satna@yahoo.com</t>
  </si>
  <si>
    <t>nathani.surveyors@gmail.com</t>
  </si>
  <si>
    <t>naresh.rms@rediffmail.com</t>
  </si>
  <si>
    <t>mumbai@puricrawford.com</t>
  </si>
  <si>
    <t>mnagda@mulchandnagdasurveyors.com</t>
  </si>
  <si>
    <t>mittalsurvoffice@gmail.com</t>
  </si>
  <si>
    <t>mittalsurveyors@gmail.com</t>
  </si>
  <si>
    <t>metcalfe.india@gmail.com</t>
  </si>
  <si>
    <t>mehtamlco1@yahoo.co.in</t>
  </si>
  <si>
    <t>matrixsurveyors@gmail.com</t>
  </si>
  <si>
    <t>master@avonsurveyors.com</t>
  </si>
  <si>
    <t>masislapvtltd@gmail.com</t>
  </si>
  <si>
    <t>martechchennai@rediffmail.com</t>
  </si>
  <si>
    <t>manu.maxsum@gmail.com</t>
  </si>
  <si>
    <t>mail@jbplsurveyors.com</t>
  </si>
  <si>
    <t>magnumsurveyors@gmail.com</t>
  </si>
  <si>
    <t>lucillesurveyors@gmail.com</t>
  </si>
  <si>
    <t>lav.lamba@yahoo.com</t>
  </si>
  <si>
    <t>kumar.prashant@rcsinsurance.in</t>
  </si>
  <si>
    <t>kotharisurveyors@gmail.com</t>
  </si>
  <si>
    <t>kktaneja.company@gmail.com</t>
  </si>
  <si>
    <t>kirti@prioritysurveyors.co.in</t>
  </si>
  <si>
    <t>kdkohli@kdkohli.com</t>
  </si>
  <si>
    <t>karan@sunglowsurveyors.com</t>
  </si>
  <si>
    <t>jude@covenantassessors.com</t>
  </si>
  <si>
    <t>jsbrvs@gmail.com</t>
  </si>
  <si>
    <t>jps.surveyor@gmail.com</t>
  </si>
  <si>
    <t>jmdsurveyorspltd@gmail.com</t>
  </si>
  <si>
    <t>jcsekars@yahoo.com</t>
  </si>
  <si>
    <t>jaggarwal@essplonline.com</t>
  </si>
  <si>
    <t>j_dhawan@hotmail.com</t>
  </si>
  <si>
    <t>insurance_surveyor@rediffmail.com</t>
  </si>
  <si>
    <t>info@nkumarca.com</t>
  </si>
  <si>
    <t>info@jcgsurveyors.com</t>
  </si>
  <si>
    <t>ilascal@dataone.in</t>
  </si>
  <si>
    <t>hsbhakuni@gmail.com</t>
  </si>
  <si>
    <t>hsathish@tritonsurveyors.com</t>
  </si>
  <si>
    <t>hmsurveyors@gmail.com</t>
  </si>
  <si>
    <t>hl.pathak@yahoo.com</t>
  </si>
  <si>
    <t>hisalapl2433@gmail.com</t>
  </si>
  <si>
    <t>gurjeetschawla44@gmail.com</t>
  </si>
  <si>
    <t>esenden@live.in</t>
  </si>
  <si>
    <t>dynamic.kkr@gmail.com</t>
  </si>
  <si>
    <t>dkmalhotra@sapientservices.com</t>
  </si>
  <si>
    <t>director@skaad.com</t>
  </si>
  <si>
    <t>desaisurveyors@yahoo.in</t>
  </si>
  <si>
    <t>delhi@proclaim.co.in</t>
  </si>
  <si>
    <t>IRDA/CORP/SLA-23374</t>
  </si>
  <si>
    <t>B-1 / 523</t>
  </si>
  <si>
    <t>JANAK PURI</t>
  </si>
  <si>
    <t>contex@rediffmail.com</t>
  </si>
  <si>
    <t>cogsassociates@hotmail.com</t>
  </si>
  <si>
    <t>chowdharysn@gmail.com</t>
  </si>
  <si>
    <t>chawlaashwani@rediffmail.com</t>
  </si>
  <si>
    <t>capt.raghu79@gmail.com</t>
  </si>
  <si>
    <t>IRDA/CORP/SLA-72503</t>
  </si>
  <si>
    <t>B&amp;S INSURANCE SURVEYORS AND LOSS ASSESSORS</t>
  </si>
  <si>
    <t>#1209 ,ARYAN ENCLAVE,SECTOR 51-B</t>
  </si>
  <si>
    <t>Cabin-2,FF,SCF-37,Phase-9</t>
  </si>
  <si>
    <t>bsinsurancesurveyors@gmail.com</t>
  </si>
  <si>
    <t>bispl2018@gmail.com</t>
  </si>
  <si>
    <t>bhandary@jbbodamail.com</t>
  </si>
  <si>
    <t>bbraijaipur@gmail.com</t>
  </si>
  <si>
    <t>bansalyogesh8@gmail.com</t>
  </si>
  <si>
    <t>bandco@bhatawadekar.com</t>
  </si>
  <si>
    <t>balwinder@dgaca.in</t>
  </si>
  <si>
    <t>backoffice@claimshub.co.in</t>
  </si>
  <si>
    <t>avitsurvey@gmail.com</t>
  </si>
  <si>
    <t>aum.mvs@gmail.com</t>
  </si>
  <si>
    <t>astute.sla@gmail.com</t>
  </si>
  <si>
    <t>associates_grover@rediff.com</t>
  </si>
  <si>
    <t>arrowsurveyors@gmail.com</t>
  </si>
  <si>
    <t>apsharma09@gmail.com</t>
  </si>
  <si>
    <t>aniljainca11@yahoo.com</t>
  </si>
  <si>
    <t>ampsurpltd@hotmail.com</t>
  </si>
  <si>
    <t>ameteksurveyors@gmail.com</t>
  </si>
  <si>
    <t>allied.surveyor@yahoo.in</t>
  </si>
  <si>
    <t>alak.ravidhar@gmail.com</t>
  </si>
  <si>
    <t>ajchka_associates@hotmail.com</t>
  </si>
  <si>
    <t>aislapl@gmail.com</t>
  </si>
  <si>
    <t>admirekdl@gmail.com</t>
  </si>
  <si>
    <t>admin@skcmspvtltd.org</t>
  </si>
  <si>
    <t>aditiconsultants@gmail.com</t>
  </si>
  <si>
    <t>aastha.insuvision@gmail.com</t>
  </si>
  <si>
    <t>aascosurveyor@gmail.com</t>
  </si>
  <si>
    <t>CORP_LICENSE_EFFECTIVE_DATE</t>
  </si>
  <si>
    <t>CORP_LICENSE_EXPIRY_DATE</t>
  </si>
  <si>
    <t>CORP_ADDR_LINE1</t>
  </si>
  <si>
    <t>CORP_ADDR_LINE2</t>
  </si>
  <si>
    <t>CORP_ADDR_LINE3</t>
  </si>
  <si>
    <t>CORP_CITY_NAME</t>
  </si>
  <si>
    <t>CORP_DIST_NAME</t>
  </si>
  <si>
    <t>CORP_STATE_NAME</t>
  </si>
  <si>
    <t>CORP_ADDR_PIN</t>
  </si>
  <si>
    <t>CORP_MOBILE_NO</t>
  </si>
  <si>
    <t>CORP_EMAIL_ADDR</t>
  </si>
  <si>
    <t>303  NSN TOWERS</t>
  </si>
  <si>
    <t>ALLIPURAM</t>
  </si>
  <si>
    <t>WARD 28</t>
  </si>
  <si>
    <t>ALWAR</t>
  </si>
  <si>
    <t>IRDA/CORP/SLA-200056</t>
  </si>
  <si>
    <t>AGNI INSURANCE SURVEYORS AND LOSS ASSESSORS</t>
  </si>
  <si>
    <t>5B4, BLOCK 5, RANKA PARK</t>
  </si>
  <si>
    <t>LALBAGH ROAD</t>
  </si>
  <si>
    <t>RICHMOND CIRCLE</t>
  </si>
  <si>
    <t>rajkumar@agnisurveyors.com</t>
  </si>
  <si>
    <t>KOTHARI INSURANCE SURVEYORS &amp; LOSS ASSESSORS INVESTIGATORS PRIVATE LIMITED</t>
  </si>
  <si>
    <t>ENGINEERING</t>
  </si>
  <si>
    <t>FIRE</t>
  </si>
  <si>
    <t>LOP</t>
  </si>
  <si>
    <t>MARINECARGO</t>
  </si>
  <si>
    <t>MARINEHULL</t>
  </si>
  <si>
    <t>MISC</t>
  </si>
  <si>
    <t>MOTOR</t>
  </si>
  <si>
    <t>YES</t>
  </si>
  <si>
    <t>IRDA/IND/SLA-52</t>
  </si>
  <si>
    <t>MOHAN LAL GUPTA</t>
  </si>
  <si>
    <t>IRDA/IND/SLA-232</t>
  </si>
  <si>
    <t>K. D. KOHLI</t>
  </si>
  <si>
    <t>IRDA/IND/SLA-891</t>
  </si>
  <si>
    <t>K S KRISHNAMACHARI</t>
  </si>
  <si>
    <t>JOGINDER SINGH</t>
  </si>
  <si>
    <t>IRDA/IND/SLA-1163</t>
  </si>
  <si>
    <t>VED PRAKASH SINGHAL</t>
  </si>
  <si>
    <t>IRDA/IND/SLA-1575</t>
  </si>
  <si>
    <t>Sukhendu Dutta</t>
  </si>
  <si>
    <t>ARUN KUMAR GUPTA</t>
  </si>
  <si>
    <t>IRDA/IND/SLA-1625</t>
  </si>
  <si>
    <t>CHANDRA KIRON BAKSHI</t>
  </si>
  <si>
    <t>IRDA/IND/SLA-1817</t>
  </si>
  <si>
    <t>SUBASH CHANDRA BAKSI</t>
  </si>
  <si>
    <t>IRDA/IND/SLA-1898</t>
  </si>
  <si>
    <t>OM PARKASH</t>
  </si>
  <si>
    <t>IRDA/IND/SLA-1907</t>
  </si>
  <si>
    <t>B I SUBRAMANIAM</t>
  </si>
  <si>
    <t>IRDA/IND/SLA-1940</t>
  </si>
  <si>
    <t>ANUPAM KUMAR GOVIL</t>
  </si>
  <si>
    <t>IRDA/IND/SLA-2009</t>
  </si>
  <si>
    <t>VIJAY KUMAR MEHTA</t>
  </si>
  <si>
    <t>ASHOK KUMAR</t>
  </si>
  <si>
    <t>IRDA/IND/SLA-2349</t>
  </si>
  <si>
    <t>SUNIL KUMAR GOSAIN</t>
  </si>
  <si>
    <t>IRDA/IND/SLA-2492</t>
  </si>
  <si>
    <t>ATUL GUPTA</t>
  </si>
  <si>
    <t>IRDA/IND/SLA-2828</t>
  </si>
  <si>
    <t>KIRTI C PATEL</t>
  </si>
  <si>
    <t>IRDA/IND/SLA-2856</t>
  </si>
  <si>
    <t>SAUMIL DILIP MEHTA</t>
  </si>
  <si>
    <t>IRDA/IND/SLA-3241</t>
  </si>
  <si>
    <t>M VENKATESWARA RAO</t>
  </si>
  <si>
    <t>IRDA/IND/SLA-3333</t>
  </si>
  <si>
    <t>SHYAMAL BHADRA</t>
  </si>
  <si>
    <t>IRDA/IND/SLA-3545</t>
  </si>
  <si>
    <t>BHAGWAN DAS MOHTA</t>
  </si>
  <si>
    <t>IRDA/IND/SLA-3616</t>
  </si>
  <si>
    <t>HASMUKH D PAREKH</t>
  </si>
  <si>
    <t>IRDA/IND/SLA-3627</t>
  </si>
  <si>
    <t>VINOD KUMAR LAMBA</t>
  </si>
  <si>
    <t>IRDA/IND/SLA-3717</t>
  </si>
  <si>
    <t>YUDHVEER NAYYAR</t>
  </si>
  <si>
    <t>IRDA/IND/SLA-3985</t>
  </si>
  <si>
    <t>A  CHANDRA SEKARA RAO</t>
  </si>
  <si>
    <t>IRDA/IND/SLA-3997</t>
  </si>
  <si>
    <t>ASHOK KUMAR GUPTA</t>
  </si>
  <si>
    <t>IRDA/IND/SLA-4284</t>
  </si>
  <si>
    <t>MILIND BHATAWADEKAR</t>
  </si>
  <si>
    <t>IRDA/IND/SLA-4409</t>
  </si>
  <si>
    <t>Mr. Ravi K Singhal</t>
  </si>
  <si>
    <t>IRDA/IND/SLA-4667</t>
  </si>
  <si>
    <t>A. CHANDRAMOULI</t>
  </si>
  <si>
    <t>IRDA/IND/SLA-4684</t>
  </si>
  <si>
    <t>G SRINIVASAN</t>
  </si>
  <si>
    <t>IRDA/IND/SLA-5458</t>
  </si>
  <si>
    <t>CHANDRA MOHAN BAKSHI</t>
  </si>
  <si>
    <t>IRDA/IND/SLA-5697</t>
  </si>
  <si>
    <t>GOVINDER KAPOOR</t>
  </si>
  <si>
    <t>IRDA/IND/SLA-5888</t>
  </si>
  <si>
    <t>BALDEV RAJ WADHWA</t>
  </si>
  <si>
    <t>IRDA/IND/SLA-6903</t>
  </si>
  <si>
    <t>SRIKRISHANA VINAYAK KOLATKAR</t>
  </si>
  <si>
    <t>IRDA/IND/SLA-7222</t>
  </si>
  <si>
    <t>M V SUBBA RAO</t>
  </si>
  <si>
    <t>SANJEEB KUMAR MOHANTY</t>
  </si>
  <si>
    <t>IRDA/IND/SLA-7453</t>
  </si>
  <si>
    <t>JEEWAN AGGARWAL</t>
  </si>
  <si>
    <t>IRDA/IND/SLA-7499</t>
  </si>
  <si>
    <t>RAMCHANDREN D</t>
  </si>
  <si>
    <t>IRDA/IND/SLA-7558</t>
  </si>
  <si>
    <t>Alind Kumar</t>
  </si>
  <si>
    <t>IRDA/IND/SLA-7725</t>
  </si>
  <si>
    <t>SUNIL KUMAR AGARWAL</t>
  </si>
  <si>
    <t>IRDA/IND/SLA-8134</t>
  </si>
  <si>
    <t>R L AGARWAL</t>
  </si>
  <si>
    <t>IRDA/IND/SLA-8516</t>
  </si>
  <si>
    <t>Rajendra P Naik</t>
  </si>
  <si>
    <t>IRDA/IND/SLA-8616</t>
  </si>
  <si>
    <t>JAGDISH CHANDER</t>
  </si>
  <si>
    <t>IRDA/IND/SLA-8655</t>
  </si>
  <si>
    <t>SWAPAN KUMARBHADRA</t>
  </si>
  <si>
    <t>IRDA/IND/SLA-8717</t>
  </si>
  <si>
    <t>VIDYA BHUSHAN</t>
  </si>
  <si>
    <t>IRDA/IND/SLA-9169</t>
  </si>
  <si>
    <t>SANDEEP BHARTI</t>
  </si>
  <si>
    <t>SURENDRA KUMAR MEHTA</t>
  </si>
  <si>
    <t>IRDA/IND/SLA-11223</t>
  </si>
  <si>
    <t>RAJIV DUDEJA</t>
  </si>
  <si>
    <t>IRDA/IND/SLA-11258</t>
  </si>
  <si>
    <t>IRDA/IND/SLA-11596</t>
  </si>
  <si>
    <t>PRANAV KUMAR</t>
  </si>
  <si>
    <t>IRDA/IND/SLA-11622</t>
  </si>
  <si>
    <t>S.KUMAR</t>
  </si>
  <si>
    <t>RAVINDER SINGH</t>
  </si>
  <si>
    <t>IRDA/IND/SLA-12184</t>
  </si>
  <si>
    <t>PARMOD KUMAR MITTAL</t>
  </si>
  <si>
    <t>IRDA/IND/SLA-12289</t>
  </si>
  <si>
    <t>E. SURENDER KUMAR</t>
  </si>
  <si>
    <t>IRDA/IND/SLA-12423</t>
  </si>
  <si>
    <t>LAKASHMI SHANKAR SHARMA</t>
  </si>
  <si>
    <t>IRDA/IND/SLA-12645</t>
  </si>
  <si>
    <t>T. S. SHRINIVAASAN</t>
  </si>
  <si>
    <t>IRDA/IND/SLA-12802</t>
  </si>
  <si>
    <t>DEVENDERKUMAR MALHOTRA</t>
  </si>
  <si>
    <t>IRDA/IND/SLA-13145</t>
  </si>
  <si>
    <t>B SURYA PRAKASH RAO</t>
  </si>
  <si>
    <t>IRDA/IND/SLA-13721</t>
  </si>
  <si>
    <t>JAGAT KRUSHNA PATNAIK</t>
  </si>
  <si>
    <t>IRDA/IND/SLA-13945</t>
  </si>
  <si>
    <t>PRAKASH IYENGAR K S</t>
  </si>
  <si>
    <t>IRDA/IND/SLA-14103</t>
  </si>
  <si>
    <t>HARSHA D'SOUZA</t>
  </si>
  <si>
    <t>IRDA/IND/SLA-14347</t>
  </si>
  <si>
    <t>D. VENKATARAMAN</t>
  </si>
  <si>
    <t>IRDA/IND/SLA-14482</t>
  </si>
  <si>
    <t>ANIL KUMAR DHINGRA</t>
  </si>
  <si>
    <t>IRDA/IND/SLA-14894</t>
  </si>
  <si>
    <t>YOGESH POPATLAL GANDHI</t>
  </si>
  <si>
    <t>S VIJAYA KUMAR</t>
  </si>
  <si>
    <t>IRDA/IND/SLA-15474</t>
  </si>
  <si>
    <t>NATHA SINGH SIDHU</t>
  </si>
  <si>
    <t>IRDA/IND/SLA-15825</t>
  </si>
  <si>
    <t>GOPAL KRISHAN</t>
  </si>
  <si>
    <t>IRDA/IND/SLA-15960</t>
  </si>
  <si>
    <t>V NAGARAJAN</t>
  </si>
  <si>
    <t>IRDA/IND/SLA-16248</t>
  </si>
  <si>
    <t>VIKAS</t>
  </si>
  <si>
    <t>IRDA/IND/SLA-16317</t>
  </si>
  <si>
    <t>IRDA/IND/SLA-16737</t>
  </si>
  <si>
    <t>MEHERNOSH NOSHIR TODIWALA</t>
  </si>
  <si>
    <t>IRDA/IND/SLA-17155</t>
  </si>
  <si>
    <t>SIVARAMAKRISHNAN. N</t>
  </si>
  <si>
    <t>IRDA/IND/SLA-17648</t>
  </si>
  <si>
    <t>JEEVAN PARKASH SOOD</t>
  </si>
  <si>
    <t>IRDA/IND/SLA-17753</t>
  </si>
  <si>
    <t>AJAY P. SHARMA</t>
  </si>
  <si>
    <t>IRDA/IND/SLA-17953</t>
  </si>
  <si>
    <t>BRIJ BIHARI RAI</t>
  </si>
  <si>
    <t>IRDA/IND/SLA-18261</t>
  </si>
  <si>
    <t>SUBHASH CHANDER GARG</t>
  </si>
  <si>
    <t>IRDA/IND/SLA-18777</t>
  </si>
  <si>
    <t>Vikram Kumar Bhardwaj</t>
  </si>
  <si>
    <t>IRDA/IND/SLA-19044</t>
  </si>
  <si>
    <t>MUKESH KUMAR GUPTA</t>
  </si>
  <si>
    <t>IRDA/IND/SLA-19189</t>
  </si>
  <si>
    <t>MAHENDRANATH MUKHOPADHYAY</t>
  </si>
  <si>
    <t>IRDA/IND/SLA-19545</t>
  </si>
  <si>
    <t>Anil Jain</t>
  </si>
  <si>
    <t>IRDA/IND/SLA-19640</t>
  </si>
  <si>
    <t>KAZA V AUDINARAYANA MURTY</t>
  </si>
  <si>
    <t>IRDA/IND/SLA-20516</t>
  </si>
  <si>
    <t>IRDA/IND/SLA-20558</t>
  </si>
  <si>
    <t>MULCHAND M NAGDA</t>
  </si>
  <si>
    <t>SURESH KUMAR</t>
  </si>
  <si>
    <t>BHARAT BHUSHAN</t>
  </si>
  <si>
    <t>IRDA/IND/SLA-21441</t>
  </si>
  <si>
    <t>Om Prakash</t>
  </si>
  <si>
    <t>IRDA/IND/SLA-22712</t>
  </si>
  <si>
    <t>DEEPAK GROVER</t>
  </si>
  <si>
    <t>IRDA/IND/SLA-22713</t>
  </si>
  <si>
    <t>K.L GROVER</t>
  </si>
  <si>
    <t>IRDA/IND/SLA-22786</t>
  </si>
  <si>
    <t>VIJAY KUMAR GOYAL</t>
  </si>
  <si>
    <t>IRDA/IND/SLA-22812</t>
  </si>
  <si>
    <t>KISHOR HANSRAJ NEGANDHI</t>
  </si>
  <si>
    <t>IRDA/IND/SLA-22827</t>
  </si>
  <si>
    <t>KAILASH CHANDER SHARMA</t>
  </si>
  <si>
    <t>IRDA/IND/SLA-23052</t>
  </si>
  <si>
    <t>AJAY CHOPRA</t>
  </si>
  <si>
    <t>IRDA/IND/SLA-23388</t>
  </si>
  <si>
    <t>P R DHIR</t>
  </si>
  <si>
    <t>IRDA/IND/SLA-23461</t>
  </si>
  <si>
    <t>ANUJ PURI</t>
  </si>
  <si>
    <t>IRDA/IND/SLA-25149</t>
  </si>
  <si>
    <t>SANJEEV KUMAR</t>
  </si>
  <si>
    <t>SANDEEP PURI</t>
  </si>
  <si>
    <t>IRDA/IND/SLA-25449</t>
  </si>
  <si>
    <t>ASHOK KUMAR GARG</t>
  </si>
  <si>
    <t>IRDA/IND/SLA-25867</t>
  </si>
  <si>
    <t>SHYAM SUNDER MUTNEJA</t>
  </si>
  <si>
    <t>IRDA/IND/SLA-25959</t>
  </si>
  <si>
    <t>PARAG D. DINESHBHAI SHAH</t>
  </si>
  <si>
    <t>IRDA/IND/SLA-26291</t>
  </si>
  <si>
    <t>ANIL KUMAR DWIVEDI</t>
  </si>
  <si>
    <t>IRDA/IND/SLA-26334</t>
  </si>
  <si>
    <t>Ravindra Kumar Jain</t>
  </si>
  <si>
    <t>IRDA/IND/SLA-26828</t>
  </si>
  <si>
    <t>RAJNISH BHARDWAJ</t>
  </si>
  <si>
    <t>IRDA/IND/SLA-27321</t>
  </si>
  <si>
    <t>BRIJENDER SINGH</t>
  </si>
  <si>
    <t>IRDA/IND/SLA-27438</t>
  </si>
  <si>
    <t>RAJESH RAMESH CHANDRA RANADIVE</t>
  </si>
  <si>
    <t>IRDA/IND/SLA-28562</t>
  </si>
  <si>
    <t>ANIL KR PANDEY</t>
  </si>
  <si>
    <t>IRDA/IND/SLA-29105</t>
  </si>
  <si>
    <t>Kushal Roy</t>
  </si>
  <si>
    <t>IRDA/IND/SLA-29733</t>
  </si>
  <si>
    <t>AMIT MAHENDRA DHRUVA</t>
  </si>
  <si>
    <t>IRDA/IND/SLA-30350</t>
  </si>
  <si>
    <t>JOSHI JATIN B</t>
  </si>
  <si>
    <t>IRDA/IND/SLA-30562</t>
  </si>
  <si>
    <t>SITARAM KEDARLAL GUPTA</t>
  </si>
  <si>
    <t>IRDA/IND/SLA-30905</t>
  </si>
  <si>
    <t>LOKESH KUMAR NAYAK</t>
  </si>
  <si>
    <t>IRDA/IND/SLA-32583</t>
  </si>
  <si>
    <t>Suresh Kumar</t>
  </si>
  <si>
    <t>IRDA/IND/SLA-33242</t>
  </si>
  <si>
    <t>SUDHIR KUMAR DHINGRA</t>
  </si>
  <si>
    <t>IRDA/IND/SLA-33603</t>
  </si>
  <si>
    <t>TARUN ROI ARORA</t>
  </si>
  <si>
    <t>IRDA/IND/SLA-33819</t>
  </si>
  <si>
    <t>JASWANT DHAWAN</t>
  </si>
  <si>
    <t>IRDA/IND/SLA-33942</t>
  </si>
  <si>
    <t>S SEETA RAMAIAH</t>
  </si>
  <si>
    <t>IRDA/IND/SLA-33965</t>
  </si>
  <si>
    <t>OM PRAKASH AGARWAL</t>
  </si>
  <si>
    <t>IRDA/IND/SLA-34149</t>
  </si>
  <si>
    <t>SURYAPRAKASH KESHAV BHAGWAT</t>
  </si>
  <si>
    <t>RAVI KANT</t>
  </si>
  <si>
    <t>IRDA/IND/SLA-34185</t>
  </si>
  <si>
    <t>NARINDER SINGH BAJAJ</t>
  </si>
  <si>
    <t>IRDA/IND/SLA-34565</t>
  </si>
  <si>
    <t>ASHOK KUMAR RAVI KUMAR GUPTA</t>
  </si>
  <si>
    <t>RAJESH GUPTA</t>
  </si>
  <si>
    <t>IRDA/IND/SLA-35116</t>
  </si>
  <si>
    <t>VIVEK JOHAR</t>
  </si>
  <si>
    <t>MUKESH KUMAR</t>
  </si>
  <si>
    <t>IRDA/IND/SLA-35734</t>
  </si>
  <si>
    <t>IRDA/IND/SLA-35816</t>
  </si>
  <si>
    <t>IRDA/IND/SLA-36170</t>
  </si>
  <si>
    <t>HARBANS SINGH</t>
  </si>
  <si>
    <t>IRDA/IND/SLA-36866</t>
  </si>
  <si>
    <t>VISHWAJEET SINGH JADON</t>
  </si>
  <si>
    <t>IRDA/IND/SLA-37357</t>
  </si>
  <si>
    <t>RAVI KUMAR DHAR</t>
  </si>
  <si>
    <t>IRDA/IND/SLA-37587</t>
  </si>
  <si>
    <t>IRDA/IND/SLA-37650</t>
  </si>
  <si>
    <t>IRDA/IND/SLA-37700</t>
  </si>
  <si>
    <t>BANWARI LAL GUDWANI</t>
  </si>
  <si>
    <t>IRDA/IND/SLA-37827</t>
  </si>
  <si>
    <t>SATYA PRAKASH MATHUR</t>
  </si>
  <si>
    <t>IRDA/IND/SLA-38069</t>
  </si>
  <si>
    <t>ALOK SHANKAR VERMA</t>
  </si>
  <si>
    <t>IRDA/IND/SLA-38174</t>
  </si>
  <si>
    <t>SURENDRA BABU J RAO</t>
  </si>
  <si>
    <t>IRDA/IND/SLA-38218</t>
  </si>
  <si>
    <t>TARIT KANTI CHAKRABORTY</t>
  </si>
  <si>
    <t>MANMEET SINGH</t>
  </si>
  <si>
    <t>IRDA/IND/SLA-38711</t>
  </si>
  <si>
    <t>SUBASH CHANDRA SABAT</t>
  </si>
  <si>
    <t>IRDA/IND/SLA-38863</t>
  </si>
  <si>
    <t>ATMARAM MAFATLAL PATEL</t>
  </si>
  <si>
    <t>IRDA/IND/SLA-39266</t>
  </si>
  <si>
    <t>ARUN ARORA</t>
  </si>
  <si>
    <t>IRDA/IND/SLA-39431</t>
  </si>
  <si>
    <t>KHUNMIR MAHEBOOB PANJESHAH</t>
  </si>
  <si>
    <t>IRDA/IND/SLA-40091</t>
  </si>
  <si>
    <t>IRDA/IND/SLA-40298</t>
  </si>
  <si>
    <t>GURJEET CHAWLA</t>
  </si>
  <si>
    <t>IRDA/IND/SLA-40304</t>
  </si>
  <si>
    <t>ACHARYA A K</t>
  </si>
  <si>
    <t>IRDA/IND/SLA-40780</t>
  </si>
  <si>
    <t>RAJENDRA KUMAR SANCHETI</t>
  </si>
  <si>
    <t>IRDA/IND/SLA-40957</t>
  </si>
  <si>
    <t>ANAND KUMAR WANIKAR</t>
  </si>
  <si>
    <t>IRDA/IND/SLA-40985</t>
  </si>
  <si>
    <t>V.R.NIRANJAN REDDY</t>
  </si>
  <si>
    <t>IRDA/IND/SLA-42299</t>
  </si>
  <si>
    <t>UDAY GURUNATH BHOGATE</t>
  </si>
  <si>
    <t>IRDA/IND/SLA-42449</t>
  </si>
  <si>
    <t>K DAVID VIJAY KUMAR</t>
  </si>
  <si>
    <t>IRDA/IND/SLA-42851</t>
  </si>
  <si>
    <t>RAKESH KUMAR SHARMA</t>
  </si>
  <si>
    <t>IRDA/IND/SLA-42994</t>
  </si>
  <si>
    <t>BIJENDER KUMAR</t>
  </si>
  <si>
    <t>IRDA/IND/SLA-43149</t>
  </si>
  <si>
    <t>REPAKA SRINIVASA RAO</t>
  </si>
  <si>
    <t>IRDA/IND/SLA-43748</t>
  </si>
  <si>
    <t>Sushil Sampatlal Daga</t>
  </si>
  <si>
    <t>IRDA/IND/SLA-44106</t>
  </si>
  <si>
    <t>PUKHRAJ SINGH</t>
  </si>
  <si>
    <t>IRDA/IND/SLA-45324</t>
  </si>
  <si>
    <t>TARUN MEHTA</t>
  </si>
  <si>
    <t>IRDA/IND/SLA-45684</t>
  </si>
  <si>
    <t>SACHIN SHRIKRISHNA SARDESAI</t>
  </si>
  <si>
    <t>IRDA/IND/SLA-45856</t>
  </si>
  <si>
    <t>SURESHBHAI AMBALAL PANCHAL</t>
  </si>
  <si>
    <t>IRDA/IND/SLA-45970</t>
  </si>
  <si>
    <t>NIRANJAN MISHRA</t>
  </si>
  <si>
    <t>IRDA/IND/SLA-46086</t>
  </si>
  <si>
    <t>J RAJAN</t>
  </si>
  <si>
    <t>IRDA/IND/SLA-46389</t>
  </si>
  <si>
    <t>ASHUTOSH SHUKLA</t>
  </si>
  <si>
    <t>IRDA/IND/SLA-46629</t>
  </si>
  <si>
    <t>PAGOLU SOWJANYA KUMAR</t>
  </si>
  <si>
    <t>IRDA/IND/SLA-47224</t>
  </si>
  <si>
    <t>SANJAY KUMAR NARANG</t>
  </si>
  <si>
    <t>IRDA/IND/SLA-47889</t>
  </si>
  <si>
    <t>T DURAIBABU</t>
  </si>
  <si>
    <t>IRDA/IND/SLA-48088</t>
  </si>
  <si>
    <t>PRAKASH MARTAND JOG</t>
  </si>
  <si>
    <t>IRDA/IND/SLA-48332</t>
  </si>
  <si>
    <t>SUNIL ARORA</t>
  </si>
  <si>
    <t>IRDA/IND/SLA-48804</t>
  </si>
  <si>
    <t>Vijay Kishor Mathur</t>
  </si>
  <si>
    <t>IRDA/IND/SLA-49142</t>
  </si>
  <si>
    <t>SANDEEP SHARMA</t>
  </si>
  <si>
    <t>IRDA/IND/SLA-50200</t>
  </si>
  <si>
    <t>JAI KUMAR ANAND</t>
  </si>
  <si>
    <t>IRDA/IND/SLA-50655</t>
  </si>
  <si>
    <t>IRDA/IND/SLA-50695</t>
  </si>
  <si>
    <t>AMBIKA DUTT SHARMA</t>
  </si>
  <si>
    <t>IRDA/IND/SLA-51692</t>
  </si>
  <si>
    <t>SANJAY GUPTA</t>
  </si>
  <si>
    <t>IRDA/IND/SLA-51936</t>
  </si>
  <si>
    <t>RAJIV VINODBHAI SHAH</t>
  </si>
  <si>
    <t>IRDA/IND/SLA-52805</t>
  </si>
  <si>
    <t>SYED IFTIKHAR ALI</t>
  </si>
  <si>
    <t>IRDA/IND/SLA-52854</t>
  </si>
  <si>
    <t>NILAKANTAN  MOHANACHANDRAN NAIR</t>
  </si>
  <si>
    <t>IRDA/IND/SLA-52998</t>
  </si>
  <si>
    <t>PAPPU MURALI MANOHARA. S.KUMAR</t>
  </si>
  <si>
    <t>IRDA/IND/SLA-53091</t>
  </si>
  <si>
    <t>DBS Gujral</t>
  </si>
  <si>
    <t>IRDA/IND/SLA-53217</t>
  </si>
  <si>
    <t>SHRIRAM RAVINDRA SAPRE</t>
  </si>
  <si>
    <t>IRDA/IND/SLA-53468</t>
  </si>
  <si>
    <t>PARAG NUTANBHAI DESAI</t>
  </si>
  <si>
    <t>IRDA/IND/SLA-53550</t>
  </si>
  <si>
    <t>PIYUSH SINGHAL</t>
  </si>
  <si>
    <t>IRDA/IND/SLA-54164</t>
  </si>
  <si>
    <t>V C SIVAKUMAAR</t>
  </si>
  <si>
    <t>IRDA/IND/SLA-54683</t>
  </si>
  <si>
    <t>H R SHARMA</t>
  </si>
  <si>
    <t>IRDA/IND/SLA-54894</t>
  </si>
  <si>
    <t>AMAR SHANKAR</t>
  </si>
  <si>
    <t>IRDA/IND/SLA-55327</t>
  </si>
  <si>
    <t>RANDEEP KUMAR DHIR</t>
  </si>
  <si>
    <t>IRDA/IND/SLA-55408</t>
  </si>
  <si>
    <t>Ajay Kumar Mehta</t>
  </si>
  <si>
    <t>IRDA/IND/SLA-55955</t>
  </si>
  <si>
    <t>PATEL JAYESH ATMARAMBHAI</t>
  </si>
  <si>
    <t>IRDA/IND/SLA-58261</t>
  </si>
  <si>
    <t>TUMMALA GUNTA RAMESH BABU</t>
  </si>
  <si>
    <t>IRDA/IND/SLA-58276</t>
  </si>
  <si>
    <t>KRISHAN KUMAR TANEJA</t>
  </si>
  <si>
    <t>IRDA/IND/SLA-59105</t>
  </si>
  <si>
    <t>VIJAYKUMAR  MAHARUDRAYYA VASTRAD</t>
  </si>
  <si>
    <t>IRDA/IND/SLA-59150</t>
  </si>
  <si>
    <t>ASHOK  MAHARUDRAYYA VASTRAD</t>
  </si>
  <si>
    <t>IRDA/IND/SLA-59455</t>
  </si>
  <si>
    <t>GURPARKASH SINGH MIGLANI</t>
  </si>
  <si>
    <t>IRDA/IND/SLA-59715</t>
  </si>
  <si>
    <t>SANJEEV SINGH PASRICHA</t>
  </si>
  <si>
    <t>IRDA/IND/SLA-59978</t>
  </si>
  <si>
    <t>ANISH RAMESH JOSHI</t>
  </si>
  <si>
    <t>IRDA/IND/SLA-60422</t>
  </si>
  <si>
    <t>INDER PAL DHAWAN</t>
  </si>
  <si>
    <t>IRDA/IND/SLA-60597</t>
  </si>
  <si>
    <t>VIRENDER SHARMA</t>
  </si>
  <si>
    <t>IRDA/IND/SLA-60942</t>
  </si>
  <si>
    <t>MANISH KUMAR BANSAL</t>
  </si>
  <si>
    <t>IRDA/IND/SLA-61338</t>
  </si>
  <si>
    <t>PAGOLU MADHU</t>
  </si>
  <si>
    <t>IRDA/IND/SLA-61501</t>
  </si>
  <si>
    <t>HIRA SINGH DANSINGH BHAKUNI</t>
  </si>
  <si>
    <t>IRDA/IND/SLA-61816</t>
  </si>
  <si>
    <t>RAVI NARAYANAN MUNDAYUR</t>
  </si>
  <si>
    <t>IRDA/IND/SLA-62418</t>
  </si>
  <si>
    <t>SIPY SHARAN</t>
  </si>
  <si>
    <t>IRDA/IND/SLA-63004</t>
  </si>
  <si>
    <t>RAJEEV MOHAN SOOD</t>
  </si>
  <si>
    <t>IRDA/IND/SLA-63050</t>
  </si>
  <si>
    <t>ATUL KUMAR</t>
  </si>
  <si>
    <t>IRDA/IND/SLA-63269</t>
  </si>
  <si>
    <t>Krishna HariDutt Nand</t>
  </si>
  <si>
    <t>IRDA/IND/SLA-63484</t>
  </si>
  <si>
    <t>GEETA CHAWLA</t>
  </si>
  <si>
    <t>IRDA/IND/SLA-63670</t>
  </si>
  <si>
    <t>VISHAL SHARMA</t>
  </si>
  <si>
    <t>IRDA/IND/SLA-63777</t>
  </si>
  <si>
    <t>VIJAY NANAKRAM PAHLAJANI</t>
  </si>
  <si>
    <t>IRDA/IND/SLA-63980</t>
  </si>
  <si>
    <t>INDER PAL SINGH</t>
  </si>
  <si>
    <t>IRDA/IND/SLA-64160</t>
  </si>
  <si>
    <t>PANKAJ RAI</t>
  </si>
  <si>
    <t>IRDA/IND/SLA-65245</t>
  </si>
  <si>
    <t>IRDA/IND/SLA-65864</t>
  </si>
  <si>
    <t>PRANAB KUMAR CHAKRABORTY</t>
  </si>
  <si>
    <t>IRDA/IND/SLA-66047</t>
  </si>
  <si>
    <t>KRISHNAMURTHY GOPU</t>
  </si>
  <si>
    <t>IRDA/IND/SLA-66166</t>
  </si>
  <si>
    <t>NITTE SATISH C BHANDARY</t>
  </si>
  <si>
    <t>IRDA/IND/SLA-66322</t>
  </si>
  <si>
    <t>VIKRAM KHANNA</t>
  </si>
  <si>
    <t>IRDA/IND/SLA-66382</t>
  </si>
  <si>
    <t>G.V.V.HARI VARMA</t>
  </si>
  <si>
    <t>IRDA/IND/SLA-66713</t>
  </si>
  <si>
    <t>AVRISH KAUR</t>
  </si>
  <si>
    <t>IRDA/IND/SLA-67251</t>
  </si>
  <si>
    <t>ANINDYA BHATTACHARYA</t>
  </si>
  <si>
    <t>IRDA/IND/SLA-67391</t>
  </si>
  <si>
    <t>G R VENKATA LAKSHMI NARASIMHAM</t>
  </si>
  <si>
    <t>IRDA/IND/SLA-68157</t>
  </si>
  <si>
    <t>Ashok Aggarwal</t>
  </si>
  <si>
    <t>IRDA/IND/SLA-68365</t>
  </si>
  <si>
    <t>SANDEEP PRAKASHBHAI SHAH</t>
  </si>
  <si>
    <t>IRDA/IND/SLA-68692</t>
  </si>
  <si>
    <t>BISHNU CHANDRA PARIDA</t>
  </si>
  <si>
    <t>IRDA/IND/SLA-68705</t>
  </si>
  <si>
    <t>ANAND SHANKAR</t>
  </si>
  <si>
    <t>IRDA/IND/SLA-69119</t>
  </si>
  <si>
    <t>IRDA/IND/SLA-69228</t>
  </si>
  <si>
    <t>IRDA/IND/SLA-69377</t>
  </si>
  <si>
    <t>ASHWANI CHAWLA</t>
  </si>
  <si>
    <t>IRDA/IND/SLA-69657</t>
  </si>
  <si>
    <t>SARIDE SURYA SATYANARAYANA</t>
  </si>
  <si>
    <t>IRDA/IND/SLA-70616</t>
  </si>
  <si>
    <t>CAPT N A KRISHNAN</t>
  </si>
  <si>
    <t>IRDA/IND/SLA-70978</t>
  </si>
  <si>
    <t>NITIN BATRA</t>
  </si>
  <si>
    <t>IRDA/IND/SLA-71046</t>
  </si>
  <si>
    <t>MANU MEHTA</t>
  </si>
  <si>
    <t>IRDA/IND/SLA-71591</t>
  </si>
  <si>
    <t>PRIYADARSHI CHAUHAN</t>
  </si>
  <si>
    <t>IRDA/IND/SLA-71747</t>
  </si>
  <si>
    <t>YARABAKA SURENDRA</t>
  </si>
  <si>
    <t>IRDA/IND/SLA-71941</t>
  </si>
  <si>
    <t>MANISH CHAUDHRY</t>
  </si>
  <si>
    <t>BALWINDER SINGH</t>
  </si>
  <si>
    <t>IRDA/IND/SLA-72556</t>
  </si>
  <si>
    <t>S N CHOWDHARY</t>
  </si>
  <si>
    <t>IRDA/IND/SLA-72584</t>
  </si>
  <si>
    <t>ANSHUL GUPTA</t>
  </si>
  <si>
    <t>IRDA/IND/SLA-72605</t>
  </si>
  <si>
    <t>RANJEEV DOUGALL</t>
  </si>
  <si>
    <t>IRDA/IND/SLA-72610</t>
  </si>
  <si>
    <t>KARAN KAPUR</t>
  </si>
  <si>
    <t>IRDA/IND/SLA-72690</t>
  </si>
  <si>
    <t>B SWAMINATHAN</t>
  </si>
  <si>
    <t>IRDA/IND/SLA-72697</t>
  </si>
  <si>
    <t>A RAMA KRISHNA</t>
  </si>
  <si>
    <t>IRDA/IND/SLA-72706</t>
  </si>
  <si>
    <t>KAMAL PREET SINGH</t>
  </si>
  <si>
    <t>IRDA/IND/SLA-72721</t>
  </si>
  <si>
    <t>Meher Rohinton Engineer</t>
  </si>
  <si>
    <t>IRDA/IND/SLA-72722</t>
  </si>
  <si>
    <t>Miss Khursheed Rohinton Engineer</t>
  </si>
  <si>
    <t>IRDA/IND/SLA-72800</t>
  </si>
  <si>
    <t>MANTHAMANGARAJU</t>
  </si>
  <si>
    <t>IRDA/IND/SLA-72810</t>
  </si>
  <si>
    <t>Munish Prashar</t>
  </si>
  <si>
    <t>IRDA/IND/SLA-72851</t>
  </si>
  <si>
    <t>ARVIND DAGA</t>
  </si>
  <si>
    <t>IRDA/IND/SLA-72867</t>
  </si>
  <si>
    <t>AMAR NATH MAURYA</t>
  </si>
  <si>
    <t>IRDA/IND/SLA-72918</t>
  </si>
  <si>
    <t>RITESH KUMAR GUPTA</t>
  </si>
  <si>
    <t>IRDA/IND/SLA-72930</t>
  </si>
  <si>
    <t>Amey Tushar Singnapurkar</t>
  </si>
  <si>
    <t>IRDA/IND/SLA-72936</t>
  </si>
  <si>
    <t>K VAMSHI KRISHNA REDDY</t>
  </si>
  <si>
    <t>ROHIT ARORA</t>
  </si>
  <si>
    <t>IRDA/IND/SLA-72962</t>
  </si>
  <si>
    <t>TRIVEDI BHAVYESH HARISH KUMAR</t>
  </si>
  <si>
    <t>IRDA/IND/SLA-72966</t>
  </si>
  <si>
    <t>GAUTAM PUROHIT</t>
  </si>
  <si>
    <t>IRDA/IND/SLA-72973</t>
  </si>
  <si>
    <t>VAIBHAV BHARDWAJ</t>
  </si>
  <si>
    <t>IRDA/IND/SLA-73046</t>
  </si>
  <si>
    <t>IRDA/IND/SLA-73082</t>
  </si>
  <si>
    <t>IRDA/IND/SLA-73087</t>
  </si>
  <si>
    <t>SUSHIL KUMAR AGARWAL</t>
  </si>
  <si>
    <t>IRDA/IND/SLA-73126</t>
  </si>
  <si>
    <t>H SATHISH</t>
  </si>
  <si>
    <t>IRDA/IND/SLA-73151</t>
  </si>
  <si>
    <t>JITESH DILIPSHAH</t>
  </si>
  <si>
    <t>IRDA/IND/SLA-73152</t>
  </si>
  <si>
    <t>C P S RAMASARMA</t>
  </si>
  <si>
    <t>IRDA/IND/SLA-73155</t>
  </si>
  <si>
    <t>IRDA/IND/SLA-73165</t>
  </si>
  <si>
    <t>MANOJ KUMAR ARORA</t>
  </si>
  <si>
    <t>IRDA/IND/SLA-73171</t>
  </si>
  <si>
    <t>BABITA SINGH</t>
  </si>
  <si>
    <t>IRDA/IND/SLA-73179</t>
  </si>
  <si>
    <t>RAVI NANAKRAM PAHLAJANI</t>
  </si>
  <si>
    <t>IRDA/IND/SLA-73187</t>
  </si>
  <si>
    <t>NITIN MAHESHCHANDRA SHARMA</t>
  </si>
  <si>
    <t>IRDA/IND/SLA-73419</t>
  </si>
  <si>
    <t>AVYA KAPOOR</t>
  </si>
  <si>
    <t>IRDA/IND/SLA-73475</t>
  </si>
  <si>
    <t>IRDA/IND/SLA-73514</t>
  </si>
  <si>
    <t>SACHIN PALIWAL</t>
  </si>
  <si>
    <t>IRDA/IND/SLA-73528</t>
  </si>
  <si>
    <t>MENEZES BENEDICT JAMES</t>
  </si>
  <si>
    <t>IRDA/IND/SLA-73619</t>
  </si>
  <si>
    <t>PANKAJ VOHRA</t>
  </si>
  <si>
    <t>IRDA/IND/SLA-73623</t>
  </si>
  <si>
    <t>IRDA/IND/SLA-73653</t>
  </si>
  <si>
    <t>NRUPA JAYESHBHAI PATEL</t>
  </si>
  <si>
    <t>IRDA/IND/SLA-73655</t>
  </si>
  <si>
    <t>SATVEER SINGH</t>
  </si>
  <si>
    <t>IRDA/IND/SLA-73788</t>
  </si>
  <si>
    <t>IRDA/IND/SLA-73837</t>
  </si>
  <si>
    <t>SAURABH MURARKA</t>
  </si>
  <si>
    <t>IRDA/IND/SLA-73916</t>
  </si>
  <si>
    <t>B  T  SRINIVASA GOWDA</t>
  </si>
  <si>
    <t>IRDA/IND/SLA-73926</t>
  </si>
  <si>
    <t>A  SRINIVAS REDDY</t>
  </si>
  <si>
    <t>IRDA/IND/SLA-73935</t>
  </si>
  <si>
    <t>IRDA/IND/SLA-73950</t>
  </si>
  <si>
    <t>MOHIT SHARMA</t>
  </si>
  <si>
    <t>IRDA/IND/SLA-74134</t>
  </si>
  <si>
    <t>MUNISH SEN</t>
  </si>
  <si>
    <t>IRDA/IND/SLA-74144</t>
  </si>
  <si>
    <t>ABHINAV BHARTI</t>
  </si>
  <si>
    <t>IRDA/IND/SLA-74148</t>
  </si>
  <si>
    <t>IRDA/IND/SLA-74224</t>
  </si>
  <si>
    <t>HOTI LAL PATHAK</t>
  </si>
  <si>
    <t>IRDA/IND/SLA-74235</t>
  </si>
  <si>
    <t>IRDA/IND/SLA-74276</t>
  </si>
  <si>
    <t>LAKSHYA LAMBA</t>
  </si>
  <si>
    <t>IRDA/IND/SLA-74311</t>
  </si>
  <si>
    <t>ASHOK GIRIMAJI</t>
  </si>
  <si>
    <t>IRDA/IND/SLA-74503</t>
  </si>
  <si>
    <t>DEVINDER PAL SINGH GROVER</t>
  </si>
  <si>
    <t>IRDA/IND/SLA-74541</t>
  </si>
  <si>
    <t>KUMAR PRASHANT</t>
  </si>
  <si>
    <t>IRDA/IND/SLA-74563</t>
  </si>
  <si>
    <t>SOURABH GOSAIN</t>
  </si>
  <si>
    <t>IRDA/IND/SLA-74567</t>
  </si>
  <si>
    <t>JAYA PANDEY</t>
  </si>
  <si>
    <t>IRDA/IND/SLA-74590</t>
  </si>
  <si>
    <t>ANIT KUMAR MONDAL</t>
  </si>
  <si>
    <t>IRDA/IND/SLA-74617</t>
  </si>
  <si>
    <t>PRABH PREET SINGH GILL</t>
  </si>
  <si>
    <t>IRDA/IND/SLA-74631</t>
  </si>
  <si>
    <t>MOHIT NAYYAR</t>
  </si>
  <si>
    <t>IRDA/IND/SLA-74693</t>
  </si>
  <si>
    <t>G SUKRATHA REDDY</t>
  </si>
  <si>
    <t>IRDA/IND/SLA-74707</t>
  </si>
  <si>
    <t>AVINASH CHANDER</t>
  </si>
  <si>
    <t>IRDA/IND/SLA-74709</t>
  </si>
  <si>
    <t>GEETIKA Aggarwal</t>
  </si>
  <si>
    <t>IRDA/IND/SLA-74754</t>
  </si>
  <si>
    <t>JAIMIN GIRISH SHAH</t>
  </si>
  <si>
    <t>IRDA/IND/SLA-74763</t>
  </si>
  <si>
    <t>YOGESH MUNJ</t>
  </si>
  <si>
    <t>IRDA/IND/SLA-74815</t>
  </si>
  <si>
    <t>SANJU KOTHARI</t>
  </si>
  <si>
    <t>IRDA/IND/SLA-74818</t>
  </si>
  <si>
    <t>YOGESH KUMAR BANSAL</t>
  </si>
  <si>
    <t>IRDA/IND/SLA-74857</t>
  </si>
  <si>
    <t>HIMANSHU MITTAL</t>
  </si>
  <si>
    <t>IRDA/IND/SLA-74873</t>
  </si>
  <si>
    <t>SANTOSH KUMAR  V K</t>
  </si>
  <si>
    <t>IRDA/IND/SLA-74885</t>
  </si>
  <si>
    <t>JAI SHIRISH BHAI SHAH</t>
  </si>
  <si>
    <t>IRDA/IND/SLA-74907</t>
  </si>
  <si>
    <t>Shankarsubramaniyam Krishnamoorthy IYER</t>
  </si>
  <si>
    <t>IRDA/IND/SLA-74964</t>
  </si>
  <si>
    <t>SATYENDRA SHRIV ASH</t>
  </si>
  <si>
    <t>IRDA/IND/SLA-75004</t>
  </si>
  <si>
    <t>Ashu Gupta</t>
  </si>
  <si>
    <t>IRDA/IND/SLA-75020</t>
  </si>
  <si>
    <t>J CHANDRASEKARAN</t>
  </si>
  <si>
    <t>IRDA/IND/SLA-75023</t>
  </si>
  <si>
    <t>DHIRAJ KOHLI</t>
  </si>
  <si>
    <t>IRDA/IND/SLA-75035</t>
  </si>
  <si>
    <t>S RAJKUMAR</t>
  </si>
  <si>
    <t>IRDA/IND/SLA-75101</t>
  </si>
  <si>
    <t>MAHENDRA PRAGJI PADHIYAR</t>
  </si>
  <si>
    <t>IRDA/IND/SLA-75117</t>
  </si>
  <si>
    <t>Anudeep Devalla</t>
  </si>
  <si>
    <t>IRDA/IND/SLA-75170</t>
  </si>
  <si>
    <t>Priti Gupta</t>
  </si>
  <si>
    <t>IRDA/IND/SLA-75192</t>
  </si>
  <si>
    <t>ROHIT SINGHAL</t>
  </si>
  <si>
    <t>IRDA/IND/SLA-75195</t>
  </si>
  <si>
    <t>NEERAJ CHHATWAL</t>
  </si>
  <si>
    <t>IRDA/IND/SLA-75196</t>
  </si>
  <si>
    <t>Shail Bala Jain</t>
  </si>
  <si>
    <t>IRDA/IND/SLA-75197</t>
  </si>
  <si>
    <t>Chetan Kumar Jain</t>
  </si>
  <si>
    <t>IRDA/IND/SLA-75200</t>
  </si>
  <si>
    <t>SHAILENDER GAMBHIR</t>
  </si>
  <si>
    <t>IRDA/IND/SLA-75201</t>
  </si>
  <si>
    <t>SUNIL KUMAR SACHDEVA</t>
  </si>
  <si>
    <t>IRDA/IND/SLA-85007</t>
  </si>
  <si>
    <t>Shiv Kumar Goyal</t>
  </si>
  <si>
    <t>IRDA/IND/SLA-85036</t>
  </si>
  <si>
    <t>SHUBHAMSRIVASTAV</t>
  </si>
  <si>
    <t>IRDA/IND/SLA-85055</t>
  </si>
  <si>
    <t>IRDA/IND/SLA-85059</t>
  </si>
  <si>
    <t>IRDA/IND/SLA-85075</t>
  </si>
  <si>
    <t>SHYAMAL KUMAR BASU</t>
  </si>
  <si>
    <t>IRDA/IND/SLA-85083</t>
  </si>
  <si>
    <t>Jai Pal Singh</t>
  </si>
  <si>
    <t>IRDA/IND/SLA-85092</t>
  </si>
  <si>
    <t>Dharminder Kumar</t>
  </si>
  <si>
    <t>IRDA/IND/SLA-85107</t>
  </si>
  <si>
    <t>IRDA/IND/SLA-85113</t>
  </si>
  <si>
    <t>SUMER CHAND GARG</t>
  </si>
  <si>
    <t>IRDA/IND/SLA-85130</t>
  </si>
  <si>
    <t>RAJEEV KUMAR DEY</t>
  </si>
  <si>
    <t>IRDA/IND/SLA-85140</t>
  </si>
  <si>
    <t>PAWAN KUMAR SINGHAL</t>
  </si>
  <si>
    <t>IRDA/IND/SLA-85166</t>
  </si>
  <si>
    <t>Abhinav Pandey</t>
  </si>
  <si>
    <t>IRDA/IND/SLA-85169</t>
  </si>
  <si>
    <t>ANKIT CHOPRA</t>
  </si>
  <si>
    <t>IRDA/IND/SLA-85170</t>
  </si>
  <si>
    <t>Navtej Kumar</t>
  </si>
  <si>
    <t>IRDA/IND/SLA-85171</t>
  </si>
  <si>
    <t>ASHOK MAHAJAN</t>
  </si>
  <si>
    <t>IRDA/IND/SLA-85174</t>
  </si>
  <si>
    <t>HARDIK CHHABRA</t>
  </si>
  <si>
    <t>IRDA/IND/SLA-85183</t>
  </si>
  <si>
    <t>Aman Mutneja</t>
  </si>
  <si>
    <t>IRDA/IND/SLA-85212</t>
  </si>
  <si>
    <t>Chandrakant Prahladbhai Patel</t>
  </si>
  <si>
    <t>IRDA/IND/SLA-85214</t>
  </si>
  <si>
    <t>Munjal Patel</t>
  </si>
  <si>
    <t>IRDA/IND/SLA-85226</t>
  </si>
  <si>
    <t>SUNNY RAJPUROHIT</t>
  </si>
  <si>
    <t>IRDA/IND/SLA-85254</t>
  </si>
  <si>
    <t>PradeepChopra</t>
  </si>
  <si>
    <t>IRDA/IND/SLA-85257</t>
  </si>
  <si>
    <t>IRDA/IND/SLA-85263</t>
  </si>
  <si>
    <t>ZORASINGH  DEOL</t>
  </si>
  <si>
    <t>IRDA/IND/SLA-85273</t>
  </si>
  <si>
    <t>Raghuram Reddy.Y</t>
  </si>
  <si>
    <t>IRDA/IND/SLA-85297</t>
  </si>
  <si>
    <t>Narendra Sandilya Garimella</t>
  </si>
  <si>
    <t>IRDA/IND/SLA-85304</t>
  </si>
  <si>
    <t>Ankush Jyoti Singh</t>
  </si>
  <si>
    <t>IRDA/IND/SLA-85357</t>
  </si>
  <si>
    <t>VIKRAMJEET  SHARMA</t>
  </si>
  <si>
    <t>IRDA/IND/SLA-85374</t>
  </si>
  <si>
    <t>UPENDRA SINGH</t>
  </si>
  <si>
    <t>IRDA/IND/SLA-85379</t>
  </si>
  <si>
    <t>JOSEPH BENEDICT</t>
  </si>
  <si>
    <t>IRDA/IND/SLA-120005</t>
  </si>
  <si>
    <t>SAURABHAGRAWAL</t>
  </si>
  <si>
    <t>IRDA/IND/SLA-120047</t>
  </si>
  <si>
    <t>R. RAJASHEKHAR</t>
  </si>
  <si>
    <t>IRDA/IND/SLA-120065</t>
  </si>
  <si>
    <t>Bhuvaneswari Shankar Iyer</t>
  </si>
  <si>
    <t>IRDA/IND/SLA-120139</t>
  </si>
  <si>
    <t>Peeyush Nathani</t>
  </si>
  <si>
    <t>IRDA/IND/SLA-120203</t>
  </si>
  <si>
    <t>Sofiqul Islam</t>
  </si>
  <si>
    <t>IRDA/IND/SLA-120261</t>
  </si>
  <si>
    <t>manmohan yadav</t>
  </si>
  <si>
    <t>IRDA/IND/SLA-120488</t>
  </si>
  <si>
    <t>GOPAL M ARORA</t>
  </si>
  <si>
    <t>IRDA/IND/SLA-120605</t>
  </si>
  <si>
    <t>ASHISH TIWARI</t>
  </si>
  <si>
    <t>IRDA/IND/SLA-120613</t>
  </si>
  <si>
    <t>RAGUL ANANDNJ</t>
  </si>
  <si>
    <t>IRDA/IND/SLA-120632</t>
  </si>
  <si>
    <t>SUPRIYA PATHAK</t>
  </si>
  <si>
    <t>IRDA/IND/SLA-120634</t>
  </si>
  <si>
    <t>Alok Tushar Kapadia</t>
  </si>
  <si>
    <t>IRDA/IND/SLA-120911</t>
  </si>
  <si>
    <t>AMRIT PAL SINGH</t>
  </si>
  <si>
    <t>DIRECTOR_LICENSE_NO</t>
  </si>
  <si>
    <t>DIRECTOR_NAME</t>
  </si>
  <si>
    <t>DIRECTOR_LICENSE_EFFECTIVE_DATE</t>
  </si>
  <si>
    <t>DIRECTOR_LICENSE_EXPIRY_DATE</t>
  </si>
  <si>
    <t>IRDA/IND/SLA-67198</t>
  </si>
  <si>
    <t>SUNIL KUMAR BHASIN</t>
  </si>
  <si>
    <t>IRDA/CORP/SLA-200059</t>
  </si>
  <si>
    <t>AMAEYA INSURANCE SURVEYORS &amp; LOSS ASSESSORS PRIVATE LIMITED</t>
  </si>
  <si>
    <t>Flat No. G2, #. 39-21-40,</t>
  </si>
  <si>
    <t>Lansum Greens</t>
  </si>
  <si>
    <t>Madhavadhara</t>
  </si>
  <si>
    <t>rsskm15451@yahoo.com</t>
  </si>
  <si>
    <t>arun@absolutesurveyors.co.in</t>
  </si>
  <si>
    <t>IRDA/CORP/SLA-200065</t>
  </si>
  <si>
    <t>EXCELLENTIA INSURANCE SURVEYOR AND LOSS ASSESSOR PRIVATE LIMITED</t>
  </si>
  <si>
    <t>3, SURAH CROSS LANE</t>
  </si>
  <si>
    <t>IRDA/CORP/SLA-200068</t>
  </si>
  <si>
    <t>T-THREE INSURANCE SURVEYOR AND LOSS ASSESSOR PRIVATE LIMITED</t>
  </si>
  <si>
    <t>Tulip-502 Kesar Garden</t>
  </si>
  <si>
    <t>Plot-53, Sec-20,</t>
  </si>
  <si>
    <t>Kharghar</t>
  </si>
  <si>
    <t>PANVEL</t>
  </si>
  <si>
    <t>RAIGARH(MH)</t>
  </si>
  <si>
    <t>billoresantosh@gmail.com</t>
  </si>
  <si>
    <t>IRDA/CORP/SLA-72487</t>
  </si>
  <si>
    <t>RBS INSURANCE SURVEYORS &amp; LOSS ASSESSORS PVT. LTD.</t>
  </si>
  <si>
    <t>901, AWESOME HEIGHTS,</t>
  </si>
  <si>
    <t>MAROL, OFF MILITARY ROAD,</t>
  </si>
  <si>
    <t>ANDHERI (EAST)</t>
  </si>
  <si>
    <t>rbs.surveyors@gmail.com</t>
  </si>
  <si>
    <t>IRDA/CORP/SLA-200069</t>
  </si>
  <si>
    <t>Diligent Insurance Surveyors And Loss Assessors Private Limited</t>
  </si>
  <si>
    <t>Shop No. L-4, P No.26,</t>
  </si>
  <si>
    <t>Gut no. 15,Suyash Complex</t>
  </si>
  <si>
    <t>Baba Hardas Nagar,</t>
  </si>
  <si>
    <t>brajesh@diligentsurveyors.com</t>
  </si>
  <si>
    <t>IRDA/CORP/SLA-200061</t>
  </si>
  <si>
    <t>Agrsen Insurance surveyors &amp; loss assessors private limited</t>
  </si>
  <si>
    <t>C-790</t>
  </si>
  <si>
    <t>Budh Vihar</t>
  </si>
  <si>
    <t>IRDA/CORP/SLA-200063</t>
  </si>
  <si>
    <t>TASK INSURANCE SURVEYORS &amp; LOSS ASSESSORS</t>
  </si>
  <si>
    <t>H.NO. 10, POCKET- 2</t>
  </si>
  <si>
    <t>BLOCK-E, SECTOR-11</t>
  </si>
  <si>
    <t>tasksurveyors@gmail.com</t>
  </si>
  <si>
    <t>Room No.5 A</t>
  </si>
  <si>
    <t>Building No.7</t>
  </si>
  <si>
    <t>Mittal Industrial Estate, Andheri -Kurla Road, Andheri(East)</t>
  </si>
  <si>
    <t>PLOT NO. 18</t>
  </si>
  <si>
    <t>BLOCK C2</t>
  </si>
  <si>
    <t>SUSHANT LOK PHASE 1</t>
  </si>
  <si>
    <t>G-24, BASEMENT</t>
  </si>
  <si>
    <t>LAJPAT NAGAR-II</t>
  </si>
  <si>
    <t>IRDA/CORP/SLA-200067</t>
  </si>
  <si>
    <t>Elite Insurance Surveyors &amp; Loss Assessors</t>
  </si>
  <si>
    <t>Plot No 100, FF, Sec-5</t>
  </si>
  <si>
    <t>Vaishali</t>
  </si>
  <si>
    <t>akashjain90@hotmail.com</t>
  </si>
  <si>
    <t>IRDA/CORP/SLA-200064</t>
  </si>
  <si>
    <t>VBKJ INSURANCE SURVEYORS AND LOSS ASSESSORS PRIVATE LIMITED</t>
  </si>
  <si>
    <t>R-705</t>
  </si>
  <si>
    <t>6TH FLOOR, ANUPAM APTS</t>
  </si>
  <si>
    <t>EAST ARJUN NAGAR</t>
  </si>
  <si>
    <t>vbkj.surveyors@gmail.com</t>
  </si>
  <si>
    <t>M/S. CONTEX ASSOCIATES INSURANCE SURVEYORS &amp; LOSS ASSESSORS</t>
  </si>
  <si>
    <t>SECTOR 80</t>
  </si>
  <si>
    <t>iyerkss@vbaonline.net</t>
  </si>
  <si>
    <t>rdengineersurveyors@gmail.com</t>
  </si>
  <si>
    <t>B 17</t>
  </si>
  <si>
    <t>Janta Colony</t>
  </si>
  <si>
    <t>Jaipur</t>
  </si>
  <si>
    <t>IRDA/CORP/SLA-200060</t>
  </si>
  <si>
    <t>SHARP INSURANCE SURVEYORS AND LOSS ASSESSORS PRIVATE LIMITED</t>
  </si>
  <si>
    <t>SHOP NO.9</t>
  </si>
  <si>
    <t>KAMLA ARCADE COMPLEX</t>
  </si>
  <si>
    <t>BHILWARA</t>
  </si>
  <si>
    <t>sharpsurveyors@gmail.com</t>
  </si>
  <si>
    <t>IRDA/CORP/SLA-200057</t>
  </si>
  <si>
    <t>ARS  INSURANCE SURVEYOR AND LOSS ASSESSOR PRIVATE LIMITED</t>
  </si>
  <si>
    <t>207 2ND FLOOR MODI ARCADE</t>
  </si>
  <si>
    <t>BOMBAY MOTOR CIRCLE</t>
  </si>
  <si>
    <t>JODHPUR</t>
  </si>
  <si>
    <t>ars.jdpr@gmail.com</t>
  </si>
  <si>
    <t>IRDA/CORP/SLA-95001</t>
  </si>
  <si>
    <t>SHIPCON INSURANCE SURVEYORS &amp; LOSS ASSESSORS PVT. LTD.</t>
  </si>
  <si>
    <t>84,Stephen House,5th Fl</t>
  </si>
  <si>
    <t>56B, Hemant Basu Sarani</t>
  </si>
  <si>
    <t>Formerly 4,B.B.D.Bag (E)</t>
  </si>
  <si>
    <t>shipconkolkata@gmail.com</t>
  </si>
  <si>
    <t>sdutta47@rediffmail.com</t>
  </si>
  <si>
    <t>plsurvey2017@gmail.com</t>
  </si>
  <si>
    <t>IRDA/CORP/SLA-200062</t>
  </si>
  <si>
    <t>Unite 100 Insurance Surveyors and Loss Assessors LLP</t>
  </si>
  <si>
    <t>935/23, Chinyot Colony,</t>
  </si>
  <si>
    <t>circular Road,</t>
  </si>
  <si>
    <t>C/o Sunil Mehndiratta</t>
  </si>
  <si>
    <t>claims.skm@gmail.com</t>
  </si>
  <si>
    <t>#101, Lotus Apartment, Tower-6</t>
  </si>
  <si>
    <t>Adarsh Palm Retreat, Devarabeesanahalli</t>
  </si>
  <si>
    <t>ORR, Bellendur</t>
  </si>
  <si>
    <t>IRDA/CORP/SLA-200058</t>
  </si>
  <si>
    <t>GOCLAIM INSURANCE SURVEYORS &amp; LOSS ASSESSORS PVT. LTD.</t>
  </si>
  <si>
    <t>D-22A U/G/F Mohan Garden</t>
  </si>
  <si>
    <t>Extension Near Atul Chowk</t>
  </si>
  <si>
    <t>Uttam Nagar</t>
  </si>
  <si>
    <t>pradeepsurveyors@gmail.com</t>
  </si>
  <si>
    <t>North West Avenue</t>
  </si>
  <si>
    <t>First Floor, Club Road</t>
  </si>
  <si>
    <t>Punjabi Bagh</t>
  </si>
  <si>
    <t>910-911, 9th Floor, A-09</t>
  </si>
  <si>
    <t>GD-ITL, Northex Tower</t>
  </si>
  <si>
    <t>Netaji Subhash Place, Pitampura</t>
  </si>
  <si>
    <t>IRDA/CORP/SLA-200066</t>
  </si>
  <si>
    <t>SHIVAAY AM INSURANCE SURVEYORS &amp; LOSS ASSESSORS PVT. LTD.</t>
  </si>
  <si>
    <t>House No-62, 2nd Floor,</t>
  </si>
  <si>
    <t>Block-2-A, Single Storey,</t>
  </si>
  <si>
    <t>Ramesh Nagar</t>
  </si>
  <si>
    <t>shivaayho@gmail.com</t>
  </si>
  <si>
    <t>1/4605, RAM NAGAR</t>
  </si>
  <si>
    <t>IRDA/IND/SLA-3044</t>
  </si>
  <si>
    <t>DEBANGSHU CHATTERJEE</t>
  </si>
  <si>
    <t>IRDA/IND/SLA-4181</t>
  </si>
  <si>
    <t>S UPENDRA</t>
  </si>
  <si>
    <t>IRDA/IND/SLA-6493</t>
  </si>
  <si>
    <t>RAM BAHADUR SINGH</t>
  </si>
  <si>
    <t>IRDA/IND/SLA-7443</t>
  </si>
  <si>
    <t>VIJAY KRISHNRAO KULKARNI</t>
  </si>
  <si>
    <t>IRDA/IND/SLA-15451</t>
  </si>
  <si>
    <t>S KRISHNA MURTY</t>
  </si>
  <si>
    <t>IRDA/IND/SLA-16207</t>
  </si>
  <si>
    <t>RADHEY KRISHNA GAUR</t>
  </si>
  <si>
    <t>IRDA/IND/SLA-16281</t>
  </si>
  <si>
    <t>MANOTOSH BHAKTA</t>
  </si>
  <si>
    <t>IRDA/IND/SLA-17341</t>
  </si>
  <si>
    <t>VIKAS BHARGAVA</t>
  </si>
  <si>
    <t>IRDA/IND/SLA-27661</t>
  </si>
  <si>
    <t>RAKESH SIDHU</t>
  </si>
  <si>
    <t>IRDA/IND/SLA-30117</t>
  </si>
  <si>
    <t>CHITRAPU PRASADA RAO</t>
  </si>
  <si>
    <t>IRDA/IND/SLA-30388</t>
  </si>
  <si>
    <t>SATENDRA SINGH YADAV</t>
  </si>
  <si>
    <t>IRDA/IND/SLA-32105</t>
  </si>
  <si>
    <t>ASWINI KUMAR MOHANTY</t>
  </si>
  <si>
    <t>IRDA/IND/SLA-33355</t>
  </si>
  <si>
    <t>P C MUKHOPADHYAY</t>
  </si>
  <si>
    <t>SANJAY KUMAR</t>
  </si>
  <si>
    <t>IRDA/IND/SLA-36698</t>
  </si>
  <si>
    <t>M VENKATA SURYANARAYANA</t>
  </si>
  <si>
    <t>IRDA/IND/SLA-40188</t>
  </si>
  <si>
    <t>BRAJESH JAIN</t>
  </si>
  <si>
    <t>IRDA/IND/SLA-44909</t>
  </si>
  <si>
    <t>K RAJA RAJA VARMA</t>
  </si>
  <si>
    <t>IRDA/IND/SLA-50294</t>
  </si>
  <si>
    <t>ANIL  MALIK</t>
  </si>
  <si>
    <t>IRDA/IND/SLA-60566</t>
  </si>
  <si>
    <t>RAVINDRA KUMAR MAHESHWARI</t>
  </si>
  <si>
    <t>IRDA/IND/SLA-61708</t>
  </si>
  <si>
    <t>ANUPAM KUMAR KATIYAR</t>
  </si>
  <si>
    <t>IRDA/IND/SLA-63872</t>
  </si>
  <si>
    <t>PRAHALAD KUMAR AGARWAL</t>
  </si>
  <si>
    <t>IRDA/IND/SLA-67912</t>
  </si>
  <si>
    <t>IRDA/IND/SLA-69251</t>
  </si>
  <si>
    <t>EDARD P   SAMUEL</t>
  </si>
  <si>
    <t>IRDA/IND/SLA-72773</t>
  </si>
  <si>
    <t>SUNIL KUMARMEHNDIRATTA</t>
  </si>
  <si>
    <t>IRDA/IND/SLA-73117</t>
  </si>
  <si>
    <t>ARUN DEV SHOKHAND</t>
  </si>
  <si>
    <t>IRDA/IND/SLA-73559</t>
  </si>
  <si>
    <t>PRADEEP</t>
  </si>
  <si>
    <t>Surendra Sahadev Ajgaokar</t>
  </si>
  <si>
    <t>VARIGONDA KUMAR RAJA</t>
  </si>
  <si>
    <t>IRDA/IND/SLA-74445</t>
  </si>
  <si>
    <t>SANTOSH BILLORE</t>
  </si>
  <si>
    <t>IRDA/IND/SLA-74901</t>
  </si>
  <si>
    <t>AVINASH KUMAR</t>
  </si>
  <si>
    <t>IRDA/IND/SLA-75019</t>
  </si>
  <si>
    <t>Rupa Chandrasekaran</t>
  </si>
  <si>
    <t>NACHIKET Deepak PENDHARKAR</t>
  </si>
  <si>
    <t>IRDA/IND/SLA-85090</t>
  </si>
  <si>
    <t>Y CHARAN PRASAD</t>
  </si>
  <si>
    <t>IRDA/IND/SLA-85111</t>
  </si>
  <si>
    <t>AVINASH AGARWAL</t>
  </si>
  <si>
    <t>IRDA/IND/SLA-85175</t>
  </si>
  <si>
    <t>VIVEK  BHARGAVA</t>
  </si>
  <si>
    <t>IRDA/IND/SLA-85253</t>
  </si>
  <si>
    <t>RAJIV SHARMA</t>
  </si>
  <si>
    <t>IRDA/IND/SLA-85350</t>
  </si>
  <si>
    <t>JAHNAVI PRASANNA JILLELLAMUDI</t>
  </si>
  <si>
    <t>IRDA/IND/SLA-85423</t>
  </si>
  <si>
    <t>PRASAD K</t>
  </si>
  <si>
    <t>IRDA/IND/SLA-120374</t>
  </si>
  <si>
    <t>Devendra Purohit</t>
  </si>
  <si>
    <t>IRDA/IND/SLA-120529</t>
  </si>
  <si>
    <t>KUMAR VIKRAM</t>
  </si>
  <si>
    <t>IRDA/IND/SLA-120588</t>
  </si>
  <si>
    <t>PHANI KUMAR SOMAYAJULA</t>
  </si>
  <si>
    <t>IRDA/IND/SLA-120721</t>
  </si>
  <si>
    <t>AKSHAY MAHESHWARI</t>
  </si>
  <si>
    <t>IRDA/IND/SLA-120952</t>
  </si>
  <si>
    <t>MUKESH BALCHAND CHUDIWAL</t>
  </si>
  <si>
    <t>IRDA/IND/SLA-120993</t>
  </si>
  <si>
    <t>ARJIT YADAV</t>
  </si>
  <si>
    <t>IRDA/IND/SLA-121011</t>
  </si>
  <si>
    <t>BAL KRISHAN</t>
  </si>
  <si>
    <t>IRDA/IND/SLA-121090</t>
  </si>
  <si>
    <t>Ashish Sharma</t>
  </si>
  <si>
    <t>IRDA/IND/SLA-121139</t>
  </si>
  <si>
    <t>Dishant Agarwal</t>
  </si>
  <si>
    <t>IRDA/IND/SLA-121146</t>
  </si>
  <si>
    <t>Ashish Govil</t>
  </si>
  <si>
    <t>IRDA/IND/SLA-121216</t>
  </si>
  <si>
    <t>Akash Jain</t>
  </si>
  <si>
    <t>IRDA/IND/SLA-121217</t>
  </si>
  <si>
    <t>KARAN KUMAR RAWAT</t>
  </si>
  <si>
    <t>rk.gaur2@gmail.com</t>
  </si>
  <si>
    <t>IRDA/CORP/SLA-200070</t>
  </si>
  <si>
    <t>DISB INSURANCE SURVEYORS AND LOSS ASSESSORS PRIVATE LIMITED</t>
  </si>
  <si>
    <t>B2-501</t>
  </si>
  <si>
    <t>Gangotri Enclave</t>
  </si>
  <si>
    <t>Awadh Vihar Yojna</t>
  </si>
  <si>
    <t>LUCKNOW</t>
  </si>
  <si>
    <t>classicsurveyors@gmail.com</t>
  </si>
  <si>
    <t>office@dvkgisla.com</t>
  </si>
  <si>
    <t>IRDA/CORP/SLA-72480</t>
  </si>
  <si>
    <t>D G ASSOCIATES INSURANCE SURVEYOR AND LOSS ASSESSOR</t>
  </si>
  <si>
    <t>KRISHNA SADAN</t>
  </si>
  <si>
    <t>MEHTAB SINGH KA NOHRA</t>
  </si>
  <si>
    <t>dgassociates2011@gmail.com</t>
  </si>
  <si>
    <t>New Pragatisheet Appartments,</t>
  </si>
  <si>
    <t>Dallupura, Vasundhara Enclave</t>
  </si>
  <si>
    <t>7TH FLOOR,JMD MEGAPOLIS</t>
  </si>
  <si>
    <t>SECTOR-48, SOHNA ROAD</t>
  </si>
  <si>
    <t>MACKINNON &amp; MACKENZIE BUILDING,</t>
  </si>
  <si>
    <t>4, SHOORJI VALLABHDAS MARG,</t>
  </si>
  <si>
    <t>BALLARD ESTATE,</t>
  </si>
  <si>
    <t>House No. 596,</t>
  </si>
  <si>
    <t>Sector 16 D</t>
  </si>
  <si>
    <t>507, Garnet Paladium</t>
  </si>
  <si>
    <t>IRDA/CORP/SLA-200071</t>
  </si>
  <si>
    <t>Techart Insurance Surveyors &amp; Loss Assessors Private Limited</t>
  </si>
  <si>
    <t>C-39, 3rd Floor</t>
  </si>
  <si>
    <t>kuldeepagrawal@hotmail.com</t>
  </si>
  <si>
    <t>IRDA/IND/SLA-1756</t>
  </si>
  <si>
    <t>JAWAHAR LAL TIKU</t>
  </si>
  <si>
    <t>IRDA/IND/SLA-23885</t>
  </si>
  <si>
    <t>KANCHARLA VENKAT REDDY</t>
  </si>
  <si>
    <t>JUDE JAYASINGH</t>
  </si>
  <si>
    <t>IRDA/IND/SLA-59815</t>
  </si>
  <si>
    <t>DINESH KUMAR YADAV</t>
  </si>
  <si>
    <t>IRDA/IND/SLA-71047</t>
  </si>
  <si>
    <t>GAURAV GUPTA</t>
  </si>
  <si>
    <t>IRDA/IND/SLA-72887</t>
  </si>
  <si>
    <t>DEEPENDRA KUMAR PANDEY</t>
  </si>
  <si>
    <t>IRDA/IND/SLA-74879</t>
  </si>
  <si>
    <t>KASHI PRASAD GUPTA</t>
  </si>
  <si>
    <t>IRDA/IND/SLA-75083</t>
  </si>
  <si>
    <t>Dr Kuldeep Kumar Agrawal</t>
  </si>
  <si>
    <t>IRDA/IND/SLA-120028</t>
  </si>
  <si>
    <t>AMIT KUMAR SINGH</t>
  </si>
  <si>
    <t>IRDA/IND/SLA-120669</t>
  </si>
  <si>
    <t>padmakumar parameswaran pillai</t>
  </si>
  <si>
    <t>IRDA/IND/SLA-121419</t>
  </si>
  <si>
    <t>Nupur Gupta</t>
  </si>
  <si>
    <t>DIRECTOR_LICENSE_NO_BAP_FORMAT</t>
  </si>
  <si>
    <t>chandramouli.a@mehtapadamsey.com</t>
  </si>
  <si>
    <t>222-B</t>
  </si>
  <si>
    <t>INDUSTRIAL ESTATE</t>
  </si>
  <si>
    <t>LINK ROAD</t>
  </si>
  <si>
    <t>C-67, 2ND FLOOR,</t>
  </si>
  <si>
    <t>Classic Insurance Surveyors And Loss Assessors Private Limited</t>
  </si>
  <si>
    <t>JHABBAR MAL DUGAR</t>
  </si>
  <si>
    <t>IRDA/IND/SLA-3235</t>
  </si>
  <si>
    <t>K PRABHAKARAN NAIR</t>
  </si>
  <si>
    <t>IRDA/IND/SLA-70705</t>
  </si>
  <si>
    <t>KULWANT SINGH GANDHI</t>
  </si>
  <si>
    <t>IRDA/IND/SLA-120806</t>
  </si>
  <si>
    <t>MANOJ PUNIA</t>
  </si>
  <si>
    <t>RAGHU PAL REDDY NERAVETLA</t>
  </si>
  <si>
    <t>NARSIMHA MURTHY GANGAVATHI</t>
  </si>
  <si>
    <t>IRDA/IND/SLA-60535</t>
  </si>
  <si>
    <t>PRADEEP KUMAR SHARMA</t>
  </si>
  <si>
    <t>pslasaranya@gmail.com</t>
  </si>
  <si>
    <t>UNIT NO 1201-1206, BUILDING 31FIVE</t>
  </si>
  <si>
    <t>BEHIND DIVYA BHASKAR HOUSE, NR VODAFONE HOUSE</t>
  </si>
  <si>
    <t>CORPORATE ROAD</t>
  </si>
  <si>
    <t>sk@inspl.in</t>
  </si>
  <si>
    <t>House No.3425, 1ST Floor, Mahendra Park</t>
  </si>
  <si>
    <t>Shakur Basti</t>
  </si>
  <si>
    <t>Delhi</t>
  </si>
  <si>
    <t>IRDA/CORP/SLA-200072</t>
  </si>
  <si>
    <t>TFAM INSURANCE SURVEYOR AND LOSS ASSESSORS PRIVATE LIMITED</t>
  </si>
  <si>
    <t>8/81 1ST CROSS STREET</t>
  </si>
  <si>
    <t>SP COLONY,THEREKALPUHTOOR</t>
  </si>
  <si>
    <t>NAGERCOIL</t>
  </si>
  <si>
    <t>KANYAKUMARI</t>
  </si>
  <si>
    <t>rrajanaren@gmail.com</t>
  </si>
  <si>
    <t>IRDA/CORP/SLA-200073</t>
  </si>
  <si>
    <t>APPRAISE  INSURANCE SURVEYORS AND LOSS ASSESSORS LLP</t>
  </si>
  <si>
    <t>NO. 18, 16TH EAST STREET</t>
  </si>
  <si>
    <t>KAMARAJ  NAGAR,</t>
  </si>
  <si>
    <t>THIRUVANMIYUR</t>
  </si>
  <si>
    <t>vgopal18@gmail.com</t>
  </si>
  <si>
    <t>IRDA/CORP/SLA-200074</t>
  </si>
  <si>
    <t>ROBERT RODRIGUES INSURANCE SURVEYORS &amp; LOSS ASSESSORS PRIVATE LIMITED</t>
  </si>
  <si>
    <t>Flat No 4, Devpriya Apt</t>
  </si>
  <si>
    <t>Beside Patwardhan Hospita</t>
  </si>
  <si>
    <t>Station Road</t>
  </si>
  <si>
    <t>rrcompany58@gmail.com</t>
  </si>
  <si>
    <t>IRDA/IND/SLA-14510</t>
  </si>
  <si>
    <t>RAKESH KUMAR</t>
  </si>
  <si>
    <t>IRDA/IND/SLA-21146</t>
  </si>
  <si>
    <t>ROBERT RODRIGUES</t>
  </si>
  <si>
    <t>IRDA/IND/SLA-31818</t>
  </si>
  <si>
    <t>DILIP KUMARMANDAL</t>
  </si>
  <si>
    <t>IRDA/IND/SLA-32716</t>
  </si>
  <si>
    <t>R  RAJA THIRAVIAKUMAR</t>
  </si>
  <si>
    <t>IRDA/IND/SLA-51338</t>
  </si>
  <si>
    <t>V. GOPALAKRISHNAN</t>
  </si>
  <si>
    <t>IRDA/IND/SLA-73281</t>
  </si>
  <si>
    <t>BASAB RAY</t>
  </si>
  <si>
    <t>IRDA/IND/SLA-73978</t>
  </si>
  <si>
    <t>IRDA/IND/SLA-85005</t>
  </si>
  <si>
    <t>ARUN GUPTA</t>
  </si>
  <si>
    <t>IRDA/IND/SLA-85029</t>
  </si>
  <si>
    <t>RAJANARENR</t>
  </si>
  <si>
    <t>POOJA BHATIA</t>
  </si>
  <si>
    <t>IRDA/IND/SLA-121276</t>
  </si>
  <si>
    <t>ASHWANI SETH</t>
  </si>
  <si>
    <t>IRDA/IND/SLA-121450</t>
  </si>
  <si>
    <t>Swaminathan Navaneethakrishnan</t>
  </si>
  <si>
    <t>IRDA/IND/SLA-121512</t>
  </si>
  <si>
    <t>MELVIN THANKACHEN</t>
  </si>
  <si>
    <t>Acmeapex Insurance Surveyors and Loss Assessors Pvt. Ltd.</t>
  </si>
  <si>
    <t>301 A, Brooklyn Apartments, 15 - A, Rear Basement Room, 63, Banaswadi Road,</t>
  </si>
  <si>
    <t>301 A, Brooklyn Apartment</t>
  </si>
  <si>
    <t>acmeapexsurveyors@gmail.com</t>
  </si>
  <si>
    <t>30 Hemanta Basu Sarani</t>
  </si>
  <si>
    <t>B. B. D. Bagh (East)</t>
  </si>
  <si>
    <t>SCO 85 BASEMENT</t>
  </si>
  <si>
    <t>survey.motor@meritsurveyors.com</t>
  </si>
  <si>
    <t>indulgesurveyors@gmail.com</t>
  </si>
  <si>
    <t>info@disb.in</t>
  </si>
  <si>
    <t>IRDA/CORP/SLA-200075</t>
  </si>
  <si>
    <t>ARDENT INSURANCE SURVEYORS AND LOSS ASSESSORS LLP</t>
  </si>
  <si>
    <t>Office No. 08</t>
  </si>
  <si>
    <t>2nd Floor, A - Wing</t>
  </si>
  <si>
    <t>Cityvista Downtown, Fount</t>
  </si>
  <si>
    <t>PUNE</t>
  </si>
  <si>
    <t>mr.sandeeptayade@rediffmail.com</t>
  </si>
  <si>
    <t>IRDA/IND/SLA-24382</t>
  </si>
  <si>
    <t>PRADEEP KUMAR MITTAL</t>
  </si>
  <si>
    <t>IRDA/IND/SLA-73069</t>
  </si>
  <si>
    <t>SANDEEP SUBHASH TAYADE</t>
  </si>
  <si>
    <t>BALAJI BHAGWATRAO WATTAMWAR</t>
  </si>
  <si>
    <t>IRDA/IND/SLA-4145</t>
  </si>
  <si>
    <t>P. K. NARAYANAN</t>
  </si>
  <si>
    <t>IRDA/IND/SLA-5633</t>
  </si>
  <si>
    <t>SHIV CHANDER</t>
  </si>
  <si>
    <t>IRDA/IND/SLA-73751</t>
  </si>
  <si>
    <t>SUNIL K SAXENA</t>
  </si>
  <si>
    <t>IRDA/IND/SLA-121444</t>
  </si>
  <si>
    <t>BIRENDRA KUMAR GUPTA</t>
  </si>
  <si>
    <t>IRDA/IND/SLA-120775</t>
  </si>
  <si>
    <t>Gaurav Kumar  Singh</t>
  </si>
  <si>
    <t>IRDA/IND/SLA-121430</t>
  </si>
  <si>
    <t>JOGINDER GAUTAM</t>
  </si>
  <si>
    <t>IRDA/IND/SLA-121600</t>
  </si>
  <si>
    <t>Sahil ShashankSadhana Patil</t>
  </si>
  <si>
    <t>IRDA/IND/SLA-85434</t>
  </si>
  <si>
    <t>SARANYA  SRIVATSAN</t>
  </si>
  <si>
    <t>IRDA/IND/SLA-120954</t>
  </si>
  <si>
    <t>SIDDHARTH DEEPAK PENDHARKAR</t>
  </si>
  <si>
    <t>Peirce Leslie Building</t>
  </si>
  <si>
    <t>Bristow Road</t>
  </si>
  <si>
    <t>Willingdon Island</t>
  </si>
  <si>
    <t>KOCHI</t>
  </si>
  <si>
    <t>ERNAKULAM</t>
  </si>
  <si>
    <t>KERALA</t>
  </si>
  <si>
    <t>chennai@ranksurveyors.com</t>
  </si>
  <si>
    <t>purohit.india@gmail.com</t>
  </si>
  <si>
    <t>agrseninsurance.surveyors@outlook.com</t>
  </si>
  <si>
    <t>IRDA/CORP/SLA-200076</t>
  </si>
  <si>
    <t>IMPARTIAL  INSURANCE SURVEYORS &amp; LOSS ASSESSORS PRIVATE LIMITED</t>
  </si>
  <si>
    <t>1203, SECTOR16A,</t>
  </si>
  <si>
    <t>VASUNDHRA, GHAZIABAD</t>
  </si>
  <si>
    <t>impartial119@gmail.com</t>
  </si>
  <si>
    <t>IRDA/CORP/SLA-200079</t>
  </si>
  <si>
    <t>INCHOATE INSURANCE SURVEYORS AND LOSS ASSESSORS PRIVATE LIMITED</t>
  </si>
  <si>
    <t># 247</t>
  </si>
  <si>
    <t>SEC 19, ABHEYPUR</t>
  </si>
  <si>
    <t>INDUSTRIAL AREA PHASE - 1</t>
  </si>
  <si>
    <t>inchoate.insurancesurveyor@gmail.com</t>
  </si>
  <si>
    <t>IRDA/CORP/SLA-200077</t>
  </si>
  <si>
    <t>Prakin Insurance Surveyors &amp; Loss Assessors Pvt Ltd</t>
  </si>
  <si>
    <t>451 F/F, KH NO. 131</t>
  </si>
  <si>
    <t>D BLOCK GALI NO 5 PREM</t>
  </si>
  <si>
    <t>NAJAFGARH</t>
  </si>
  <si>
    <t>malik.manjeeta@gmail.com</t>
  </si>
  <si>
    <t>Flat no 304, Panduranga Parkview apartment</t>
  </si>
  <si>
    <t>Road No 10A, Bandari Layout</t>
  </si>
  <si>
    <t>Nizampet</t>
  </si>
  <si>
    <t>IRDA/CORP/SLA-200078</t>
  </si>
  <si>
    <t>Stellar Insurance Surveyors And Loss Assessors Private Limited</t>
  </si>
  <si>
    <t>2638/2</t>
  </si>
  <si>
    <t>Sector 47C</t>
  </si>
  <si>
    <t>kulrajsharma@hotmail.com</t>
  </si>
  <si>
    <t>IRDA/CORP/SLA-200031</t>
  </si>
  <si>
    <t>TOSHANI INSURANCE SURVEYORS AND LOSS ASSESSORS</t>
  </si>
  <si>
    <t>EAST PUNJABI BAGH</t>
  </si>
  <si>
    <t>tis.surveyor@gmail.com</t>
  </si>
  <si>
    <t>IRDA/IND/SLA-121547</t>
  </si>
  <si>
    <t>Sumit Barthwal</t>
  </si>
  <si>
    <t>IRDA/IND/SLA-13999</t>
  </si>
  <si>
    <t>LALIT VASANTRAY OZA</t>
  </si>
  <si>
    <t>IRDA/IND/SLA-74361</t>
  </si>
  <si>
    <t>KHAMAR DIKESH DIPAKBHAI</t>
  </si>
  <si>
    <t>IRDA/IND/SLA-73986</t>
  </si>
  <si>
    <t>GOTAM NARAYAN</t>
  </si>
  <si>
    <t>IRDA/IND/SLA-19569</t>
  </si>
  <si>
    <t>RAJENDRA KUMAR JAIN</t>
  </si>
  <si>
    <t>IRDA/IND/SLA-9126</t>
  </si>
  <si>
    <t>DIWAN SINGH RAUTELA</t>
  </si>
  <si>
    <t>IRDA/IND/SLA-121575</t>
  </si>
  <si>
    <t>AMAN KUMAR</t>
  </si>
  <si>
    <t>IRDA/IND/SLA-58263</t>
  </si>
  <si>
    <t>PREM CHAND SHARMA</t>
  </si>
  <si>
    <t>IRDA/IND/SLA-85078</t>
  </si>
  <si>
    <t>Manjeeta .</t>
  </si>
  <si>
    <t>IRDA/IND/SLA-121247</t>
  </si>
  <si>
    <t>Suchi Upadhyay</t>
  </si>
  <si>
    <t>IRDA/IND/SLA-121835</t>
  </si>
  <si>
    <t>Amit Solanki</t>
  </si>
  <si>
    <t>IRDA/IND/SLA-54940</t>
  </si>
  <si>
    <t>ARIF KHILJI</t>
  </si>
  <si>
    <t>IRDA/IND/SLA-121621</t>
  </si>
  <si>
    <t>AKIF KHILJI</t>
  </si>
  <si>
    <t>IRDA/IND/SLA-120372</t>
  </si>
  <si>
    <t>Ajay Bhatnagar</t>
  </si>
  <si>
    <t>IRDA/IND/SLA-85146</t>
  </si>
  <si>
    <t>KULRAJ SHARMA</t>
  </si>
  <si>
    <t>IRDA/IND/SLA-67700</t>
  </si>
  <si>
    <t>DHARAM VIR SINGH</t>
  </si>
  <si>
    <t>IRDA/IND/SLA-85207</t>
  </si>
  <si>
    <t>Ankit Baweja</t>
  </si>
  <si>
    <t>IRDA/IND/SLA-19685</t>
  </si>
  <si>
    <t>DIGANTA KESARI PATNAIK</t>
  </si>
  <si>
    <t>Note:- The above list is based on the information available with the Authority. In case of any discrepancy/modification, please inform the Surveyors department of the Authority at ajeet.oraon@irdai.gov.in with relevant documents.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</si>
</sst>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\-mmm\-yyyy;@"/>
    <numFmt numFmtId="173" formatCode="[$-409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left"/>
    </xf>
    <xf numFmtId="172" fontId="39" fillId="33" borderId="10" xfId="0" applyNumberFormat="1" applyFont="1" applyFill="1" applyBorder="1" applyAlignment="1">
      <alignment horizontal="left"/>
    </xf>
    <xf numFmtId="172" fontId="39" fillId="0" borderId="10" xfId="0" applyNumberFormat="1" applyFont="1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172" fontId="40" fillId="33" borderId="10" xfId="0" applyNumberFormat="1" applyFont="1" applyFill="1" applyBorder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2" fontId="42" fillId="0" borderId="0" xfId="0" applyNumberFormat="1" applyFont="1" applyAlignment="1">
      <alignment/>
    </xf>
    <xf numFmtId="172" fontId="42" fillId="0" borderId="0" xfId="0" applyNumberFormat="1" applyFont="1" applyAlignment="1">
      <alignment vertical="top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zoomScalePageLayoutView="0" workbookViewId="0" topLeftCell="A1">
      <pane ySplit="1" topLeftCell="A164" activePane="bottomLeft" state="frozen"/>
      <selection pane="topLeft" activeCell="A1" sqref="A1"/>
      <selection pane="bottomLeft" activeCell="A181" sqref="A181"/>
    </sheetView>
  </sheetViews>
  <sheetFormatPr defaultColWidth="9.140625" defaultRowHeight="15"/>
  <cols>
    <col min="1" max="1" width="14.7109375" style="8" bestFit="1" customWidth="1"/>
    <col min="2" max="2" width="28.7109375" style="8" bestFit="1" customWidth="1"/>
    <col min="3" max="3" width="89.28125" style="8" bestFit="1" customWidth="1"/>
    <col min="4" max="4" width="32.8515625" style="9" bestFit="1" customWidth="1"/>
    <col min="5" max="5" width="29.140625" style="10" bestFit="1" customWidth="1"/>
    <col min="6" max="6" width="80.28125" style="10" bestFit="1" customWidth="1"/>
    <col min="7" max="7" width="54.00390625" style="8" bestFit="1" customWidth="1"/>
    <col min="8" max="8" width="51.140625" style="8" bestFit="1" customWidth="1"/>
    <col min="9" max="9" width="30.57421875" style="8" bestFit="1" customWidth="1"/>
    <col min="10" max="10" width="24.7109375" style="8" bestFit="1" customWidth="1"/>
    <col min="11" max="11" width="19.8515625" style="8" bestFit="1" customWidth="1"/>
    <col min="12" max="12" width="16.57421875" style="8" bestFit="1" customWidth="1"/>
    <col min="13" max="13" width="18.28125" style="8" bestFit="1" customWidth="1"/>
    <col min="14" max="14" width="35.28125" style="8" bestFit="1" customWidth="1"/>
    <col min="15" max="16384" width="9.140625" style="8" customWidth="1"/>
  </cols>
  <sheetData>
    <row r="1" spans="1:14" s="7" customFormat="1" ht="15">
      <c r="A1" s="1" t="s">
        <v>689</v>
      </c>
      <c r="B1" s="1" t="s">
        <v>690</v>
      </c>
      <c r="C1" s="1" t="s">
        <v>691</v>
      </c>
      <c r="D1" s="3" t="s">
        <v>842</v>
      </c>
      <c r="E1" s="3" t="s">
        <v>843</v>
      </c>
      <c r="F1" s="1" t="s">
        <v>844</v>
      </c>
      <c r="G1" s="1" t="s">
        <v>845</v>
      </c>
      <c r="H1" s="1" t="s">
        <v>846</v>
      </c>
      <c r="I1" s="1" t="s">
        <v>847</v>
      </c>
      <c r="J1" s="1" t="s">
        <v>848</v>
      </c>
      <c r="K1" s="1" t="s">
        <v>849</v>
      </c>
      <c r="L1" s="1" t="s">
        <v>850</v>
      </c>
      <c r="M1" s="1" t="s">
        <v>851</v>
      </c>
      <c r="N1" s="1" t="s">
        <v>852</v>
      </c>
    </row>
    <row r="2" spans="1:14" ht="15">
      <c r="A2" s="2">
        <v>316</v>
      </c>
      <c r="B2" s="2" t="s">
        <v>465</v>
      </c>
      <c r="C2" s="2" t="s">
        <v>466</v>
      </c>
      <c r="D2" s="4">
        <v>43982</v>
      </c>
      <c r="E2" s="4">
        <v>45076</v>
      </c>
      <c r="F2" s="2" t="s">
        <v>467</v>
      </c>
      <c r="G2" s="2" t="s">
        <v>87</v>
      </c>
      <c r="H2" s="2" t="s">
        <v>468</v>
      </c>
      <c r="I2" s="2" t="s">
        <v>99</v>
      </c>
      <c r="J2" s="2" t="s">
        <v>99</v>
      </c>
      <c r="K2" s="2" t="s">
        <v>100</v>
      </c>
      <c r="L2" s="2">
        <v>400001</v>
      </c>
      <c r="M2" s="2">
        <f>91-9381010182</f>
        <v>-9381010091</v>
      </c>
      <c r="N2" s="2" t="s">
        <v>1805</v>
      </c>
    </row>
    <row r="3" spans="1:14" ht="15">
      <c r="A3" s="2">
        <v>337</v>
      </c>
      <c r="B3" s="2" t="s">
        <v>661</v>
      </c>
      <c r="C3" s="2" t="s">
        <v>662</v>
      </c>
      <c r="D3" s="4">
        <v>43252</v>
      </c>
      <c r="E3" s="4">
        <v>44347</v>
      </c>
      <c r="F3" s="2" t="s">
        <v>663</v>
      </c>
      <c r="G3" s="2" t="s">
        <v>663</v>
      </c>
      <c r="H3" s="2"/>
      <c r="I3" s="2" t="s">
        <v>145</v>
      </c>
      <c r="J3" s="2" t="s">
        <v>143</v>
      </c>
      <c r="K3" s="2" t="s">
        <v>59</v>
      </c>
      <c r="L3" s="2">
        <v>700047</v>
      </c>
      <c r="M3" s="2">
        <f>91-9831456135</f>
        <v>-9831456044</v>
      </c>
      <c r="N3" s="2" t="s">
        <v>1630</v>
      </c>
    </row>
    <row r="4" spans="1:14" ht="15">
      <c r="A4" s="2">
        <v>653</v>
      </c>
      <c r="B4" s="2" t="s">
        <v>463</v>
      </c>
      <c r="C4" s="2" t="s">
        <v>464</v>
      </c>
      <c r="D4" s="4">
        <v>43983</v>
      </c>
      <c r="E4" s="4">
        <v>45077</v>
      </c>
      <c r="F4" s="2" t="s">
        <v>1773</v>
      </c>
      <c r="G4" s="2" t="s">
        <v>1774</v>
      </c>
      <c r="H4" s="2" t="s">
        <v>1775</v>
      </c>
      <c r="I4" s="2" t="s">
        <v>99</v>
      </c>
      <c r="J4" s="2" t="s">
        <v>99</v>
      </c>
      <c r="K4" s="2" t="s">
        <v>100</v>
      </c>
      <c r="L4" s="2">
        <v>400001</v>
      </c>
      <c r="M4" s="2">
        <f>91-9811668088</f>
        <v>-9811667997</v>
      </c>
      <c r="N4" s="2" t="s">
        <v>764</v>
      </c>
    </row>
    <row r="5" spans="1:14" ht="15">
      <c r="A5" s="2">
        <v>2338</v>
      </c>
      <c r="B5" s="2" t="s">
        <v>213</v>
      </c>
      <c r="C5" s="2" t="s">
        <v>214</v>
      </c>
      <c r="D5" s="4">
        <v>43942</v>
      </c>
      <c r="E5" s="4">
        <v>45036</v>
      </c>
      <c r="F5" s="2" t="s">
        <v>215</v>
      </c>
      <c r="G5" s="2" t="s">
        <v>215</v>
      </c>
      <c r="H5" s="2" t="s">
        <v>215</v>
      </c>
      <c r="I5" s="2" t="s">
        <v>0</v>
      </c>
      <c r="J5" s="2" t="s">
        <v>4</v>
      </c>
      <c r="K5" s="2" t="s">
        <v>1</v>
      </c>
      <c r="L5" s="2">
        <v>110060</v>
      </c>
      <c r="M5" s="2">
        <f>91-9810056233</f>
        <v>-9810056142</v>
      </c>
      <c r="N5" s="2" t="s">
        <v>779</v>
      </c>
    </row>
    <row r="6" spans="1:14" ht="15">
      <c r="A6" s="2">
        <v>5669</v>
      </c>
      <c r="B6" s="2" t="s">
        <v>372</v>
      </c>
      <c r="C6" s="2" t="s">
        <v>373</v>
      </c>
      <c r="D6" s="4">
        <v>43925</v>
      </c>
      <c r="E6" s="4">
        <v>45019</v>
      </c>
      <c r="F6" s="2" t="s">
        <v>374</v>
      </c>
      <c r="G6" s="2" t="s">
        <v>375</v>
      </c>
      <c r="H6" s="2"/>
      <c r="I6" s="2" t="s">
        <v>72</v>
      </c>
      <c r="J6" s="2" t="s">
        <v>70</v>
      </c>
      <c r="K6" s="2" t="s">
        <v>15</v>
      </c>
      <c r="L6" s="2">
        <v>208011</v>
      </c>
      <c r="M6" s="2">
        <f>91-9415225249</f>
        <v>-9415225158</v>
      </c>
      <c r="N6" s="2" t="s">
        <v>717</v>
      </c>
    </row>
    <row r="7" spans="1:14" ht="15">
      <c r="A7" s="2">
        <v>11963</v>
      </c>
      <c r="B7" s="2" t="s">
        <v>434</v>
      </c>
      <c r="C7" s="2" t="s">
        <v>435</v>
      </c>
      <c r="D7" s="4">
        <v>43402</v>
      </c>
      <c r="E7" s="4">
        <v>44497</v>
      </c>
      <c r="F7" s="2" t="s">
        <v>436</v>
      </c>
      <c r="G7" s="2" t="s">
        <v>437</v>
      </c>
      <c r="H7" s="2"/>
      <c r="I7" s="2" t="s">
        <v>96</v>
      </c>
      <c r="J7" s="2" t="s">
        <v>96</v>
      </c>
      <c r="K7" s="2" t="s">
        <v>90</v>
      </c>
      <c r="L7" s="2">
        <v>390001</v>
      </c>
      <c r="M7" s="2">
        <f>91-9824021227</f>
        <v>-9824021136</v>
      </c>
      <c r="N7" s="2" t="s">
        <v>759</v>
      </c>
    </row>
    <row r="8" spans="1:14" ht="15">
      <c r="A8" s="2">
        <v>12940</v>
      </c>
      <c r="B8" s="2" t="s">
        <v>708</v>
      </c>
      <c r="C8" s="2" t="s">
        <v>709</v>
      </c>
      <c r="D8" s="4">
        <v>43597</v>
      </c>
      <c r="E8" s="4">
        <v>44692</v>
      </c>
      <c r="F8" s="2" t="s">
        <v>710</v>
      </c>
      <c r="G8" s="2" t="s">
        <v>711</v>
      </c>
      <c r="H8" s="2"/>
      <c r="I8" s="2" t="s">
        <v>0</v>
      </c>
      <c r="J8" s="2" t="s">
        <v>13</v>
      </c>
      <c r="K8" s="2" t="s">
        <v>1</v>
      </c>
      <c r="L8" s="2">
        <v>110062</v>
      </c>
      <c r="M8" s="2">
        <f>91-9891724990</f>
        <v>-9891724899</v>
      </c>
      <c r="N8" s="2" t="s">
        <v>712</v>
      </c>
    </row>
    <row r="9" spans="1:14" ht="15">
      <c r="A9" s="2">
        <v>14952</v>
      </c>
      <c r="B9" s="2" t="s">
        <v>586</v>
      </c>
      <c r="C9" s="2" t="s">
        <v>1873</v>
      </c>
      <c r="D9" s="4">
        <v>43902</v>
      </c>
      <c r="E9" s="4">
        <v>44996</v>
      </c>
      <c r="F9" s="2" t="s">
        <v>1874</v>
      </c>
      <c r="G9" s="2" t="s">
        <v>1875</v>
      </c>
      <c r="H9" s="2"/>
      <c r="I9" s="2" t="s">
        <v>127</v>
      </c>
      <c r="J9" s="2" t="s">
        <v>127</v>
      </c>
      <c r="K9" s="2" t="s">
        <v>128</v>
      </c>
      <c r="L9" s="2">
        <v>560033</v>
      </c>
      <c r="M9" s="2">
        <f>91-9844152451</f>
        <v>-9844152360</v>
      </c>
      <c r="N9" s="2" t="s">
        <v>1876</v>
      </c>
    </row>
    <row r="10" spans="1:14" ht="15">
      <c r="A10" s="2">
        <v>15512</v>
      </c>
      <c r="B10" s="2" t="s">
        <v>156</v>
      </c>
      <c r="C10" s="2" t="s">
        <v>157</v>
      </c>
      <c r="D10" s="4">
        <v>43972</v>
      </c>
      <c r="E10" s="4">
        <v>45066</v>
      </c>
      <c r="F10" s="2" t="s">
        <v>158</v>
      </c>
      <c r="G10" s="2" t="s">
        <v>159</v>
      </c>
      <c r="H10" s="2"/>
      <c r="I10" s="2" t="s">
        <v>0</v>
      </c>
      <c r="J10" s="2" t="s">
        <v>4</v>
      </c>
      <c r="K10" s="2" t="s">
        <v>1</v>
      </c>
      <c r="L10" s="2">
        <v>110002</v>
      </c>
      <c r="M10" s="2">
        <f>91-9810057066</f>
        <v>-9810056975</v>
      </c>
      <c r="N10" s="2" t="s">
        <v>839</v>
      </c>
    </row>
    <row r="11" spans="1:14" ht="15">
      <c r="A11" s="2">
        <v>18155</v>
      </c>
      <c r="B11" s="2" t="s">
        <v>472</v>
      </c>
      <c r="C11" s="2" t="s">
        <v>473</v>
      </c>
      <c r="D11" s="4">
        <v>44282</v>
      </c>
      <c r="E11" s="4">
        <v>45377</v>
      </c>
      <c r="F11" s="2" t="s">
        <v>474</v>
      </c>
      <c r="G11" s="2" t="s">
        <v>475</v>
      </c>
      <c r="H11" s="2" t="s">
        <v>476</v>
      </c>
      <c r="I11" s="2" t="s">
        <v>99</v>
      </c>
      <c r="J11" s="2" t="s">
        <v>99</v>
      </c>
      <c r="K11" s="2" t="s">
        <v>100</v>
      </c>
      <c r="L11" s="2">
        <v>400020</v>
      </c>
      <c r="M11" s="2">
        <f>91-9820148433</f>
        <v>-9820148342</v>
      </c>
      <c r="N11" s="2" t="s">
        <v>818</v>
      </c>
    </row>
    <row r="12" spans="1:14" ht="15">
      <c r="A12" s="2">
        <v>21282</v>
      </c>
      <c r="B12" s="2" t="s">
        <v>455</v>
      </c>
      <c r="C12" s="2" t="s">
        <v>456</v>
      </c>
      <c r="D12" s="4">
        <v>43404</v>
      </c>
      <c r="E12" s="4">
        <v>44499</v>
      </c>
      <c r="F12" s="2" t="s">
        <v>457</v>
      </c>
      <c r="G12" s="2" t="s">
        <v>458</v>
      </c>
      <c r="H12" s="2" t="s">
        <v>103</v>
      </c>
      <c r="I12" s="2" t="s">
        <v>99</v>
      </c>
      <c r="J12" s="2" t="s">
        <v>99</v>
      </c>
      <c r="K12" s="2" t="s">
        <v>100</v>
      </c>
      <c r="L12" s="2">
        <v>400001</v>
      </c>
      <c r="M12" s="2">
        <f>91-9820504974</f>
        <v>-9820504883</v>
      </c>
      <c r="N12" s="2" t="s">
        <v>771</v>
      </c>
    </row>
    <row r="13" spans="1:14" ht="15">
      <c r="A13" s="2">
        <v>23374</v>
      </c>
      <c r="B13" s="2" t="s">
        <v>804</v>
      </c>
      <c r="C13" s="2" t="s">
        <v>1605</v>
      </c>
      <c r="D13" s="4">
        <v>43565</v>
      </c>
      <c r="E13" s="4">
        <v>44660</v>
      </c>
      <c r="F13" s="2" t="s">
        <v>805</v>
      </c>
      <c r="G13" s="2" t="s">
        <v>806</v>
      </c>
      <c r="H13" s="2"/>
      <c r="I13" s="2" t="s">
        <v>0</v>
      </c>
      <c r="J13" s="2" t="s">
        <v>8</v>
      </c>
      <c r="K13" s="2" t="s">
        <v>1</v>
      </c>
      <c r="L13" s="2">
        <v>110058</v>
      </c>
      <c r="M13" s="2">
        <f>91-9811272842</f>
        <v>-9811272751</v>
      </c>
      <c r="N13" s="2" t="s">
        <v>807</v>
      </c>
    </row>
    <row r="14" spans="1:14" ht="15">
      <c r="A14" s="2">
        <v>23995</v>
      </c>
      <c r="B14" s="2" t="s">
        <v>283</v>
      </c>
      <c r="C14" s="2" t="s">
        <v>284</v>
      </c>
      <c r="D14" s="4">
        <v>43623</v>
      </c>
      <c r="E14" s="4">
        <v>44718</v>
      </c>
      <c r="F14" s="2" t="s">
        <v>285</v>
      </c>
      <c r="G14" s="2"/>
      <c r="H14" s="2"/>
      <c r="I14" s="2" t="s">
        <v>35</v>
      </c>
      <c r="J14" s="2" t="s">
        <v>35</v>
      </c>
      <c r="K14" s="2" t="s">
        <v>27</v>
      </c>
      <c r="L14" s="2">
        <v>136027</v>
      </c>
      <c r="M14" s="2">
        <f>91-9896343866</f>
        <v>-9896343775</v>
      </c>
      <c r="N14" s="2" t="s">
        <v>827</v>
      </c>
    </row>
    <row r="15" spans="1:14" ht="15">
      <c r="A15" s="2">
        <v>27885</v>
      </c>
      <c r="B15" s="2" t="s">
        <v>154</v>
      </c>
      <c r="C15" s="2" t="s">
        <v>155</v>
      </c>
      <c r="D15" s="4">
        <v>43954</v>
      </c>
      <c r="E15" s="4">
        <v>45048</v>
      </c>
      <c r="F15" s="2" t="s">
        <v>1776</v>
      </c>
      <c r="G15" s="2" t="s">
        <v>1777</v>
      </c>
      <c r="H15" s="2" t="s">
        <v>54</v>
      </c>
      <c r="I15" s="2" t="s">
        <v>48</v>
      </c>
      <c r="J15" s="2" t="s">
        <v>48</v>
      </c>
      <c r="K15" s="2" t="s">
        <v>48</v>
      </c>
      <c r="L15" s="2">
        <v>160015</v>
      </c>
      <c r="M15" s="2">
        <f>91-9814004982</f>
        <v>-9814004891</v>
      </c>
      <c r="N15" s="2" t="s">
        <v>723</v>
      </c>
    </row>
    <row r="16" spans="1:14" ht="15">
      <c r="A16" s="2">
        <v>30181</v>
      </c>
      <c r="B16" s="2" t="s">
        <v>320</v>
      </c>
      <c r="C16" s="2" t="s">
        <v>321</v>
      </c>
      <c r="D16" s="4">
        <v>43403</v>
      </c>
      <c r="E16" s="4">
        <v>44498</v>
      </c>
      <c r="F16" s="2" t="s">
        <v>322</v>
      </c>
      <c r="G16" s="2" t="s">
        <v>323</v>
      </c>
      <c r="H16" s="2"/>
      <c r="I16" s="2" t="s">
        <v>53</v>
      </c>
      <c r="J16" s="2" t="s">
        <v>53</v>
      </c>
      <c r="K16" s="2" t="s">
        <v>45</v>
      </c>
      <c r="L16" s="2">
        <v>151005</v>
      </c>
      <c r="M16" s="2">
        <f>91-9781333777</f>
        <v>-9781333686</v>
      </c>
      <c r="N16" s="2" t="s">
        <v>763</v>
      </c>
    </row>
    <row r="17" spans="1:14" ht="15">
      <c r="A17" s="2">
        <v>32665</v>
      </c>
      <c r="B17" s="2" t="s">
        <v>346</v>
      </c>
      <c r="C17" s="2" t="s">
        <v>347</v>
      </c>
      <c r="D17" s="4">
        <v>43625</v>
      </c>
      <c r="E17" s="4">
        <v>44720</v>
      </c>
      <c r="F17" s="2" t="s">
        <v>348</v>
      </c>
      <c r="G17" s="2" t="s">
        <v>60</v>
      </c>
      <c r="H17" s="2"/>
      <c r="I17" s="2" t="s">
        <v>60</v>
      </c>
      <c r="J17" s="2" t="s">
        <v>60</v>
      </c>
      <c r="K17" s="2" t="s">
        <v>61</v>
      </c>
      <c r="L17" s="2">
        <v>180012</v>
      </c>
      <c r="M17" s="2">
        <f>91-9419185599</f>
        <v>-9419185508</v>
      </c>
      <c r="N17" s="2" t="s">
        <v>834</v>
      </c>
    </row>
    <row r="18" spans="1:14" ht="15">
      <c r="A18" s="2">
        <v>32947</v>
      </c>
      <c r="B18" s="2" t="s">
        <v>653</v>
      </c>
      <c r="C18" s="2" t="s">
        <v>654</v>
      </c>
      <c r="D18" s="4">
        <v>43643</v>
      </c>
      <c r="E18" s="4">
        <v>44738</v>
      </c>
      <c r="F18" s="2" t="s">
        <v>655</v>
      </c>
      <c r="G18" s="2" t="s">
        <v>656</v>
      </c>
      <c r="H18" s="2"/>
      <c r="I18" s="2" t="s">
        <v>144</v>
      </c>
      <c r="J18" s="2" t="s">
        <v>144</v>
      </c>
      <c r="K18" s="2" t="s">
        <v>59</v>
      </c>
      <c r="L18" s="2">
        <v>700020</v>
      </c>
      <c r="M18" s="2">
        <f>91-9831007507</f>
        <v>-9831007416</v>
      </c>
      <c r="N18" s="2" t="s">
        <v>791</v>
      </c>
    </row>
    <row r="19" spans="1:14" ht="15">
      <c r="A19" s="2">
        <v>33671</v>
      </c>
      <c r="B19" s="2" t="s">
        <v>657</v>
      </c>
      <c r="C19" s="2" t="s">
        <v>658</v>
      </c>
      <c r="D19" s="4">
        <v>43717</v>
      </c>
      <c r="E19" s="4">
        <v>44812</v>
      </c>
      <c r="F19" s="2" t="s">
        <v>659</v>
      </c>
      <c r="G19" s="2" t="s">
        <v>660</v>
      </c>
      <c r="H19" s="2"/>
      <c r="I19" s="2" t="s">
        <v>143</v>
      </c>
      <c r="J19" s="2" t="s">
        <v>143</v>
      </c>
      <c r="K19" s="2" t="s">
        <v>59</v>
      </c>
      <c r="L19" s="2">
        <v>700045</v>
      </c>
      <c r="M19" s="2">
        <f>91-9831022980</f>
        <v>-9831022889</v>
      </c>
      <c r="N19" s="2" t="s">
        <v>720</v>
      </c>
    </row>
    <row r="20" spans="1:14" ht="15">
      <c r="A20" s="2">
        <v>34727</v>
      </c>
      <c r="B20" s="2" t="s">
        <v>180</v>
      </c>
      <c r="C20" s="2" t="s">
        <v>181</v>
      </c>
      <c r="D20" s="4">
        <v>43800</v>
      </c>
      <c r="E20" s="4">
        <v>44895</v>
      </c>
      <c r="F20" s="2" t="s">
        <v>182</v>
      </c>
      <c r="G20" s="2" t="s">
        <v>183</v>
      </c>
      <c r="H20" s="2" t="s">
        <v>98</v>
      </c>
      <c r="I20" s="2" t="s">
        <v>14</v>
      </c>
      <c r="J20" s="2" t="s">
        <v>13</v>
      </c>
      <c r="K20" s="2" t="s">
        <v>1</v>
      </c>
      <c r="L20" s="2">
        <v>110029</v>
      </c>
      <c r="M20" s="2">
        <f>91-9810096127</f>
        <v>-9810096036</v>
      </c>
      <c r="N20" s="2" t="s">
        <v>707</v>
      </c>
    </row>
    <row r="21" spans="1:14" ht="15">
      <c r="A21" s="2">
        <v>37108</v>
      </c>
      <c r="B21" s="2" t="s">
        <v>300</v>
      </c>
      <c r="C21" s="2" t="s">
        <v>301</v>
      </c>
      <c r="D21" s="4">
        <v>44033</v>
      </c>
      <c r="E21" s="4">
        <v>45127</v>
      </c>
      <c r="F21" s="2" t="s">
        <v>1806</v>
      </c>
      <c r="G21" s="2" t="s">
        <v>1807</v>
      </c>
      <c r="H21" s="2" t="s">
        <v>1808</v>
      </c>
      <c r="I21" s="2" t="s">
        <v>49</v>
      </c>
      <c r="J21" s="2" t="s">
        <v>49</v>
      </c>
      <c r="K21" s="2" t="s">
        <v>45</v>
      </c>
      <c r="L21" s="2">
        <v>141001</v>
      </c>
      <c r="M21" s="2">
        <f>91-9814031740</f>
        <v>-9814031649</v>
      </c>
      <c r="N21" s="2" t="s">
        <v>715</v>
      </c>
    </row>
    <row r="22" spans="1:14" ht="15">
      <c r="A22" s="2">
        <v>39177</v>
      </c>
      <c r="B22" s="2" t="s">
        <v>646</v>
      </c>
      <c r="C22" s="2" t="s">
        <v>647</v>
      </c>
      <c r="D22" s="4">
        <v>44196</v>
      </c>
      <c r="E22" s="4">
        <v>45290</v>
      </c>
      <c r="F22" s="2" t="s">
        <v>648</v>
      </c>
      <c r="G22" s="2" t="s">
        <v>649</v>
      </c>
      <c r="H22" s="2"/>
      <c r="I22" s="2" t="s">
        <v>145</v>
      </c>
      <c r="J22" s="2" t="s">
        <v>146</v>
      </c>
      <c r="K22" s="2" t="s">
        <v>59</v>
      </c>
      <c r="L22" s="2">
        <v>700008</v>
      </c>
      <c r="M22" s="2">
        <f>91-9433118367</f>
        <v>-9433118276</v>
      </c>
      <c r="N22" s="2" t="s">
        <v>737</v>
      </c>
    </row>
    <row r="23" spans="1:14" ht="15">
      <c r="A23" s="2">
        <v>39548</v>
      </c>
      <c r="B23" s="2" t="s">
        <v>527</v>
      </c>
      <c r="C23" s="2" t="s">
        <v>528</v>
      </c>
      <c r="D23" s="4">
        <v>43142</v>
      </c>
      <c r="E23" s="4">
        <v>44237</v>
      </c>
      <c r="F23" s="2" t="s">
        <v>529</v>
      </c>
      <c r="G23" s="2" t="s">
        <v>117</v>
      </c>
      <c r="H23" s="2"/>
      <c r="I23" s="2" t="s">
        <v>116</v>
      </c>
      <c r="J23" s="2" t="s">
        <v>116</v>
      </c>
      <c r="K23" s="2" t="s">
        <v>81</v>
      </c>
      <c r="L23" s="2">
        <v>462016</v>
      </c>
      <c r="M23" s="2">
        <f>91-9424411226</f>
        <v>-9424411135</v>
      </c>
      <c r="N23" s="2" t="s">
        <v>785</v>
      </c>
    </row>
    <row r="24" spans="1:14" ht="15">
      <c r="A24" s="2">
        <v>40006</v>
      </c>
      <c r="B24" s="2" t="s">
        <v>530</v>
      </c>
      <c r="C24" s="2" t="s">
        <v>531</v>
      </c>
      <c r="D24" s="4">
        <v>43219</v>
      </c>
      <c r="E24" s="4">
        <v>44314</v>
      </c>
      <c r="F24" s="2" t="s">
        <v>532</v>
      </c>
      <c r="G24" s="2" t="s">
        <v>533</v>
      </c>
      <c r="H24" s="2" t="s">
        <v>534</v>
      </c>
      <c r="I24" s="2" t="s">
        <v>118</v>
      </c>
      <c r="J24" s="2" t="s">
        <v>118</v>
      </c>
      <c r="K24" s="2" t="s">
        <v>81</v>
      </c>
      <c r="L24" s="2">
        <v>485001</v>
      </c>
      <c r="M24" s="2">
        <f>91-9827068091</f>
        <v>-9827068000</v>
      </c>
      <c r="N24" s="2" t="s">
        <v>757</v>
      </c>
    </row>
    <row r="25" spans="1:14" ht="15">
      <c r="A25" s="2">
        <v>45639</v>
      </c>
      <c r="B25" s="2" t="s">
        <v>317</v>
      </c>
      <c r="C25" s="2" t="s">
        <v>318</v>
      </c>
      <c r="D25" s="4">
        <v>43513</v>
      </c>
      <c r="E25" s="4">
        <v>44608</v>
      </c>
      <c r="F25" s="2" t="s">
        <v>319</v>
      </c>
      <c r="G25" s="2" t="s">
        <v>52</v>
      </c>
      <c r="H25" s="2"/>
      <c r="I25" s="2" t="s">
        <v>52</v>
      </c>
      <c r="J25" s="2" t="s">
        <v>52</v>
      </c>
      <c r="K25" s="2" t="s">
        <v>45</v>
      </c>
      <c r="L25" s="2">
        <v>148001</v>
      </c>
      <c r="M25" s="2">
        <f>91-9815849100</f>
        <v>-9815849009</v>
      </c>
      <c r="N25" s="2" t="s">
        <v>725</v>
      </c>
    </row>
    <row r="26" spans="1:14" ht="15">
      <c r="A26" s="2">
        <v>48354</v>
      </c>
      <c r="B26" s="2" t="s">
        <v>368</v>
      </c>
      <c r="C26" s="2" t="s">
        <v>369</v>
      </c>
      <c r="D26" s="4">
        <v>43715</v>
      </c>
      <c r="E26" s="4">
        <v>44810</v>
      </c>
      <c r="F26" s="2" t="s">
        <v>370</v>
      </c>
      <c r="G26" s="2" t="s">
        <v>371</v>
      </c>
      <c r="H26" s="2"/>
      <c r="I26" s="2" t="s">
        <v>65</v>
      </c>
      <c r="J26" s="2" t="s">
        <v>66</v>
      </c>
      <c r="K26" s="2" t="s">
        <v>15</v>
      </c>
      <c r="L26" s="2">
        <v>201307</v>
      </c>
      <c r="M26" s="2">
        <f>91-9313174100</f>
        <v>-9313174009</v>
      </c>
      <c r="N26" s="2" t="s">
        <v>743</v>
      </c>
    </row>
    <row r="27" spans="1:14" ht="15">
      <c r="A27" s="2">
        <v>48479</v>
      </c>
      <c r="B27" s="2" t="s">
        <v>477</v>
      </c>
      <c r="C27" s="2" t="s">
        <v>478</v>
      </c>
      <c r="D27" s="4">
        <v>43721</v>
      </c>
      <c r="E27" s="4">
        <v>44816</v>
      </c>
      <c r="F27" s="2" t="s">
        <v>479</v>
      </c>
      <c r="G27" s="2" t="s">
        <v>109</v>
      </c>
      <c r="H27" s="2"/>
      <c r="I27" s="2" t="s">
        <v>102</v>
      </c>
      <c r="J27" s="2" t="s">
        <v>99</v>
      </c>
      <c r="K27" s="2" t="s">
        <v>100</v>
      </c>
      <c r="L27" s="2">
        <v>400023</v>
      </c>
      <c r="M27" s="2">
        <f>91-9821142412</f>
        <v>-9821142321</v>
      </c>
      <c r="N27" s="2" t="s">
        <v>767</v>
      </c>
    </row>
    <row r="28" spans="1:14" ht="15">
      <c r="A28" s="2">
        <v>50470</v>
      </c>
      <c r="B28" s="2" t="s">
        <v>389</v>
      </c>
      <c r="C28" s="2" t="s">
        <v>390</v>
      </c>
      <c r="D28" s="4">
        <v>43904</v>
      </c>
      <c r="E28" s="4">
        <v>44998</v>
      </c>
      <c r="F28" s="2" t="s">
        <v>391</v>
      </c>
      <c r="G28" s="2" t="s">
        <v>392</v>
      </c>
      <c r="H28" s="2"/>
      <c r="I28" s="2" t="s">
        <v>77</v>
      </c>
      <c r="J28" s="2" t="s">
        <v>77</v>
      </c>
      <c r="K28" s="2" t="s">
        <v>15</v>
      </c>
      <c r="L28" s="2">
        <v>282002</v>
      </c>
      <c r="M28" s="2">
        <f>91-9897194725</f>
        <v>-9897194634</v>
      </c>
      <c r="N28" s="2" t="s">
        <v>830</v>
      </c>
    </row>
    <row r="29" spans="1:14" ht="15">
      <c r="A29" s="2">
        <v>50921</v>
      </c>
      <c r="B29" s="2" t="s">
        <v>171</v>
      </c>
      <c r="C29" s="2" t="s">
        <v>172</v>
      </c>
      <c r="D29" s="4">
        <v>43941</v>
      </c>
      <c r="E29" s="4">
        <v>45035</v>
      </c>
      <c r="F29" s="2" t="s">
        <v>1589</v>
      </c>
      <c r="G29" s="2" t="s">
        <v>1590</v>
      </c>
      <c r="H29" s="2" t="s">
        <v>1591</v>
      </c>
      <c r="I29" s="2" t="s">
        <v>28</v>
      </c>
      <c r="J29" s="2" t="s">
        <v>28</v>
      </c>
      <c r="K29" s="2" t="s">
        <v>27</v>
      </c>
      <c r="L29" s="2">
        <v>122002</v>
      </c>
      <c r="M29" s="2">
        <f>91-9717778532</f>
        <v>-9717778441</v>
      </c>
      <c r="N29" s="2" t="s">
        <v>734</v>
      </c>
    </row>
    <row r="30" spans="1:14" ht="15">
      <c r="A30" s="2">
        <v>51397</v>
      </c>
      <c r="B30" s="2" t="s">
        <v>201</v>
      </c>
      <c r="C30" s="2" t="s">
        <v>202</v>
      </c>
      <c r="D30" s="4">
        <v>43968</v>
      </c>
      <c r="E30" s="4">
        <v>45062</v>
      </c>
      <c r="F30" s="2" t="s">
        <v>203</v>
      </c>
      <c r="G30" s="2" t="s">
        <v>19</v>
      </c>
      <c r="H30" s="2" t="s">
        <v>1</v>
      </c>
      <c r="I30" s="2" t="s">
        <v>6</v>
      </c>
      <c r="J30" s="2" t="s">
        <v>5</v>
      </c>
      <c r="K30" s="2" t="s">
        <v>1</v>
      </c>
      <c r="L30" s="2">
        <v>110034</v>
      </c>
      <c r="M30" s="2">
        <f>91-9311023648</f>
        <v>-9311023557</v>
      </c>
      <c r="N30" s="2" t="s">
        <v>790</v>
      </c>
    </row>
    <row r="31" spans="1:14" ht="15">
      <c r="A31" s="2">
        <v>52038</v>
      </c>
      <c r="B31" s="2" t="s">
        <v>328</v>
      </c>
      <c r="C31" s="2" t="s">
        <v>57</v>
      </c>
      <c r="D31" s="4">
        <v>43320</v>
      </c>
      <c r="E31" s="4">
        <v>44415</v>
      </c>
      <c r="F31" s="2" t="s">
        <v>55</v>
      </c>
      <c r="G31" s="2" t="s">
        <v>56</v>
      </c>
      <c r="H31" s="2"/>
      <c r="I31" s="2" t="s">
        <v>48</v>
      </c>
      <c r="J31" s="2" t="s">
        <v>48</v>
      </c>
      <c r="K31" s="2" t="s">
        <v>48</v>
      </c>
      <c r="L31" s="2">
        <v>160019</v>
      </c>
      <c r="M31" s="2">
        <f>91-9814115517</f>
        <v>-9814115426</v>
      </c>
      <c r="N31" s="2" t="s">
        <v>789</v>
      </c>
    </row>
    <row r="32" spans="1:14" ht="15">
      <c r="A32" s="2">
        <v>52635</v>
      </c>
      <c r="B32" s="2" t="s">
        <v>650</v>
      </c>
      <c r="C32" s="2" t="s">
        <v>651</v>
      </c>
      <c r="D32" s="4">
        <v>43386</v>
      </c>
      <c r="E32" s="4">
        <v>44481</v>
      </c>
      <c r="F32" s="2" t="s">
        <v>652</v>
      </c>
      <c r="G32" s="2" t="s">
        <v>133</v>
      </c>
      <c r="H32" s="2"/>
      <c r="I32" s="2" t="s">
        <v>143</v>
      </c>
      <c r="J32" s="2" t="s">
        <v>143</v>
      </c>
      <c r="K32" s="2" t="s">
        <v>59</v>
      </c>
      <c r="L32" s="2">
        <v>700012</v>
      </c>
      <c r="M32" s="2">
        <f>91-9831415275</f>
        <v>-9831415184</v>
      </c>
      <c r="N32" s="2" t="s">
        <v>732</v>
      </c>
    </row>
    <row r="33" spans="1:14" ht="15">
      <c r="A33" s="2">
        <v>52723</v>
      </c>
      <c r="B33" s="2" t="s">
        <v>664</v>
      </c>
      <c r="C33" s="2" t="s">
        <v>665</v>
      </c>
      <c r="D33" s="4">
        <v>43406</v>
      </c>
      <c r="E33" s="4">
        <v>44501</v>
      </c>
      <c r="F33" s="2" t="s">
        <v>666</v>
      </c>
      <c r="G33" s="2"/>
      <c r="H33" s="2"/>
      <c r="I33" s="2" t="s">
        <v>143</v>
      </c>
      <c r="J33" s="2" t="s">
        <v>143</v>
      </c>
      <c r="K33" s="2" t="s">
        <v>59</v>
      </c>
      <c r="L33" s="2">
        <v>700069</v>
      </c>
      <c r="M33" s="2">
        <f>91-9331024369</f>
        <v>-9331024278</v>
      </c>
      <c r="N33" s="2" t="s">
        <v>740</v>
      </c>
    </row>
    <row r="34" spans="1:14" ht="15">
      <c r="A34" s="2">
        <v>53839</v>
      </c>
      <c r="B34" s="2" t="s">
        <v>329</v>
      </c>
      <c r="C34" s="2" t="s">
        <v>330</v>
      </c>
      <c r="D34" s="4">
        <v>43500</v>
      </c>
      <c r="E34" s="4">
        <v>44595</v>
      </c>
      <c r="F34" s="2" t="s">
        <v>331</v>
      </c>
      <c r="G34" s="2" t="s">
        <v>332</v>
      </c>
      <c r="H34" s="2" t="s">
        <v>333</v>
      </c>
      <c r="I34" s="2" t="s">
        <v>48</v>
      </c>
      <c r="J34" s="2" t="s">
        <v>48</v>
      </c>
      <c r="K34" s="2" t="s">
        <v>48</v>
      </c>
      <c r="L34" s="2">
        <v>160036</v>
      </c>
      <c r="M34" s="2">
        <f>91-9814144183</f>
        <v>-9814144092</v>
      </c>
      <c r="N34" s="2" t="s">
        <v>822</v>
      </c>
    </row>
    <row r="35" spans="1:14" ht="15">
      <c r="A35" s="2">
        <v>57681</v>
      </c>
      <c r="B35" s="2" t="s">
        <v>306</v>
      </c>
      <c r="C35" s="2" t="s">
        <v>307</v>
      </c>
      <c r="D35" s="4">
        <v>43842</v>
      </c>
      <c r="E35" s="4">
        <v>44937</v>
      </c>
      <c r="F35" s="2" t="s">
        <v>308</v>
      </c>
      <c r="G35" s="2" t="s">
        <v>309</v>
      </c>
      <c r="H35" s="2" t="s">
        <v>49</v>
      </c>
      <c r="I35" s="2" t="s">
        <v>49</v>
      </c>
      <c r="J35" s="2" t="s">
        <v>49</v>
      </c>
      <c r="K35" s="2" t="s">
        <v>45</v>
      </c>
      <c r="L35" s="2">
        <v>141008</v>
      </c>
      <c r="M35" s="2">
        <f>91-9814061260</f>
        <v>-9814061169</v>
      </c>
      <c r="N35" s="2" t="s">
        <v>746</v>
      </c>
    </row>
    <row r="36" spans="1:14" ht="15">
      <c r="A36" s="2">
        <v>57737</v>
      </c>
      <c r="B36" s="2" t="s">
        <v>511</v>
      </c>
      <c r="C36" s="2" t="s">
        <v>512</v>
      </c>
      <c r="D36" s="4">
        <v>43844</v>
      </c>
      <c r="E36" s="4">
        <v>44939</v>
      </c>
      <c r="F36" s="2" t="s">
        <v>1586</v>
      </c>
      <c r="G36" s="2" t="s">
        <v>1587</v>
      </c>
      <c r="H36" s="2" t="s">
        <v>1588</v>
      </c>
      <c r="I36" s="2" t="s">
        <v>99</v>
      </c>
      <c r="J36" s="2" t="s">
        <v>99</v>
      </c>
      <c r="K36" s="2" t="s">
        <v>100</v>
      </c>
      <c r="L36" s="2">
        <v>400059</v>
      </c>
      <c r="M36" s="2">
        <f>91-9664861374</f>
        <v>-9664861283</v>
      </c>
      <c r="N36" s="2" t="s">
        <v>833</v>
      </c>
    </row>
    <row r="37" spans="1:14" ht="15">
      <c r="A37" s="2">
        <v>60499</v>
      </c>
      <c r="B37" s="2" t="s">
        <v>589</v>
      </c>
      <c r="C37" s="2" t="s">
        <v>590</v>
      </c>
      <c r="D37" s="4">
        <v>44049</v>
      </c>
      <c r="E37" s="4">
        <v>45143</v>
      </c>
      <c r="F37" s="2" t="s">
        <v>591</v>
      </c>
      <c r="G37" s="2" t="s">
        <v>592</v>
      </c>
      <c r="H37" s="2"/>
      <c r="I37" s="2" t="s">
        <v>138</v>
      </c>
      <c r="J37" s="2" t="s">
        <v>137</v>
      </c>
      <c r="K37" s="2" t="s">
        <v>128</v>
      </c>
      <c r="L37" s="2">
        <v>575006</v>
      </c>
      <c r="M37" s="2">
        <f>91-9049001750</f>
        <v>-9049001659</v>
      </c>
      <c r="N37" s="2" t="s">
        <v>748</v>
      </c>
    </row>
    <row r="38" spans="1:14" ht="15">
      <c r="A38" s="2">
        <v>61562</v>
      </c>
      <c r="B38" s="2" t="s">
        <v>420</v>
      </c>
      <c r="C38" s="2" t="s">
        <v>421</v>
      </c>
      <c r="D38" s="4">
        <v>44141</v>
      </c>
      <c r="E38" s="4">
        <v>45235</v>
      </c>
      <c r="F38" s="2" t="s">
        <v>422</v>
      </c>
      <c r="G38" s="2" t="s">
        <v>423</v>
      </c>
      <c r="H38" s="2" t="s">
        <v>95</v>
      </c>
      <c r="I38" s="2" t="s">
        <v>94</v>
      </c>
      <c r="J38" s="2" t="s">
        <v>94</v>
      </c>
      <c r="K38" s="2" t="s">
        <v>90</v>
      </c>
      <c r="L38" s="2">
        <v>380015</v>
      </c>
      <c r="M38" s="2">
        <f>91-9426001840</f>
        <v>-9426001749</v>
      </c>
      <c r="N38" s="2" t="s">
        <v>831</v>
      </c>
    </row>
    <row r="39" spans="1:14" ht="15">
      <c r="A39" s="2">
        <v>62814</v>
      </c>
      <c r="B39" s="2" t="s">
        <v>593</v>
      </c>
      <c r="C39" s="2" t="s">
        <v>594</v>
      </c>
      <c r="D39" s="4">
        <v>44244</v>
      </c>
      <c r="E39" s="4">
        <v>45338</v>
      </c>
      <c r="F39" s="2" t="s">
        <v>595</v>
      </c>
      <c r="G39" s="2" t="s">
        <v>596</v>
      </c>
      <c r="H39" s="2" t="s">
        <v>597</v>
      </c>
      <c r="I39" s="2" t="s">
        <v>138</v>
      </c>
      <c r="J39" s="2" t="s">
        <v>137</v>
      </c>
      <c r="K39" s="2" t="s">
        <v>128</v>
      </c>
      <c r="L39" s="2">
        <v>575006</v>
      </c>
      <c r="M39" s="2">
        <f>91-9880137989</f>
        <v>-9880137898</v>
      </c>
      <c r="N39" s="2" t="s">
        <v>698</v>
      </c>
    </row>
    <row r="40" spans="1:14" ht="15">
      <c r="A40" s="2">
        <v>63444</v>
      </c>
      <c r="B40" s="2" t="s">
        <v>282</v>
      </c>
      <c r="C40" s="2" t="s">
        <v>41</v>
      </c>
      <c r="D40" s="4">
        <v>43185</v>
      </c>
      <c r="E40" s="4">
        <v>44280</v>
      </c>
      <c r="F40" s="2" t="s">
        <v>42</v>
      </c>
      <c r="G40" s="2" t="s">
        <v>25</v>
      </c>
      <c r="H40" s="2"/>
      <c r="I40" s="2" t="s">
        <v>37</v>
      </c>
      <c r="J40" s="2" t="s">
        <v>39</v>
      </c>
      <c r="K40" s="2" t="s">
        <v>27</v>
      </c>
      <c r="L40" s="2">
        <v>134113</v>
      </c>
      <c r="M40" s="2">
        <f>91-9814226008</f>
        <v>-9814225917</v>
      </c>
      <c r="N40" s="2" t="s">
        <v>714</v>
      </c>
    </row>
    <row r="41" spans="1:14" ht="15">
      <c r="A41" s="2">
        <v>63471</v>
      </c>
      <c r="B41" s="2" t="s">
        <v>173</v>
      </c>
      <c r="C41" s="2" t="s">
        <v>174</v>
      </c>
      <c r="D41" s="4">
        <v>43192</v>
      </c>
      <c r="E41" s="4">
        <v>44287</v>
      </c>
      <c r="F41" s="2" t="s">
        <v>175</v>
      </c>
      <c r="G41" s="2"/>
      <c r="H41" s="2"/>
      <c r="I41" s="2" t="s">
        <v>0</v>
      </c>
      <c r="J41" s="2" t="s">
        <v>13</v>
      </c>
      <c r="K41" s="2" t="s">
        <v>1</v>
      </c>
      <c r="L41" s="2">
        <v>110024</v>
      </c>
      <c r="M41" s="2">
        <f>91-9540162555</f>
        <v>-9540162464</v>
      </c>
      <c r="N41" s="2" t="s">
        <v>800</v>
      </c>
    </row>
    <row r="42" spans="1:14" ht="15">
      <c r="A42" s="2">
        <v>67167</v>
      </c>
      <c r="B42" s="2" t="s">
        <v>667</v>
      </c>
      <c r="C42" s="2" t="s">
        <v>863</v>
      </c>
      <c r="D42" s="4">
        <v>43462</v>
      </c>
      <c r="E42" s="4">
        <v>44557</v>
      </c>
      <c r="F42" s="2" t="s">
        <v>668</v>
      </c>
      <c r="G42" s="2" t="s">
        <v>669</v>
      </c>
      <c r="H42" s="2" t="s">
        <v>670</v>
      </c>
      <c r="I42" s="2" t="s">
        <v>143</v>
      </c>
      <c r="J42" s="2" t="s">
        <v>143</v>
      </c>
      <c r="K42" s="2" t="s">
        <v>59</v>
      </c>
      <c r="L42" s="2">
        <v>700071</v>
      </c>
      <c r="M42" s="2">
        <f>91-9831080816</f>
        <v>-9831080725</v>
      </c>
      <c r="N42" s="2" t="s">
        <v>776</v>
      </c>
    </row>
    <row r="43" spans="1:14" ht="15">
      <c r="A43" s="2">
        <v>68321</v>
      </c>
      <c r="B43" s="2" t="s">
        <v>238</v>
      </c>
      <c r="C43" s="2" t="s">
        <v>239</v>
      </c>
      <c r="D43" s="4">
        <v>43547</v>
      </c>
      <c r="E43" s="4">
        <v>44642</v>
      </c>
      <c r="F43" s="2" t="s">
        <v>23</v>
      </c>
      <c r="G43" s="2" t="s">
        <v>44</v>
      </c>
      <c r="H43" s="2" t="s">
        <v>240</v>
      </c>
      <c r="I43" s="2" t="s">
        <v>1</v>
      </c>
      <c r="J43" s="2" t="s">
        <v>5</v>
      </c>
      <c r="K43" s="2" t="s">
        <v>1</v>
      </c>
      <c r="L43" s="2">
        <v>110085</v>
      </c>
      <c r="M43" s="2">
        <f>91-9812079556</f>
        <v>-9812079465</v>
      </c>
      <c r="N43" s="2" t="s">
        <v>703</v>
      </c>
    </row>
    <row r="44" spans="1:14" ht="15">
      <c r="A44" s="2">
        <v>68671</v>
      </c>
      <c r="B44" s="2" t="s">
        <v>164</v>
      </c>
      <c r="C44" s="2" t="s">
        <v>165</v>
      </c>
      <c r="D44" s="4">
        <v>43575</v>
      </c>
      <c r="E44" s="4">
        <v>44670</v>
      </c>
      <c r="F44" s="2" t="s">
        <v>166</v>
      </c>
      <c r="G44" s="2" t="s">
        <v>9</v>
      </c>
      <c r="H44" s="2"/>
      <c r="I44" s="2" t="s">
        <v>0</v>
      </c>
      <c r="J44" s="2" t="s">
        <v>4</v>
      </c>
      <c r="K44" s="2" t="s">
        <v>1</v>
      </c>
      <c r="L44" s="2">
        <v>110008</v>
      </c>
      <c r="M44" s="2">
        <f>91-9810477924</f>
        <v>-9810477833</v>
      </c>
      <c r="N44" s="2" t="s">
        <v>727</v>
      </c>
    </row>
    <row r="45" spans="1:14" ht="15">
      <c r="A45" s="2">
        <v>71021</v>
      </c>
      <c r="B45" s="2" t="s">
        <v>340</v>
      </c>
      <c r="C45" s="2" t="s">
        <v>341</v>
      </c>
      <c r="D45" s="4">
        <v>43745</v>
      </c>
      <c r="E45" s="4">
        <v>44840</v>
      </c>
      <c r="F45" s="2">
        <v>1334</v>
      </c>
      <c r="G45" s="2" t="s">
        <v>1606</v>
      </c>
      <c r="H45" s="2" t="s">
        <v>58</v>
      </c>
      <c r="I45" s="2" t="s">
        <v>47</v>
      </c>
      <c r="J45" s="2" t="s">
        <v>47</v>
      </c>
      <c r="K45" s="2" t="s">
        <v>45</v>
      </c>
      <c r="L45" s="2">
        <v>160062</v>
      </c>
      <c r="M45" s="2">
        <f>91-9814001375</f>
        <v>-9814001284</v>
      </c>
      <c r="N45" s="2" t="s">
        <v>722</v>
      </c>
    </row>
    <row r="46" spans="1:14" ht="15">
      <c r="A46" s="2">
        <v>72158</v>
      </c>
      <c r="B46" s="2" t="s">
        <v>266</v>
      </c>
      <c r="C46" s="2" t="s">
        <v>267</v>
      </c>
      <c r="D46" s="4">
        <v>43819</v>
      </c>
      <c r="E46" s="4">
        <v>44914</v>
      </c>
      <c r="F46" s="2" t="s">
        <v>268</v>
      </c>
      <c r="G46" s="2" t="s">
        <v>269</v>
      </c>
      <c r="H46" s="2"/>
      <c r="I46" s="2" t="s">
        <v>33</v>
      </c>
      <c r="J46" s="2" t="s">
        <v>33</v>
      </c>
      <c r="K46" s="2" t="s">
        <v>27</v>
      </c>
      <c r="L46" s="2">
        <v>132001</v>
      </c>
      <c r="M46" s="2">
        <f>91-9812020480</f>
        <v>-9812020389</v>
      </c>
      <c r="N46" s="2" t="s">
        <v>810</v>
      </c>
    </row>
    <row r="47" spans="1:14" ht="15">
      <c r="A47" s="2">
        <v>72389</v>
      </c>
      <c r="B47" s="2" t="s">
        <v>216</v>
      </c>
      <c r="C47" s="2" t="s">
        <v>217</v>
      </c>
      <c r="D47" s="4">
        <v>43977</v>
      </c>
      <c r="E47" s="4">
        <v>45071</v>
      </c>
      <c r="F47" s="2">
        <v>718</v>
      </c>
      <c r="G47" s="2" t="s">
        <v>1771</v>
      </c>
      <c r="H47" s="2" t="s">
        <v>1772</v>
      </c>
      <c r="I47" s="2" t="s">
        <v>28</v>
      </c>
      <c r="J47" s="2" t="s">
        <v>28</v>
      </c>
      <c r="K47" s="2" t="s">
        <v>27</v>
      </c>
      <c r="L47" s="2">
        <v>122018</v>
      </c>
      <c r="M47" s="2">
        <f>91-9811150544</f>
        <v>-9811150453</v>
      </c>
      <c r="N47" s="2" t="s">
        <v>803</v>
      </c>
    </row>
    <row r="48" spans="1:14" ht="15">
      <c r="A48" s="2">
        <v>72397</v>
      </c>
      <c r="B48" s="2" t="s">
        <v>623</v>
      </c>
      <c r="C48" s="2" t="s">
        <v>624</v>
      </c>
      <c r="D48" s="4">
        <v>43999</v>
      </c>
      <c r="E48" s="4">
        <v>45093</v>
      </c>
      <c r="F48" s="2" t="s">
        <v>625</v>
      </c>
      <c r="G48" s="2"/>
      <c r="H48" s="2"/>
      <c r="I48" s="2" t="s">
        <v>140</v>
      </c>
      <c r="J48" s="2" t="s">
        <v>140</v>
      </c>
      <c r="K48" s="2" t="s">
        <v>68</v>
      </c>
      <c r="L48" s="2">
        <v>600032</v>
      </c>
      <c r="M48" s="2">
        <f>91-9444410549</f>
        <v>-9444410458</v>
      </c>
      <c r="N48" s="2" t="s">
        <v>742</v>
      </c>
    </row>
    <row r="49" spans="1:14" ht="15">
      <c r="A49" s="2">
        <v>72398</v>
      </c>
      <c r="B49" s="2" t="s">
        <v>211</v>
      </c>
      <c r="C49" s="2" t="s">
        <v>212</v>
      </c>
      <c r="D49" s="4">
        <v>43998</v>
      </c>
      <c r="E49" s="4">
        <v>45092</v>
      </c>
      <c r="F49" s="2" t="s">
        <v>1647</v>
      </c>
      <c r="G49" s="2" t="s">
        <v>1648</v>
      </c>
      <c r="H49" s="2" t="s">
        <v>1649</v>
      </c>
      <c r="I49" s="2" t="s">
        <v>0</v>
      </c>
      <c r="J49" s="2" t="s">
        <v>0</v>
      </c>
      <c r="K49" s="2" t="s">
        <v>1</v>
      </c>
      <c r="L49" s="2">
        <v>110026</v>
      </c>
      <c r="M49" s="2">
        <f>91-9167390810</f>
        <v>-9167390719</v>
      </c>
      <c r="N49" s="2" t="s">
        <v>760</v>
      </c>
    </row>
    <row r="50" spans="1:14" ht="15">
      <c r="A50" s="2">
        <v>72400</v>
      </c>
      <c r="B50" s="2" t="s">
        <v>324</v>
      </c>
      <c r="C50" s="2" t="s">
        <v>325</v>
      </c>
      <c r="D50" s="4">
        <v>44062</v>
      </c>
      <c r="E50" s="4">
        <v>45156</v>
      </c>
      <c r="F50" s="2" t="s">
        <v>326</v>
      </c>
      <c r="G50" s="2" t="s">
        <v>327</v>
      </c>
      <c r="H50" s="2"/>
      <c r="I50" s="2" t="s">
        <v>48</v>
      </c>
      <c r="J50" s="2" t="s">
        <v>48</v>
      </c>
      <c r="K50" s="2" t="s">
        <v>48</v>
      </c>
      <c r="L50" s="2">
        <v>160017</v>
      </c>
      <c r="M50" s="2">
        <f>91-9814108900</f>
        <v>-9814108809</v>
      </c>
      <c r="N50" s="2" t="s">
        <v>787</v>
      </c>
    </row>
    <row r="51" spans="1:14" ht="15">
      <c r="A51" s="2">
        <v>72403</v>
      </c>
      <c r="B51" s="2" t="s">
        <v>603</v>
      </c>
      <c r="C51" s="2" t="s">
        <v>604</v>
      </c>
      <c r="D51" s="4">
        <v>44211</v>
      </c>
      <c r="E51" s="4">
        <v>45305</v>
      </c>
      <c r="F51" s="2" t="s">
        <v>1913</v>
      </c>
      <c r="G51" s="2" t="s">
        <v>1914</v>
      </c>
      <c r="H51" s="2" t="s">
        <v>1915</v>
      </c>
      <c r="I51" s="2" t="s">
        <v>1916</v>
      </c>
      <c r="J51" s="2" t="s">
        <v>1917</v>
      </c>
      <c r="K51" s="2" t="s">
        <v>1918</v>
      </c>
      <c r="L51" s="2">
        <v>682003</v>
      </c>
      <c r="M51" s="2">
        <f>91-9847027322</f>
        <v>-9847027231</v>
      </c>
      <c r="N51" s="2" t="s">
        <v>1631</v>
      </c>
    </row>
    <row r="52" spans="1:14" ht="15">
      <c r="A52" s="2">
        <v>72414</v>
      </c>
      <c r="B52" s="2" t="s">
        <v>314</v>
      </c>
      <c r="C52" s="2" t="s">
        <v>315</v>
      </c>
      <c r="D52" s="4">
        <v>43411</v>
      </c>
      <c r="E52" s="4">
        <v>44506</v>
      </c>
      <c r="F52" s="2" t="s">
        <v>316</v>
      </c>
      <c r="G52" s="2" t="s">
        <v>46</v>
      </c>
      <c r="H52" s="2"/>
      <c r="I52" s="2" t="s">
        <v>46</v>
      </c>
      <c r="J52" s="2" t="s">
        <v>46</v>
      </c>
      <c r="K52" s="2" t="s">
        <v>45</v>
      </c>
      <c r="L52" s="2">
        <v>144001</v>
      </c>
      <c r="M52" s="2">
        <f>91-9876131504</f>
        <v>-9876131413</v>
      </c>
      <c r="N52" s="2" t="s">
        <v>765</v>
      </c>
    </row>
    <row r="53" spans="1:14" ht="15">
      <c r="A53" s="2">
        <v>72415</v>
      </c>
      <c r="B53" s="2" t="s">
        <v>676</v>
      </c>
      <c r="C53" s="2" t="s">
        <v>677</v>
      </c>
      <c r="D53" s="4">
        <v>43494</v>
      </c>
      <c r="E53" s="4">
        <v>44589</v>
      </c>
      <c r="F53" s="2" t="s">
        <v>678</v>
      </c>
      <c r="G53" s="2" t="s">
        <v>679</v>
      </c>
      <c r="H53" s="2" t="s">
        <v>680</v>
      </c>
      <c r="I53" s="2" t="s">
        <v>148</v>
      </c>
      <c r="J53" s="2" t="s">
        <v>148</v>
      </c>
      <c r="K53" s="2" t="s">
        <v>150</v>
      </c>
      <c r="L53" s="2">
        <v>751003</v>
      </c>
      <c r="M53" s="2">
        <f>91-9437002433</f>
        <v>-9437002342</v>
      </c>
      <c r="N53" s="2" t="s">
        <v>796</v>
      </c>
    </row>
    <row r="54" spans="1:14" ht="15">
      <c r="A54" s="2">
        <v>72416</v>
      </c>
      <c r="B54" s="2" t="s">
        <v>395</v>
      </c>
      <c r="C54" s="2" t="s">
        <v>396</v>
      </c>
      <c r="D54" s="4">
        <v>43362</v>
      </c>
      <c r="E54" s="4">
        <v>44457</v>
      </c>
      <c r="F54" s="2">
        <v>402</v>
      </c>
      <c r="G54" s="2" t="s">
        <v>397</v>
      </c>
      <c r="H54" s="2" t="s">
        <v>398</v>
      </c>
      <c r="I54" s="2" t="s">
        <v>82</v>
      </c>
      <c r="J54" s="2" t="s">
        <v>82</v>
      </c>
      <c r="K54" s="2" t="s">
        <v>32</v>
      </c>
      <c r="L54" s="2">
        <v>302001</v>
      </c>
      <c r="M54" s="2">
        <f>91-9829365000</f>
        <v>-9829364909</v>
      </c>
      <c r="N54" s="2" t="s">
        <v>836</v>
      </c>
    </row>
    <row r="55" spans="1:14" ht="15">
      <c r="A55" s="2">
        <v>72418</v>
      </c>
      <c r="B55" s="2" t="s">
        <v>750</v>
      </c>
      <c r="C55" s="2" t="s">
        <v>751</v>
      </c>
      <c r="D55" s="4">
        <v>43634</v>
      </c>
      <c r="E55" s="4">
        <v>44729</v>
      </c>
      <c r="F55" s="2" t="s">
        <v>853</v>
      </c>
      <c r="G55" s="2" t="s">
        <v>854</v>
      </c>
      <c r="H55" s="2" t="s">
        <v>855</v>
      </c>
      <c r="I55" s="2" t="s">
        <v>124</v>
      </c>
      <c r="J55" s="2" t="s">
        <v>124</v>
      </c>
      <c r="K55" s="2" t="s">
        <v>125</v>
      </c>
      <c r="L55" s="2">
        <v>530004</v>
      </c>
      <c r="M55" s="2">
        <f>91-9848377664</f>
        <v>-9848377573</v>
      </c>
      <c r="N55" s="2" t="s">
        <v>752</v>
      </c>
    </row>
    <row r="56" spans="1:14" ht="15">
      <c r="A56" s="2">
        <v>72422</v>
      </c>
      <c r="B56" s="2" t="s">
        <v>681</v>
      </c>
      <c r="C56" s="2" t="s">
        <v>682</v>
      </c>
      <c r="D56" s="4">
        <v>43730</v>
      </c>
      <c r="E56" s="4">
        <v>44825</v>
      </c>
      <c r="F56" s="2" t="s">
        <v>151</v>
      </c>
      <c r="G56" s="2" t="s">
        <v>152</v>
      </c>
      <c r="H56" s="2" t="s">
        <v>153</v>
      </c>
      <c r="I56" s="2" t="s">
        <v>148</v>
      </c>
      <c r="J56" s="2" t="s">
        <v>149</v>
      </c>
      <c r="K56" s="2" t="s">
        <v>150</v>
      </c>
      <c r="L56" s="2">
        <v>751019</v>
      </c>
      <c r="M56" s="2">
        <f>91-9437144333</f>
        <v>-9437144242</v>
      </c>
      <c r="N56" s="2" t="s">
        <v>798</v>
      </c>
    </row>
    <row r="57" spans="1:14" ht="15">
      <c r="A57" s="2">
        <v>72426</v>
      </c>
      <c r="B57" s="2" t="s">
        <v>614</v>
      </c>
      <c r="C57" s="2" t="s">
        <v>615</v>
      </c>
      <c r="D57" s="4">
        <v>43780</v>
      </c>
      <c r="E57" s="4">
        <v>44875</v>
      </c>
      <c r="F57" s="2" t="s">
        <v>616</v>
      </c>
      <c r="G57" s="2" t="s">
        <v>617</v>
      </c>
      <c r="H57" s="2" t="s">
        <v>618</v>
      </c>
      <c r="I57" s="2" t="s">
        <v>140</v>
      </c>
      <c r="J57" s="2" t="s">
        <v>140</v>
      </c>
      <c r="K57" s="2" t="s">
        <v>68</v>
      </c>
      <c r="L57" s="2">
        <v>600020</v>
      </c>
      <c r="M57" s="2">
        <f>91-9841127975</f>
        <v>-9841127884</v>
      </c>
      <c r="N57" s="2" t="s">
        <v>1822</v>
      </c>
    </row>
    <row r="58" spans="1:14" ht="15">
      <c r="A58" s="2">
        <v>72428</v>
      </c>
      <c r="B58" s="2" t="s">
        <v>410</v>
      </c>
      <c r="C58" s="2" t="s">
        <v>411</v>
      </c>
      <c r="D58" s="4">
        <v>44060</v>
      </c>
      <c r="E58" s="4">
        <v>45154</v>
      </c>
      <c r="F58" s="2" t="s">
        <v>92</v>
      </c>
      <c r="G58" s="2" t="s">
        <v>412</v>
      </c>
      <c r="H58" s="2" t="s">
        <v>93</v>
      </c>
      <c r="I58" s="2" t="s">
        <v>93</v>
      </c>
      <c r="J58" s="2" t="s">
        <v>91</v>
      </c>
      <c r="K58" s="2" t="s">
        <v>90</v>
      </c>
      <c r="L58" s="2">
        <v>370201</v>
      </c>
      <c r="M58" s="2">
        <f>91-9925154232</f>
        <v>-9925154141</v>
      </c>
      <c r="N58" s="2" t="s">
        <v>837</v>
      </c>
    </row>
    <row r="59" spans="1:14" ht="15">
      <c r="A59" s="2">
        <v>72430</v>
      </c>
      <c r="B59" s="2" t="s">
        <v>292</v>
      </c>
      <c r="C59" s="2" t="s">
        <v>293</v>
      </c>
      <c r="D59" s="4">
        <v>44052</v>
      </c>
      <c r="E59" s="4">
        <v>45146</v>
      </c>
      <c r="F59" s="2" t="s">
        <v>294</v>
      </c>
      <c r="G59" s="2" t="s">
        <v>50</v>
      </c>
      <c r="H59" s="2"/>
      <c r="I59" s="2" t="s">
        <v>49</v>
      </c>
      <c r="J59" s="2" t="s">
        <v>49</v>
      </c>
      <c r="K59" s="2" t="s">
        <v>45</v>
      </c>
      <c r="L59" s="2">
        <v>141001</v>
      </c>
      <c r="M59" s="2">
        <f>91-9814024844</f>
        <v>-9814024753</v>
      </c>
      <c r="N59" s="2" t="s">
        <v>706</v>
      </c>
    </row>
    <row r="60" spans="1:14" ht="15">
      <c r="A60" s="2">
        <v>72436</v>
      </c>
      <c r="B60" s="2" t="s">
        <v>671</v>
      </c>
      <c r="C60" s="2" t="s">
        <v>672</v>
      </c>
      <c r="D60" s="4">
        <v>43784</v>
      </c>
      <c r="E60" s="4">
        <v>44879</v>
      </c>
      <c r="F60" s="2" t="s">
        <v>673</v>
      </c>
      <c r="G60" s="2" t="s">
        <v>674</v>
      </c>
      <c r="H60" s="2"/>
      <c r="I60" s="2" t="s">
        <v>675</v>
      </c>
      <c r="J60" s="2" t="s">
        <v>147</v>
      </c>
      <c r="K60" s="2" t="s">
        <v>59</v>
      </c>
      <c r="L60" s="2">
        <v>712222</v>
      </c>
      <c r="M60" s="2"/>
      <c r="N60" s="2" t="s">
        <v>838</v>
      </c>
    </row>
    <row r="61" spans="1:14" ht="15">
      <c r="A61" s="2">
        <v>72440</v>
      </c>
      <c r="B61" s="2" t="s">
        <v>401</v>
      </c>
      <c r="C61" s="2" t="s">
        <v>402</v>
      </c>
      <c r="D61" s="4">
        <v>43833</v>
      </c>
      <c r="E61" s="4">
        <v>44928</v>
      </c>
      <c r="F61" s="2" t="s">
        <v>1609</v>
      </c>
      <c r="G61" s="2" t="s">
        <v>1610</v>
      </c>
      <c r="H61" s="2" t="s">
        <v>1611</v>
      </c>
      <c r="I61" s="2" t="s">
        <v>82</v>
      </c>
      <c r="J61" s="2" t="s">
        <v>82</v>
      </c>
      <c r="K61" s="2" t="s">
        <v>32</v>
      </c>
      <c r="L61" s="2">
        <v>302004</v>
      </c>
      <c r="M61" s="2">
        <f>91-9828091980</f>
        <v>-9828091889</v>
      </c>
      <c r="N61" s="2" t="s">
        <v>756</v>
      </c>
    </row>
    <row r="62" spans="1:14" ht="15">
      <c r="A62" s="2">
        <v>72445</v>
      </c>
      <c r="B62" s="2" t="s">
        <v>413</v>
      </c>
      <c r="C62" s="2" t="s">
        <v>414</v>
      </c>
      <c r="D62" s="4">
        <v>44044</v>
      </c>
      <c r="E62" s="4">
        <v>45138</v>
      </c>
      <c r="F62" s="2" t="s">
        <v>1823</v>
      </c>
      <c r="G62" s="2" t="s">
        <v>1824</v>
      </c>
      <c r="H62" s="2" t="s">
        <v>1825</v>
      </c>
      <c r="I62" s="2" t="s">
        <v>94</v>
      </c>
      <c r="J62" s="2" t="s">
        <v>94</v>
      </c>
      <c r="K62" s="2" t="s">
        <v>90</v>
      </c>
      <c r="L62" s="2">
        <v>380015</v>
      </c>
      <c r="M62" s="2">
        <f>91-8108099789</f>
        <v>-8108099698</v>
      </c>
      <c r="N62" s="2" t="s">
        <v>1553</v>
      </c>
    </row>
    <row r="63" spans="1:14" ht="15">
      <c r="A63" s="2">
        <v>72451</v>
      </c>
      <c r="B63" s="2" t="s">
        <v>598</v>
      </c>
      <c r="C63" s="2" t="s">
        <v>599</v>
      </c>
      <c r="D63" s="4">
        <v>43349</v>
      </c>
      <c r="E63" s="4">
        <v>44444</v>
      </c>
      <c r="F63" s="2" t="s">
        <v>600</v>
      </c>
      <c r="G63" s="2" t="s">
        <v>601</v>
      </c>
      <c r="H63" s="2" t="s">
        <v>602</v>
      </c>
      <c r="I63" s="2" t="s">
        <v>139</v>
      </c>
      <c r="J63" s="2" t="s">
        <v>139</v>
      </c>
      <c r="K63" s="2" t="s">
        <v>128</v>
      </c>
      <c r="L63" s="2">
        <v>590001</v>
      </c>
      <c r="M63" s="2">
        <f>91-9449938634</f>
        <v>-9449938543</v>
      </c>
      <c r="N63" s="2" t="s">
        <v>696</v>
      </c>
    </row>
    <row r="64" spans="1:14" ht="15">
      <c r="A64" s="2">
        <v>72454</v>
      </c>
      <c r="B64" s="2" t="s">
        <v>555</v>
      </c>
      <c r="C64" s="2" t="s">
        <v>556</v>
      </c>
      <c r="D64" s="4">
        <v>43215</v>
      </c>
      <c r="E64" s="4">
        <v>44310</v>
      </c>
      <c r="F64" s="2" t="s">
        <v>557</v>
      </c>
      <c r="G64" s="2" t="s">
        <v>558</v>
      </c>
      <c r="H64" s="2" t="s">
        <v>559</v>
      </c>
      <c r="I64" s="2" t="s">
        <v>119</v>
      </c>
      <c r="J64" s="2" t="s">
        <v>119</v>
      </c>
      <c r="K64" s="2" t="s">
        <v>120</v>
      </c>
      <c r="L64" s="2">
        <v>500036</v>
      </c>
      <c r="M64" s="2">
        <f>91-9848018118</f>
        <v>-9848018027</v>
      </c>
      <c r="N64" s="2" t="s">
        <v>1826</v>
      </c>
    </row>
    <row r="65" spans="1:14" ht="15">
      <c r="A65" s="2">
        <v>72459</v>
      </c>
      <c r="B65" s="2" t="s">
        <v>342</v>
      </c>
      <c r="C65" s="2" t="s">
        <v>343</v>
      </c>
      <c r="D65" s="4">
        <v>43367</v>
      </c>
      <c r="E65" s="4">
        <v>44462</v>
      </c>
      <c r="F65" s="2" t="s">
        <v>344</v>
      </c>
      <c r="G65" s="2" t="s">
        <v>345</v>
      </c>
      <c r="H65" s="2"/>
      <c r="I65" s="2" t="s">
        <v>47</v>
      </c>
      <c r="J65" s="2" t="s">
        <v>47</v>
      </c>
      <c r="K65" s="2" t="s">
        <v>45</v>
      </c>
      <c r="L65" s="2">
        <v>160062</v>
      </c>
      <c r="M65" s="2">
        <f>91-9872640718</f>
        <v>-9872640627</v>
      </c>
      <c r="N65" s="2" t="s">
        <v>721</v>
      </c>
    </row>
    <row r="66" spans="1:14" ht="15">
      <c r="A66" s="2">
        <v>72461</v>
      </c>
      <c r="B66" s="2" t="s">
        <v>416</v>
      </c>
      <c r="C66" s="2" t="s">
        <v>417</v>
      </c>
      <c r="D66" s="4">
        <v>43381</v>
      </c>
      <c r="E66" s="4">
        <v>44476</v>
      </c>
      <c r="F66" s="2" t="s">
        <v>418</v>
      </c>
      <c r="G66" s="2" t="s">
        <v>419</v>
      </c>
      <c r="H66" s="2" t="s">
        <v>415</v>
      </c>
      <c r="I66" s="2" t="s">
        <v>94</v>
      </c>
      <c r="J66" s="2" t="s">
        <v>94</v>
      </c>
      <c r="K66" s="2" t="s">
        <v>90</v>
      </c>
      <c r="L66" s="2">
        <v>380014</v>
      </c>
      <c r="M66" s="2">
        <f>91-9825025428</f>
        <v>-9825025337</v>
      </c>
      <c r="N66" s="2" t="s">
        <v>778</v>
      </c>
    </row>
    <row r="67" spans="1:14" ht="15">
      <c r="A67" s="2">
        <v>72462</v>
      </c>
      <c r="B67" s="2" t="s">
        <v>376</v>
      </c>
      <c r="C67" s="2" t="s">
        <v>377</v>
      </c>
      <c r="D67" s="4">
        <v>43381</v>
      </c>
      <c r="E67" s="4">
        <v>44476</v>
      </c>
      <c r="F67" s="2" t="s">
        <v>378</v>
      </c>
      <c r="G67" s="2" t="s">
        <v>378</v>
      </c>
      <c r="H67" s="2"/>
      <c r="I67" s="2" t="s">
        <v>71</v>
      </c>
      <c r="J67" s="2" t="s">
        <v>70</v>
      </c>
      <c r="K67" s="2" t="s">
        <v>15</v>
      </c>
      <c r="L67" s="2">
        <v>208012</v>
      </c>
      <c r="M67" s="2">
        <f>91-9415132005</f>
        <v>-9415131914</v>
      </c>
      <c r="N67" s="2" t="s">
        <v>784</v>
      </c>
    </row>
    <row r="68" spans="1:14" ht="15">
      <c r="A68" s="2">
        <v>72463</v>
      </c>
      <c r="B68" s="2" t="s">
        <v>289</v>
      </c>
      <c r="C68" s="2" t="s">
        <v>290</v>
      </c>
      <c r="D68" s="4">
        <v>43397</v>
      </c>
      <c r="E68" s="4">
        <v>44492</v>
      </c>
      <c r="F68" s="2" t="s">
        <v>291</v>
      </c>
      <c r="G68" s="2" t="s">
        <v>24</v>
      </c>
      <c r="H68" s="2" t="s">
        <v>30</v>
      </c>
      <c r="I68" s="2" t="s">
        <v>43</v>
      </c>
      <c r="J68" s="2" t="s">
        <v>43</v>
      </c>
      <c r="K68" s="2" t="s">
        <v>27</v>
      </c>
      <c r="L68" s="2">
        <v>136118</v>
      </c>
      <c r="M68" s="2">
        <f>91-9896072730</f>
        <v>-9896072639</v>
      </c>
      <c r="N68" s="2" t="s">
        <v>799</v>
      </c>
    </row>
    <row r="69" spans="1:14" ht="15">
      <c r="A69" s="2">
        <v>72466</v>
      </c>
      <c r="B69" s="2" t="s">
        <v>206</v>
      </c>
      <c r="C69" s="2" t="s">
        <v>207</v>
      </c>
      <c r="D69" s="4">
        <v>43409</v>
      </c>
      <c r="E69" s="4">
        <v>44504</v>
      </c>
      <c r="F69" s="2" t="s">
        <v>208</v>
      </c>
      <c r="G69" s="2" t="s">
        <v>209</v>
      </c>
      <c r="H69" s="2" t="s">
        <v>210</v>
      </c>
      <c r="I69" s="2" t="s">
        <v>7</v>
      </c>
      <c r="J69" s="2" t="s">
        <v>8</v>
      </c>
      <c r="K69" s="2" t="s">
        <v>1</v>
      </c>
      <c r="L69" s="2">
        <v>110059</v>
      </c>
      <c r="M69" s="2">
        <f>91-9810590699</f>
        <v>-9810590608</v>
      </c>
      <c r="N69" s="2" t="s">
        <v>801</v>
      </c>
    </row>
    <row r="70" spans="1:14" ht="15">
      <c r="A70" s="2">
        <v>72467</v>
      </c>
      <c r="B70" s="2" t="s">
        <v>450</v>
      </c>
      <c r="C70" s="2" t="s">
        <v>451</v>
      </c>
      <c r="D70" s="4">
        <v>43416</v>
      </c>
      <c r="E70" s="4">
        <v>44511</v>
      </c>
      <c r="F70" s="2" t="s">
        <v>452</v>
      </c>
      <c r="G70" s="2" t="s">
        <v>453</v>
      </c>
      <c r="H70" s="2" t="s">
        <v>454</v>
      </c>
      <c r="I70" s="2" t="s">
        <v>99</v>
      </c>
      <c r="J70" s="2" t="s">
        <v>99</v>
      </c>
      <c r="K70" s="2" t="s">
        <v>100</v>
      </c>
      <c r="L70" s="2">
        <v>400001</v>
      </c>
      <c r="M70" s="2">
        <f>91-9869066453</f>
        <v>-9869066362</v>
      </c>
      <c r="N70" s="2" t="s">
        <v>792</v>
      </c>
    </row>
    <row r="71" spans="1:14" ht="15">
      <c r="A71" s="2">
        <v>72468</v>
      </c>
      <c r="B71" s="2" t="s">
        <v>459</v>
      </c>
      <c r="C71" s="2" t="s">
        <v>460</v>
      </c>
      <c r="D71" s="4">
        <v>43450</v>
      </c>
      <c r="E71" s="4">
        <v>44545</v>
      </c>
      <c r="F71" s="2" t="s">
        <v>461</v>
      </c>
      <c r="G71" s="2" t="s">
        <v>462</v>
      </c>
      <c r="H71" s="2" t="s">
        <v>101</v>
      </c>
      <c r="I71" s="2" t="s">
        <v>99</v>
      </c>
      <c r="J71" s="2" t="s">
        <v>99</v>
      </c>
      <c r="K71" s="2" t="s">
        <v>100</v>
      </c>
      <c r="L71" s="2">
        <v>400001</v>
      </c>
      <c r="M71" s="2">
        <f>91-9930068024</f>
        <v>-9930067933</v>
      </c>
      <c r="N71" s="2" t="s">
        <v>730</v>
      </c>
    </row>
    <row r="72" spans="1:14" ht="15">
      <c r="A72" s="2">
        <v>72469</v>
      </c>
      <c r="B72" s="2" t="s">
        <v>503</v>
      </c>
      <c r="C72" s="2" t="s">
        <v>504</v>
      </c>
      <c r="D72" s="4">
        <v>43458</v>
      </c>
      <c r="E72" s="4">
        <v>44553</v>
      </c>
      <c r="F72" s="2" t="s">
        <v>505</v>
      </c>
      <c r="G72" s="2" t="s">
        <v>506</v>
      </c>
      <c r="H72" s="2" t="s">
        <v>108</v>
      </c>
      <c r="I72" s="2" t="s">
        <v>99</v>
      </c>
      <c r="J72" s="2" t="s">
        <v>99</v>
      </c>
      <c r="K72" s="2" t="s">
        <v>100</v>
      </c>
      <c r="L72" s="2">
        <v>400077</v>
      </c>
      <c r="M72" s="2">
        <f>91-9819827974</f>
        <v>-9819827883</v>
      </c>
      <c r="N72" s="2" t="s">
        <v>794</v>
      </c>
    </row>
    <row r="73" spans="1:14" ht="15">
      <c r="A73" s="2">
        <v>72470</v>
      </c>
      <c r="B73" s="2" t="s">
        <v>176</v>
      </c>
      <c r="C73" s="2" t="s">
        <v>177</v>
      </c>
      <c r="D73" s="4">
        <v>43477</v>
      </c>
      <c r="E73" s="4">
        <v>44572</v>
      </c>
      <c r="F73" s="2" t="s">
        <v>178</v>
      </c>
      <c r="G73" s="2" t="s">
        <v>179</v>
      </c>
      <c r="H73" s="2" t="s">
        <v>16</v>
      </c>
      <c r="I73" s="2" t="s">
        <v>7</v>
      </c>
      <c r="J73" s="2" t="s">
        <v>8</v>
      </c>
      <c r="K73" s="2" t="s">
        <v>1</v>
      </c>
      <c r="L73" s="2">
        <v>110029</v>
      </c>
      <c r="M73" s="2">
        <f>91-9810975978</f>
        <v>-9810975887</v>
      </c>
      <c r="N73" s="2" t="s">
        <v>735</v>
      </c>
    </row>
    <row r="74" spans="1:14" ht="15">
      <c r="A74" s="2">
        <v>72478</v>
      </c>
      <c r="B74" s="2" t="s">
        <v>548</v>
      </c>
      <c r="C74" s="2" t="s">
        <v>549</v>
      </c>
      <c r="D74" s="4">
        <v>43591</v>
      </c>
      <c r="E74" s="4">
        <v>44686</v>
      </c>
      <c r="F74" s="2" t="s">
        <v>550</v>
      </c>
      <c r="G74" s="2" t="s">
        <v>123</v>
      </c>
      <c r="H74" s="2"/>
      <c r="I74" s="2" t="s">
        <v>123</v>
      </c>
      <c r="J74" s="2" t="s">
        <v>119</v>
      </c>
      <c r="K74" s="2" t="s">
        <v>120</v>
      </c>
      <c r="L74" s="2">
        <v>500016</v>
      </c>
      <c r="M74" s="2">
        <f>91-9866398946</f>
        <v>-9866398855</v>
      </c>
      <c r="N74" s="2" t="s">
        <v>788</v>
      </c>
    </row>
    <row r="75" spans="1:14" ht="15">
      <c r="A75" s="2">
        <v>72480</v>
      </c>
      <c r="B75" s="2" t="s">
        <v>1764</v>
      </c>
      <c r="C75" s="2" t="s">
        <v>1765</v>
      </c>
      <c r="D75" s="4">
        <v>43643</v>
      </c>
      <c r="E75" s="4">
        <v>44738</v>
      </c>
      <c r="F75" s="2" t="s">
        <v>1766</v>
      </c>
      <c r="G75" s="2" t="s">
        <v>1767</v>
      </c>
      <c r="H75" s="2"/>
      <c r="I75" s="2" t="s">
        <v>856</v>
      </c>
      <c r="J75" s="2" t="s">
        <v>856</v>
      </c>
      <c r="K75" s="2" t="s">
        <v>32</v>
      </c>
      <c r="L75" s="2">
        <v>301001</v>
      </c>
      <c r="M75" s="2">
        <f>91-9460600646</f>
        <v>-9460600555</v>
      </c>
      <c r="N75" s="2" t="s">
        <v>1768</v>
      </c>
    </row>
    <row r="76" spans="1:14" ht="15">
      <c r="A76" s="2">
        <v>72483</v>
      </c>
      <c r="B76" s="2" t="s">
        <v>574</v>
      </c>
      <c r="C76" s="2" t="s">
        <v>575</v>
      </c>
      <c r="D76" s="4">
        <v>43688</v>
      </c>
      <c r="E76" s="4">
        <v>44783</v>
      </c>
      <c r="F76" s="2" t="s">
        <v>576</v>
      </c>
      <c r="G76" s="2" t="s">
        <v>577</v>
      </c>
      <c r="H76" s="2"/>
      <c r="I76" s="2" t="s">
        <v>119</v>
      </c>
      <c r="J76" s="2" t="s">
        <v>119</v>
      </c>
      <c r="K76" s="2" t="s">
        <v>120</v>
      </c>
      <c r="L76" s="2">
        <v>500080</v>
      </c>
      <c r="M76" s="2">
        <f>91-9849019374</f>
        <v>-9849019283</v>
      </c>
      <c r="N76" s="2" t="s">
        <v>726</v>
      </c>
    </row>
    <row r="77" spans="1:14" ht="15">
      <c r="A77" s="2">
        <v>72487</v>
      </c>
      <c r="B77" s="2" t="s">
        <v>1565</v>
      </c>
      <c r="C77" s="2" t="s">
        <v>1566</v>
      </c>
      <c r="D77" s="4">
        <v>43800</v>
      </c>
      <c r="E77" s="4">
        <v>44895</v>
      </c>
      <c r="F77" s="2" t="s">
        <v>1567</v>
      </c>
      <c r="G77" s="2" t="s">
        <v>1568</v>
      </c>
      <c r="H77" s="2" t="s">
        <v>1569</v>
      </c>
      <c r="I77" s="2" t="s">
        <v>99</v>
      </c>
      <c r="J77" s="2" t="s">
        <v>99</v>
      </c>
      <c r="K77" s="2" t="s">
        <v>100</v>
      </c>
      <c r="L77" s="2">
        <v>400072</v>
      </c>
      <c r="M77" s="2">
        <f>91-9324229520</f>
        <v>-9324229429</v>
      </c>
      <c r="N77" s="2" t="s">
        <v>1570</v>
      </c>
    </row>
    <row r="78" spans="1:14" ht="15">
      <c r="A78" s="2">
        <v>72489</v>
      </c>
      <c r="B78" s="2" t="s">
        <v>523</v>
      </c>
      <c r="C78" s="2" t="s">
        <v>524</v>
      </c>
      <c r="D78" s="4">
        <v>43930</v>
      </c>
      <c r="E78" s="4">
        <v>45024</v>
      </c>
      <c r="F78" s="2" t="s">
        <v>525</v>
      </c>
      <c r="G78" s="2" t="s">
        <v>526</v>
      </c>
      <c r="H78" s="2"/>
      <c r="I78" s="2" t="s">
        <v>114</v>
      </c>
      <c r="J78" s="2" t="s">
        <v>112</v>
      </c>
      <c r="K78" s="2" t="s">
        <v>113</v>
      </c>
      <c r="L78" s="2">
        <v>403507</v>
      </c>
      <c r="M78" s="2">
        <f>91-9096699990</f>
        <v>-9096699899</v>
      </c>
      <c r="N78" s="2" t="s">
        <v>823</v>
      </c>
    </row>
    <row r="79" spans="1:14" ht="15">
      <c r="A79" s="2">
        <v>72490</v>
      </c>
      <c r="B79" s="2" t="s">
        <v>631</v>
      </c>
      <c r="C79" s="2" t="s">
        <v>632</v>
      </c>
      <c r="D79" s="4">
        <v>43949</v>
      </c>
      <c r="E79" s="4">
        <v>45043</v>
      </c>
      <c r="F79" s="2" t="s">
        <v>633</v>
      </c>
      <c r="G79" s="2" t="s">
        <v>634</v>
      </c>
      <c r="H79" s="2" t="s">
        <v>635</v>
      </c>
      <c r="I79" s="2" t="s">
        <v>140</v>
      </c>
      <c r="J79" s="2" t="s">
        <v>140</v>
      </c>
      <c r="K79" s="2" t="s">
        <v>68</v>
      </c>
      <c r="L79" s="2">
        <v>600078</v>
      </c>
      <c r="M79" s="2">
        <f>91-9566115544</f>
        <v>-9566115453</v>
      </c>
      <c r="N79" s="2" t="s">
        <v>781</v>
      </c>
    </row>
    <row r="80" spans="1:14" ht="15">
      <c r="A80" s="2">
        <v>72491</v>
      </c>
      <c r="B80" s="2" t="s">
        <v>310</v>
      </c>
      <c r="C80" s="2" t="s">
        <v>311</v>
      </c>
      <c r="D80" s="4">
        <v>43971</v>
      </c>
      <c r="E80" s="4">
        <v>45065</v>
      </c>
      <c r="F80" s="2" t="s">
        <v>312</v>
      </c>
      <c r="G80" s="2" t="s">
        <v>313</v>
      </c>
      <c r="H80" s="2"/>
      <c r="I80" s="2" t="s">
        <v>51</v>
      </c>
      <c r="J80" s="2" t="s">
        <v>51</v>
      </c>
      <c r="K80" s="2" t="s">
        <v>45</v>
      </c>
      <c r="L80" s="2">
        <v>143001</v>
      </c>
      <c r="M80" s="2">
        <f>91-9814056969</f>
        <v>-9814056878</v>
      </c>
      <c r="N80" s="2" t="s">
        <v>694</v>
      </c>
    </row>
    <row r="81" spans="1:14" ht="15">
      <c r="A81" s="2">
        <v>72492</v>
      </c>
      <c r="B81" s="2" t="s">
        <v>644</v>
      </c>
      <c r="C81" s="2" t="s">
        <v>645</v>
      </c>
      <c r="D81" s="4">
        <v>43971</v>
      </c>
      <c r="E81" s="4">
        <v>45065</v>
      </c>
      <c r="F81" s="2" t="s">
        <v>1877</v>
      </c>
      <c r="G81" s="2" t="s">
        <v>1878</v>
      </c>
      <c r="H81" s="2"/>
      <c r="I81" s="2" t="s">
        <v>143</v>
      </c>
      <c r="J81" s="2" t="s">
        <v>143</v>
      </c>
      <c r="K81" s="2" t="s">
        <v>59</v>
      </c>
      <c r="L81" s="2">
        <v>700001</v>
      </c>
      <c r="M81" s="2">
        <f>91-9432134201</f>
        <v>-9432134110</v>
      </c>
      <c r="N81" s="2" t="s">
        <v>840</v>
      </c>
    </row>
    <row r="82" spans="1:14" ht="15">
      <c r="A82" s="2">
        <v>72494</v>
      </c>
      <c r="B82" s="2" t="s">
        <v>609</v>
      </c>
      <c r="C82" s="2" t="s">
        <v>610</v>
      </c>
      <c r="D82" s="4">
        <v>43308</v>
      </c>
      <c r="E82" s="4">
        <v>44403</v>
      </c>
      <c r="F82" s="2" t="s">
        <v>611</v>
      </c>
      <c r="G82" s="2" t="s">
        <v>612</v>
      </c>
      <c r="H82" s="2" t="s">
        <v>613</v>
      </c>
      <c r="I82" s="2" t="s">
        <v>140</v>
      </c>
      <c r="J82" s="2" t="s">
        <v>140</v>
      </c>
      <c r="K82" s="2" t="s">
        <v>68</v>
      </c>
      <c r="L82" s="2">
        <v>600020</v>
      </c>
      <c r="M82" s="2">
        <f>91-9444015234</f>
        <v>-9444015143</v>
      </c>
      <c r="N82" s="2" t="s">
        <v>1919</v>
      </c>
    </row>
    <row r="83" spans="1:14" ht="15">
      <c r="A83" s="2">
        <v>72495</v>
      </c>
      <c r="B83" s="2" t="s">
        <v>429</v>
      </c>
      <c r="C83" s="2" t="s">
        <v>430</v>
      </c>
      <c r="D83" s="4">
        <v>44088</v>
      </c>
      <c r="E83" s="4">
        <v>45182</v>
      </c>
      <c r="F83" s="2" t="s">
        <v>431</v>
      </c>
      <c r="G83" s="2" t="s">
        <v>432</v>
      </c>
      <c r="H83" s="2" t="s">
        <v>433</v>
      </c>
      <c r="I83" s="2" t="s">
        <v>94</v>
      </c>
      <c r="J83" s="2" t="s">
        <v>94</v>
      </c>
      <c r="K83" s="2" t="s">
        <v>90</v>
      </c>
      <c r="L83" s="2">
        <v>380059</v>
      </c>
      <c r="M83" s="2">
        <f>91-9825065858</f>
        <v>-9825065767</v>
      </c>
      <c r="N83" s="2" t="s">
        <v>829</v>
      </c>
    </row>
    <row r="84" spans="1:14" ht="15">
      <c r="A84" s="2">
        <v>72498</v>
      </c>
      <c r="B84" s="2" t="s">
        <v>235</v>
      </c>
      <c r="C84" s="2" t="s">
        <v>236</v>
      </c>
      <c r="D84" s="4">
        <v>43456</v>
      </c>
      <c r="E84" s="4">
        <v>44551</v>
      </c>
      <c r="F84" s="2" t="s">
        <v>237</v>
      </c>
      <c r="G84" s="2" t="s">
        <v>22</v>
      </c>
      <c r="H84" s="2" t="s">
        <v>0</v>
      </c>
      <c r="I84" s="2" t="s">
        <v>6</v>
      </c>
      <c r="J84" s="2" t="s">
        <v>5</v>
      </c>
      <c r="K84" s="2" t="s">
        <v>1</v>
      </c>
      <c r="L84" s="2">
        <v>110085</v>
      </c>
      <c r="M84" s="2">
        <f>91-9810157643</f>
        <v>-9810157552</v>
      </c>
      <c r="N84" s="2" t="s">
        <v>728</v>
      </c>
    </row>
    <row r="85" spans="1:14" ht="15">
      <c r="A85" s="2">
        <v>72499</v>
      </c>
      <c r="B85" s="2" t="s">
        <v>605</v>
      </c>
      <c r="C85" s="2" t="s">
        <v>606</v>
      </c>
      <c r="D85" s="4">
        <v>43456</v>
      </c>
      <c r="E85" s="4">
        <v>44551</v>
      </c>
      <c r="F85" s="2" t="s">
        <v>607</v>
      </c>
      <c r="G85" s="2" t="s">
        <v>608</v>
      </c>
      <c r="H85" s="2" t="s">
        <v>608</v>
      </c>
      <c r="I85" s="2" t="s">
        <v>140</v>
      </c>
      <c r="J85" s="2" t="s">
        <v>140</v>
      </c>
      <c r="K85" s="2" t="s">
        <v>68</v>
      </c>
      <c r="L85" s="2">
        <v>600001</v>
      </c>
      <c r="M85" s="2">
        <f>91-9840022241</f>
        <v>-9840022150</v>
      </c>
      <c r="N85" s="2" t="s">
        <v>769</v>
      </c>
    </row>
    <row r="86" spans="1:14" ht="15">
      <c r="A86" s="2">
        <v>72500</v>
      </c>
      <c r="B86" s="2" t="s">
        <v>438</v>
      </c>
      <c r="C86" s="2" t="s">
        <v>439</v>
      </c>
      <c r="D86" s="4">
        <v>43517</v>
      </c>
      <c r="E86" s="4">
        <v>44612</v>
      </c>
      <c r="F86" s="2" t="s">
        <v>440</v>
      </c>
      <c r="G86" s="2" t="s">
        <v>441</v>
      </c>
      <c r="H86" s="2" t="s">
        <v>96</v>
      </c>
      <c r="I86" s="2" t="s">
        <v>96</v>
      </c>
      <c r="J86" s="2" t="s">
        <v>96</v>
      </c>
      <c r="K86" s="2" t="s">
        <v>90</v>
      </c>
      <c r="L86" s="2">
        <v>390005</v>
      </c>
      <c r="M86" s="2">
        <f>91-9825026919</f>
        <v>-9825026828</v>
      </c>
      <c r="N86" s="2" t="s">
        <v>802</v>
      </c>
    </row>
    <row r="87" spans="1:14" ht="15">
      <c r="A87" s="2">
        <v>72501</v>
      </c>
      <c r="B87" s="2" t="s">
        <v>196</v>
      </c>
      <c r="C87" s="2" t="s">
        <v>197</v>
      </c>
      <c r="D87" s="4">
        <v>43514</v>
      </c>
      <c r="E87" s="4">
        <v>44609</v>
      </c>
      <c r="F87" s="2" t="s">
        <v>198</v>
      </c>
      <c r="G87" s="2" t="s">
        <v>199</v>
      </c>
      <c r="H87" s="2" t="s">
        <v>200</v>
      </c>
      <c r="I87" s="2" t="s">
        <v>1</v>
      </c>
      <c r="J87" s="2" t="s">
        <v>11</v>
      </c>
      <c r="K87" s="2" t="s">
        <v>1</v>
      </c>
      <c r="L87" s="2">
        <v>110034</v>
      </c>
      <c r="M87" s="2">
        <f>91-9891409990</f>
        <v>-9891409899</v>
      </c>
      <c r="N87" s="2" t="s">
        <v>770</v>
      </c>
    </row>
    <row r="88" spans="1:14" ht="15">
      <c r="A88" s="2">
        <v>72502</v>
      </c>
      <c r="B88" s="2" t="s">
        <v>641</v>
      </c>
      <c r="C88" s="2" t="s">
        <v>642</v>
      </c>
      <c r="D88" s="4">
        <v>43538</v>
      </c>
      <c r="E88" s="4">
        <v>44633</v>
      </c>
      <c r="F88" s="2" t="s">
        <v>643</v>
      </c>
      <c r="G88" s="2" t="s">
        <v>142</v>
      </c>
      <c r="H88" s="2"/>
      <c r="I88" s="2" t="s">
        <v>141</v>
      </c>
      <c r="J88" s="2" t="s">
        <v>136</v>
      </c>
      <c r="K88" s="2" t="s">
        <v>68</v>
      </c>
      <c r="L88" s="2">
        <v>641045</v>
      </c>
      <c r="M88" s="2">
        <f>91-9437013293</f>
        <v>-9437013202</v>
      </c>
      <c r="N88" s="2" t="s">
        <v>749</v>
      </c>
    </row>
    <row r="89" spans="1:14" ht="15">
      <c r="A89" s="2">
        <v>72503</v>
      </c>
      <c r="B89" s="2" t="s">
        <v>812</v>
      </c>
      <c r="C89" s="2" t="s">
        <v>813</v>
      </c>
      <c r="D89" s="4">
        <v>43666</v>
      </c>
      <c r="E89" s="4">
        <v>44761</v>
      </c>
      <c r="F89" s="2" t="s">
        <v>814</v>
      </c>
      <c r="G89" s="2" t="s">
        <v>815</v>
      </c>
      <c r="H89" s="2"/>
      <c r="I89" s="2" t="s">
        <v>48</v>
      </c>
      <c r="J89" s="2" t="s">
        <v>48</v>
      </c>
      <c r="K89" s="2" t="s">
        <v>48</v>
      </c>
      <c r="L89" s="2">
        <v>160047</v>
      </c>
      <c r="M89" s="2">
        <f>91-8146558593</f>
        <v>-8146558502</v>
      </c>
      <c r="N89" s="2" t="s">
        <v>816</v>
      </c>
    </row>
    <row r="90" spans="1:14" ht="15">
      <c r="A90" s="2">
        <v>72505</v>
      </c>
      <c r="B90" s="2" t="s">
        <v>204</v>
      </c>
      <c r="C90" s="2" t="s">
        <v>205</v>
      </c>
      <c r="D90" s="4">
        <v>43699</v>
      </c>
      <c r="E90" s="4">
        <v>44794</v>
      </c>
      <c r="F90" s="2" t="s">
        <v>1592</v>
      </c>
      <c r="G90" s="2" t="s">
        <v>1593</v>
      </c>
      <c r="H90" s="2"/>
      <c r="I90" s="2" t="s">
        <v>14</v>
      </c>
      <c r="J90" s="2" t="s">
        <v>13</v>
      </c>
      <c r="K90" s="2" t="s">
        <v>1</v>
      </c>
      <c r="L90" s="2">
        <v>110024</v>
      </c>
      <c r="M90" s="2">
        <f>91-9810148785</f>
        <v>-9810148694</v>
      </c>
      <c r="N90" s="2" t="s">
        <v>780</v>
      </c>
    </row>
    <row r="91" spans="1:14" ht="15">
      <c r="A91" s="2">
        <v>72512</v>
      </c>
      <c r="B91" s="2" t="s">
        <v>469</v>
      </c>
      <c r="C91" s="2" t="s">
        <v>470</v>
      </c>
      <c r="D91" s="4">
        <v>43868</v>
      </c>
      <c r="E91" s="4">
        <v>44963</v>
      </c>
      <c r="F91" s="2" t="s">
        <v>471</v>
      </c>
      <c r="G91" s="2" t="s">
        <v>115</v>
      </c>
      <c r="H91" s="2"/>
      <c r="I91" s="2" t="s">
        <v>105</v>
      </c>
      <c r="J91" s="2" t="s">
        <v>105</v>
      </c>
      <c r="K91" s="2" t="s">
        <v>100</v>
      </c>
      <c r="L91" s="2">
        <v>400012</v>
      </c>
      <c r="M91" s="2">
        <f>91-9922051199</f>
        <v>-9922051108</v>
      </c>
      <c r="N91" s="2" t="s">
        <v>693</v>
      </c>
    </row>
    <row r="92" spans="1:14" ht="15">
      <c r="A92" s="2">
        <v>72514</v>
      </c>
      <c r="B92" s="2" t="s">
        <v>349</v>
      </c>
      <c r="C92" s="2" t="s">
        <v>350</v>
      </c>
      <c r="D92" s="4">
        <v>43931</v>
      </c>
      <c r="E92" s="4">
        <v>45025</v>
      </c>
      <c r="F92" s="2" t="s">
        <v>351</v>
      </c>
      <c r="G92" s="2" t="s">
        <v>352</v>
      </c>
      <c r="H92" s="2" t="s">
        <v>64</v>
      </c>
      <c r="I92" s="2" t="s">
        <v>63</v>
      </c>
      <c r="J92" s="2" t="s">
        <v>63</v>
      </c>
      <c r="K92" s="2" t="s">
        <v>15</v>
      </c>
      <c r="L92" s="2">
        <v>201002</v>
      </c>
      <c r="M92" s="2">
        <f>91-9811135745</f>
        <v>-9811135654</v>
      </c>
      <c r="N92" s="2" t="s">
        <v>705</v>
      </c>
    </row>
    <row r="93" spans="1:14" ht="15">
      <c r="A93" s="2">
        <v>72515</v>
      </c>
      <c r="B93" s="2" t="s">
        <v>424</v>
      </c>
      <c r="C93" s="2" t="s">
        <v>425</v>
      </c>
      <c r="D93" s="4">
        <v>43944</v>
      </c>
      <c r="E93" s="4">
        <v>45038</v>
      </c>
      <c r="F93" s="2" t="s">
        <v>426</v>
      </c>
      <c r="G93" s="2" t="s">
        <v>427</v>
      </c>
      <c r="H93" s="2" t="s">
        <v>428</v>
      </c>
      <c r="I93" s="2" t="s">
        <v>94</v>
      </c>
      <c r="J93" s="2" t="s">
        <v>94</v>
      </c>
      <c r="K93" s="2" t="s">
        <v>90</v>
      </c>
      <c r="L93" s="2">
        <v>380027</v>
      </c>
      <c r="M93" s="2">
        <f>91-9909945246</f>
        <v>-9909945155</v>
      </c>
      <c r="N93" s="2" t="s">
        <v>1920</v>
      </c>
    </row>
    <row r="94" spans="1:14" ht="15">
      <c r="A94" s="2">
        <v>72516</v>
      </c>
      <c r="B94" s="2" t="s">
        <v>379</v>
      </c>
      <c r="C94" s="2" t="s">
        <v>380</v>
      </c>
      <c r="D94" s="4">
        <v>43945</v>
      </c>
      <c r="E94" s="4">
        <v>45039</v>
      </c>
      <c r="F94" s="2" t="s">
        <v>381</v>
      </c>
      <c r="G94" s="2" t="s">
        <v>381</v>
      </c>
      <c r="H94" s="2"/>
      <c r="I94" s="2" t="s">
        <v>69</v>
      </c>
      <c r="J94" s="2" t="s">
        <v>69</v>
      </c>
      <c r="K94" s="2" t="s">
        <v>15</v>
      </c>
      <c r="L94" s="2">
        <v>208019</v>
      </c>
      <c r="M94" s="2">
        <f>91-8317019306</f>
        <v>-8317019215</v>
      </c>
      <c r="N94" s="2" t="s">
        <v>718</v>
      </c>
    </row>
    <row r="95" spans="1:14" ht="15">
      <c r="A95" s="2">
        <v>72517</v>
      </c>
      <c r="B95" s="2" t="s">
        <v>358</v>
      </c>
      <c r="C95" s="2" t="s">
        <v>359</v>
      </c>
      <c r="D95" s="4">
        <v>43945</v>
      </c>
      <c r="E95" s="4">
        <v>45039</v>
      </c>
      <c r="F95" s="2">
        <v>36</v>
      </c>
      <c r="G95" s="2" t="s">
        <v>1769</v>
      </c>
      <c r="H95" s="2" t="s">
        <v>1770</v>
      </c>
      <c r="I95" s="2" t="s">
        <v>2</v>
      </c>
      <c r="J95" s="2" t="s">
        <v>3</v>
      </c>
      <c r="K95" s="2" t="s">
        <v>1</v>
      </c>
      <c r="L95" s="2">
        <v>110096</v>
      </c>
      <c r="M95" s="2">
        <f>91-9811047785</f>
        <v>-9811047694</v>
      </c>
      <c r="N95" s="2" t="s">
        <v>753</v>
      </c>
    </row>
    <row r="96" spans="1:14" ht="15">
      <c r="A96" s="2">
        <v>72519</v>
      </c>
      <c r="B96" s="2" t="s">
        <v>169</v>
      </c>
      <c r="C96" s="2" t="s">
        <v>170</v>
      </c>
      <c r="D96" s="4">
        <v>44015</v>
      </c>
      <c r="E96" s="4">
        <v>45109</v>
      </c>
      <c r="F96" s="2" t="s">
        <v>1809</v>
      </c>
      <c r="G96" s="2" t="s">
        <v>12</v>
      </c>
      <c r="H96" s="2"/>
      <c r="I96" s="2" t="s">
        <v>0</v>
      </c>
      <c r="J96" s="2" t="s">
        <v>0</v>
      </c>
      <c r="K96" s="2" t="s">
        <v>1</v>
      </c>
      <c r="L96" s="2">
        <v>110012</v>
      </c>
      <c r="M96" s="2">
        <f>91-9811093826</f>
        <v>-9811093735</v>
      </c>
      <c r="N96" s="2" t="s">
        <v>731</v>
      </c>
    </row>
    <row r="97" spans="1:14" ht="15">
      <c r="A97" s="2">
        <v>72520</v>
      </c>
      <c r="B97" s="2" t="s">
        <v>489</v>
      </c>
      <c r="C97" s="2" t="s">
        <v>490</v>
      </c>
      <c r="D97" s="4">
        <v>44023</v>
      </c>
      <c r="E97" s="4">
        <v>45117</v>
      </c>
      <c r="F97" s="2" t="s">
        <v>491</v>
      </c>
      <c r="G97" s="2" t="s">
        <v>492</v>
      </c>
      <c r="H97" s="2" t="s">
        <v>493</v>
      </c>
      <c r="I97" s="2" t="s">
        <v>106</v>
      </c>
      <c r="J97" s="2" t="s">
        <v>99</v>
      </c>
      <c r="K97" s="2" t="s">
        <v>100</v>
      </c>
      <c r="L97" s="2">
        <v>400059</v>
      </c>
      <c r="M97" s="2">
        <f>91-9082445924</f>
        <v>-9082445833</v>
      </c>
      <c r="N97" s="2" t="s">
        <v>699</v>
      </c>
    </row>
    <row r="98" spans="1:14" ht="15">
      <c r="A98" s="2">
        <v>72523</v>
      </c>
      <c r="B98" s="2" t="s">
        <v>278</v>
      </c>
      <c r="C98" s="2" t="s">
        <v>279</v>
      </c>
      <c r="D98" s="4">
        <v>44140</v>
      </c>
      <c r="E98" s="4">
        <v>45234</v>
      </c>
      <c r="F98" s="2" t="s">
        <v>1879</v>
      </c>
      <c r="G98" s="2" t="s">
        <v>280</v>
      </c>
      <c r="H98" s="2" t="s">
        <v>281</v>
      </c>
      <c r="I98" s="2" t="s">
        <v>39</v>
      </c>
      <c r="J98" s="2" t="s">
        <v>39</v>
      </c>
      <c r="K98" s="2" t="s">
        <v>27</v>
      </c>
      <c r="L98" s="2">
        <v>134109</v>
      </c>
      <c r="M98" s="2">
        <f>91-9876022555</f>
        <v>-9876022464</v>
      </c>
      <c r="N98" s="2" t="s">
        <v>766</v>
      </c>
    </row>
    <row r="99" spans="1:14" ht="15">
      <c r="A99" s="2">
        <v>72524</v>
      </c>
      <c r="B99" s="2" t="s">
        <v>262</v>
      </c>
      <c r="C99" s="2" t="s">
        <v>263</v>
      </c>
      <c r="D99" s="4">
        <v>44155</v>
      </c>
      <c r="E99" s="4">
        <v>45249</v>
      </c>
      <c r="F99" s="2" t="s">
        <v>264</v>
      </c>
      <c r="G99" s="2" t="s">
        <v>265</v>
      </c>
      <c r="H99" s="2" t="s">
        <v>76</v>
      </c>
      <c r="I99" s="2" t="s">
        <v>31</v>
      </c>
      <c r="J99" s="2" t="s">
        <v>31</v>
      </c>
      <c r="K99" s="2" t="s">
        <v>27</v>
      </c>
      <c r="L99" s="2">
        <v>124001</v>
      </c>
      <c r="M99" s="2">
        <f>91-9812033906</f>
        <v>-9812033815</v>
      </c>
      <c r="N99" s="2" t="s">
        <v>797</v>
      </c>
    </row>
    <row r="100" spans="1:14" ht="15">
      <c r="A100" s="2">
        <v>72525</v>
      </c>
      <c r="B100" s="2" t="s">
        <v>302</v>
      </c>
      <c r="C100" s="2" t="s">
        <v>303</v>
      </c>
      <c r="D100" s="4">
        <v>44246</v>
      </c>
      <c r="E100" s="4">
        <v>45340</v>
      </c>
      <c r="F100" s="2" t="s">
        <v>304</v>
      </c>
      <c r="G100" s="2" t="s">
        <v>305</v>
      </c>
      <c r="H100" s="2"/>
      <c r="I100" s="2" t="s">
        <v>49</v>
      </c>
      <c r="J100" s="2" t="s">
        <v>49</v>
      </c>
      <c r="K100" s="2" t="s">
        <v>45</v>
      </c>
      <c r="L100" s="2">
        <v>141007</v>
      </c>
      <c r="M100" s="2">
        <f>91-9914085550</f>
        <v>-9914085459</v>
      </c>
      <c r="N100" s="2" t="s">
        <v>841</v>
      </c>
    </row>
    <row r="101" spans="1:14" ht="15">
      <c r="A101" s="2">
        <v>72526</v>
      </c>
      <c r="B101" s="2" t="s">
        <v>484</v>
      </c>
      <c r="C101" s="2" t="s">
        <v>485</v>
      </c>
      <c r="D101" s="4">
        <v>43166</v>
      </c>
      <c r="E101" s="4">
        <v>44261</v>
      </c>
      <c r="F101" s="2" t="s">
        <v>486</v>
      </c>
      <c r="G101" s="2" t="s">
        <v>487</v>
      </c>
      <c r="H101" s="2" t="s">
        <v>488</v>
      </c>
      <c r="I101" s="2" t="s">
        <v>99</v>
      </c>
      <c r="J101" s="2" t="s">
        <v>99</v>
      </c>
      <c r="K101" s="2" t="s">
        <v>100</v>
      </c>
      <c r="L101" s="2">
        <v>400055</v>
      </c>
      <c r="M101" s="2">
        <f>91-9820072988</f>
        <v>-9820072897</v>
      </c>
      <c r="N101" s="2" t="s">
        <v>821</v>
      </c>
    </row>
    <row r="102" spans="1:14" ht="15">
      <c r="A102" s="2">
        <v>72527</v>
      </c>
      <c r="B102" s="2" t="s">
        <v>619</v>
      </c>
      <c r="C102" s="2" t="s">
        <v>620</v>
      </c>
      <c r="D102" s="4">
        <v>43206</v>
      </c>
      <c r="E102" s="4">
        <v>44301</v>
      </c>
      <c r="F102" s="2" t="s">
        <v>621</v>
      </c>
      <c r="G102" s="2" t="s">
        <v>622</v>
      </c>
      <c r="H102" s="2"/>
      <c r="I102" s="2" t="s">
        <v>140</v>
      </c>
      <c r="J102" s="2" t="s">
        <v>140</v>
      </c>
      <c r="K102" s="2" t="s">
        <v>68</v>
      </c>
      <c r="L102" s="2">
        <v>600023</v>
      </c>
      <c r="M102" s="2">
        <f>91-9840933884</f>
        <v>-9840933793</v>
      </c>
      <c r="N102" s="2" t="s">
        <v>793</v>
      </c>
    </row>
    <row r="103" spans="1:14" ht="15">
      <c r="A103" s="2">
        <v>72528</v>
      </c>
      <c r="B103" s="2" t="s">
        <v>587</v>
      </c>
      <c r="C103" s="2" t="s">
        <v>588</v>
      </c>
      <c r="D103" s="4">
        <v>43275</v>
      </c>
      <c r="E103" s="4">
        <v>44370</v>
      </c>
      <c r="F103" s="2" t="s">
        <v>1638</v>
      </c>
      <c r="G103" s="2" t="s">
        <v>1639</v>
      </c>
      <c r="H103" s="2" t="s">
        <v>1640</v>
      </c>
      <c r="I103" s="2" t="s">
        <v>135</v>
      </c>
      <c r="J103" s="2" t="s">
        <v>127</v>
      </c>
      <c r="K103" s="2" t="s">
        <v>128</v>
      </c>
      <c r="L103" s="2">
        <v>560103</v>
      </c>
      <c r="M103" s="2">
        <f>91-9886403098</f>
        <v>-9886403007</v>
      </c>
      <c r="N103" s="2" t="s">
        <v>713</v>
      </c>
    </row>
    <row r="104" spans="1:14" ht="15">
      <c r="A104" s="2">
        <v>72530</v>
      </c>
      <c r="B104" s="2" t="s">
        <v>160</v>
      </c>
      <c r="C104" s="2" t="s">
        <v>161</v>
      </c>
      <c r="D104" s="4">
        <v>43347</v>
      </c>
      <c r="E104" s="4">
        <v>44442</v>
      </c>
      <c r="F104" s="2" t="s">
        <v>162</v>
      </c>
      <c r="G104" s="2" t="s">
        <v>163</v>
      </c>
      <c r="H104" s="2"/>
      <c r="I104" s="2" t="s">
        <v>0</v>
      </c>
      <c r="J104" s="2" t="s">
        <v>4</v>
      </c>
      <c r="K104" s="2" t="s">
        <v>1</v>
      </c>
      <c r="L104" s="2">
        <v>110008</v>
      </c>
      <c r="M104" s="2">
        <f>91-9810026998</f>
        <v>-9810026907</v>
      </c>
      <c r="N104" s="2" t="s">
        <v>786</v>
      </c>
    </row>
    <row r="105" spans="1:14" ht="15">
      <c r="A105" s="2">
        <v>72531</v>
      </c>
      <c r="B105" s="2" t="s">
        <v>518</v>
      </c>
      <c r="C105" s="2" t="s">
        <v>519</v>
      </c>
      <c r="D105" s="4">
        <v>43368</v>
      </c>
      <c r="E105" s="4">
        <v>44463</v>
      </c>
      <c r="F105" s="2" t="s">
        <v>520</v>
      </c>
      <c r="G105" s="2" t="s">
        <v>521</v>
      </c>
      <c r="H105" s="2" t="s">
        <v>522</v>
      </c>
      <c r="I105" s="2" t="s">
        <v>111</v>
      </c>
      <c r="J105" s="2" t="s">
        <v>104</v>
      </c>
      <c r="K105" s="2" t="s">
        <v>100</v>
      </c>
      <c r="L105" s="2">
        <v>401209</v>
      </c>
      <c r="M105" s="2">
        <f>91-9821294530</f>
        <v>-9821294439</v>
      </c>
      <c r="N105" s="2" t="s">
        <v>1607</v>
      </c>
    </row>
    <row r="106" spans="1:14" ht="15">
      <c r="A106" s="2">
        <v>72532</v>
      </c>
      <c r="B106" s="2" t="s">
        <v>480</v>
      </c>
      <c r="C106" s="2" t="s">
        <v>481</v>
      </c>
      <c r="D106" s="4">
        <v>43487</v>
      </c>
      <c r="E106" s="4">
        <v>44582</v>
      </c>
      <c r="F106" s="2" t="s">
        <v>482</v>
      </c>
      <c r="G106" s="2" t="s">
        <v>483</v>
      </c>
      <c r="H106" s="2"/>
      <c r="I106" s="2" t="s">
        <v>99</v>
      </c>
      <c r="J106" s="2" t="s">
        <v>99</v>
      </c>
      <c r="K106" s="2" t="s">
        <v>100</v>
      </c>
      <c r="L106" s="2">
        <v>400023</v>
      </c>
      <c r="M106" s="2">
        <f>91-9820322339</f>
        <v>-9820322248</v>
      </c>
      <c r="N106" s="2" t="s">
        <v>761</v>
      </c>
    </row>
    <row r="107" spans="1:14" ht="15">
      <c r="A107" s="2">
        <v>75000</v>
      </c>
      <c r="B107" s="2" t="s">
        <v>583</v>
      </c>
      <c r="C107" s="2" t="s">
        <v>584</v>
      </c>
      <c r="D107" s="4">
        <v>44246</v>
      </c>
      <c r="E107" s="4">
        <v>45340</v>
      </c>
      <c r="F107" s="2" t="s">
        <v>585</v>
      </c>
      <c r="G107" s="2" t="s">
        <v>134</v>
      </c>
      <c r="H107" s="2"/>
      <c r="I107" s="2" t="s">
        <v>124</v>
      </c>
      <c r="J107" s="2" t="s">
        <v>124</v>
      </c>
      <c r="K107" s="2" t="s">
        <v>125</v>
      </c>
      <c r="L107" s="2">
        <v>530017</v>
      </c>
      <c r="M107" s="2">
        <f>91-9246649333</f>
        <v>-9246649242</v>
      </c>
      <c r="N107" s="2" t="s">
        <v>738</v>
      </c>
    </row>
    <row r="108" spans="1:14" ht="15">
      <c r="A108" s="2">
        <v>75001</v>
      </c>
      <c r="B108" s="2" t="s">
        <v>544</v>
      </c>
      <c r="C108" s="2" t="s">
        <v>545</v>
      </c>
      <c r="D108" s="4">
        <v>43268</v>
      </c>
      <c r="E108" s="4">
        <v>44363</v>
      </c>
      <c r="F108" s="2" t="s">
        <v>546</v>
      </c>
      <c r="G108" s="2" t="s">
        <v>547</v>
      </c>
      <c r="H108" s="2"/>
      <c r="I108" s="2" t="s">
        <v>121</v>
      </c>
      <c r="J108" s="2" t="s">
        <v>121</v>
      </c>
      <c r="K108" s="2" t="s">
        <v>125</v>
      </c>
      <c r="L108" s="2">
        <v>500014</v>
      </c>
      <c r="M108" s="2">
        <f>91-9951930009</f>
        <v>-9951929918</v>
      </c>
      <c r="N108" s="2" t="s">
        <v>825</v>
      </c>
    </row>
    <row r="109" spans="1:14" ht="15">
      <c r="A109" s="2">
        <v>95001</v>
      </c>
      <c r="B109" s="2" t="s">
        <v>1624</v>
      </c>
      <c r="C109" s="2" t="s">
        <v>1625</v>
      </c>
      <c r="D109" s="4">
        <v>43720</v>
      </c>
      <c r="E109" s="4">
        <v>44815</v>
      </c>
      <c r="F109" s="2" t="s">
        <v>1626</v>
      </c>
      <c r="G109" s="2" t="s">
        <v>1627</v>
      </c>
      <c r="H109" s="2" t="s">
        <v>1628</v>
      </c>
      <c r="I109" s="2" t="s">
        <v>143</v>
      </c>
      <c r="J109" s="2" t="s">
        <v>143</v>
      </c>
      <c r="K109" s="2" t="s">
        <v>59</v>
      </c>
      <c r="L109" s="2">
        <v>700001</v>
      </c>
      <c r="M109" s="2">
        <f>91-9830021399</f>
        <v>-9830021308</v>
      </c>
      <c r="N109" s="2" t="s">
        <v>1629</v>
      </c>
    </row>
    <row r="110" spans="1:14" ht="15">
      <c r="A110" s="2">
        <v>95002</v>
      </c>
      <c r="B110" s="2" t="s">
        <v>442</v>
      </c>
      <c r="C110" s="2" t="s">
        <v>443</v>
      </c>
      <c r="D110" s="4">
        <v>43774</v>
      </c>
      <c r="E110" s="4">
        <v>44869</v>
      </c>
      <c r="F110" s="2" t="s">
        <v>444</v>
      </c>
      <c r="G110" s="2"/>
      <c r="H110" s="2"/>
      <c r="I110" s="2" t="s">
        <v>97</v>
      </c>
      <c r="J110" s="2" t="s">
        <v>96</v>
      </c>
      <c r="K110" s="2" t="s">
        <v>90</v>
      </c>
      <c r="L110" s="2">
        <v>390007</v>
      </c>
      <c r="M110" s="2">
        <f>91-9824037199</f>
        <v>-9824037108</v>
      </c>
      <c r="N110" s="2" t="s">
        <v>1608</v>
      </c>
    </row>
    <row r="111" spans="1:14" ht="15">
      <c r="A111" s="2">
        <v>200000</v>
      </c>
      <c r="B111" s="2" t="s">
        <v>218</v>
      </c>
      <c r="C111" s="2" t="s">
        <v>219</v>
      </c>
      <c r="D111" s="4">
        <v>43395</v>
      </c>
      <c r="E111" s="4">
        <v>44490</v>
      </c>
      <c r="F111" s="2" t="s">
        <v>220</v>
      </c>
      <c r="G111" s="2" t="s">
        <v>221</v>
      </c>
      <c r="H111" s="2" t="s">
        <v>21</v>
      </c>
      <c r="I111" s="2" t="s">
        <v>0</v>
      </c>
      <c r="J111" s="2" t="s">
        <v>10</v>
      </c>
      <c r="K111" s="2" t="s">
        <v>1</v>
      </c>
      <c r="L111" s="2">
        <v>110075</v>
      </c>
      <c r="M111" s="2">
        <f>91-9873669342</f>
        <v>-9873669251</v>
      </c>
      <c r="N111" s="2" t="s">
        <v>826</v>
      </c>
    </row>
    <row r="112" spans="1:14" ht="15">
      <c r="A112" s="2">
        <v>200001</v>
      </c>
      <c r="B112" s="2" t="s">
        <v>683</v>
      </c>
      <c r="C112" s="2" t="s">
        <v>684</v>
      </c>
      <c r="D112" s="4">
        <v>43562</v>
      </c>
      <c r="E112" s="4">
        <v>44657</v>
      </c>
      <c r="F112" s="2" t="s">
        <v>685</v>
      </c>
      <c r="G112" s="2" t="s">
        <v>686</v>
      </c>
      <c r="H112" s="2" t="s">
        <v>687</v>
      </c>
      <c r="I112" s="2" t="s">
        <v>688</v>
      </c>
      <c r="J112" s="2" t="s">
        <v>104</v>
      </c>
      <c r="K112" s="2" t="s">
        <v>100</v>
      </c>
      <c r="L112" s="2">
        <v>400705</v>
      </c>
      <c r="M112" s="2">
        <f>91-9619191044</f>
        <v>-9619190953</v>
      </c>
      <c r="N112" s="2" t="s">
        <v>692</v>
      </c>
    </row>
    <row r="113" spans="1:14" ht="15">
      <c r="A113" s="2">
        <v>200003</v>
      </c>
      <c r="B113" s="2" t="s">
        <v>399</v>
      </c>
      <c r="C113" s="2" t="s">
        <v>400</v>
      </c>
      <c r="D113" s="4">
        <v>43649</v>
      </c>
      <c r="E113" s="4">
        <v>44744</v>
      </c>
      <c r="F113" s="2" t="s">
        <v>84</v>
      </c>
      <c r="G113" s="2" t="s">
        <v>83</v>
      </c>
      <c r="H113" s="2" t="s">
        <v>29</v>
      </c>
      <c r="I113" s="2" t="s">
        <v>82</v>
      </c>
      <c r="J113" s="2" t="s">
        <v>82</v>
      </c>
      <c r="K113" s="2" t="s">
        <v>32</v>
      </c>
      <c r="L113" s="2">
        <v>302006</v>
      </c>
      <c r="M113" s="2">
        <f>91-9829066599</f>
        <v>-9829066508</v>
      </c>
      <c r="N113" s="2" t="s">
        <v>819</v>
      </c>
    </row>
    <row r="114" spans="1:14" ht="15">
      <c r="A114" s="2">
        <v>200004</v>
      </c>
      <c r="B114" s="2" t="s">
        <v>337</v>
      </c>
      <c r="C114" s="2" t="s">
        <v>338</v>
      </c>
      <c r="D114" s="4">
        <v>43656</v>
      </c>
      <c r="E114" s="4">
        <v>44751</v>
      </c>
      <c r="F114" s="2" t="s">
        <v>339</v>
      </c>
      <c r="G114" s="2" t="s">
        <v>339</v>
      </c>
      <c r="H114" s="2"/>
      <c r="I114" s="2" t="s">
        <v>48</v>
      </c>
      <c r="J114" s="2" t="s">
        <v>48</v>
      </c>
      <c r="K114" s="2" t="s">
        <v>48</v>
      </c>
      <c r="L114" s="2">
        <v>160047</v>
      </c>
      <c r="M114" s="2">
        <f>91-9814245314</f>
        <v>-9814245223</v>
      </c>
      <c r="N114" s="2" t="s">
        <v>701</v>
      </c>
    </row>
    <row r="115" spans="1:14" ht="15">
      <c r="A115" s="2">
        <v>200005</v>
      </c>
      <c r="B115" s="2" t="s">
        <v>270</v>
      </c>
      <c r="C115" s="2" t="s">
        <v>271</v>
      </c>
      <c r="D115" s="4">
        <v>43683</v>
      </c>
      <c r="E115" s="4">
        <v>44778</v>
      </c>
      <c r="F115" s="2">
        <v>135</v>
      </c>
      <c r="G115" s="2" t="s">
        <v>38</v>
      </c>
      <c r="H115" s="2" t="s">
        <v>36</v>
      </c>
      <c r="I115" s="2" t="s">
        <v>37</v>
      </c>
      <c r="J115" s="2" t="s">
        <v>37</v>
      </c>
      <c r="K115" s="2" t="s">
        <v>27</v>
      </c>
      <c r="L115" s="2">
        <v>133001</v>
      </c>
      <c r="M115" s="2">
        <f>91-9896972123</f>
        <v>-9896972032</v>
      </c>
      <c r="N115" s="2" t="s">
        <v>755</v>
      </c>
    </row>
    <row r="116" spans="1:14" ht="15">
      <c r="A116" s="2">
        <v>200007</v>
      </c>
      <c r="B116" s="2" t="s">
        <v>193</v>
      </c>
      <c r="C116" s="2" t="s">
        <v>194</v>
      </c>
      <c r="D116" s="4">
        <v>43759</v>
      </c>
      <c r="E116" s="4">
        <v>44854</v>
      </c>
      <c r="F116" s="2" t="s">
        <v>1659</v>
      </c>
      <c r="G116" s="2" t="s">
        <v>195</v>
      </c>
      <c r="H116" s="2" t="s">
        <v>17</v>
      </c>
      <c r="I116" s="2" t="s">
        <v>18</v>
      </c>
      <c r="J116" s="2" t="s">
        <v>3</v>
      </c>
      <c r="K116" s="2" t="s">
        <v>1</v>
      </c>
      <c r="L116" s="2">
        <v>110032</v>
      </c>
      <c r="M116" s="2">
        <f>91-9999600599</f>
        <v>-9999600508</v>
      </c>
      <c r="N116" s="2" t="s">
        <v>695</v>
      </c>
    </row>
    <row r="117" spans="1:14" ht="15">
      <c r="A117" s="2">
        <v>200008</v>
      </c>
      <c r="B117" s="2" t="s">
        <v>498</v>
      </c>
      <c r="C117" s="2" t="s">
        <v>499</v>
      </c>
      <c r="D117" s="4">
        <v>43804</v>
      </c>
      <c r="E117" s="4">
        <v>44899</v>
      </c>
      <c r="F117" s="2" t="s">
        <v>500</v>
      </c>
      <c r="G117" s="2" t="s">
        <v>501</v>
      </c>
      <c r="H117" s="2" t="s">
        <v>502</v>
      </c>
      <c r="I117" s="2" t="s">
        <v>99</v>
      </c>
      <c r="J117" s="2" t="s">
        <v>99</v>
      </c>
      <c r="K117" s="2" t="s">
        <v>100</v>
      </c>
      <c r="L117" s="2">
        <v>400068</v>
      </c>
      <c r="M117" s="2">
        <f>91-9820645692</f>
        <v>-9820645601</v>
      </c>
      <c r="N117" s="2" t="s">
        <v>700</v>
      </c>
    </row>
    <row r="118" spans="1:14" ht="15">
      <c r="A118" s="2">
        <v>200009</v>
      </c>
      <c r="B118" s="2" t="s">
        <v>247</v>
      </c>
      <c r="C118" s="2" t="s">
        <v>248</v>
      </c>
      <c r="D118" s="4">
        <v>43858</v>
      </c>
      <c r="E118" s="4">
        <v>44953</v>
      </c>
      <c r="F118" s="2" t="s">
        <v>249</v>
      </c>
      <c r="G118" s="2" t="s">
        <v>250</v>
      </c>
      <c r="H118" s="2" t="s">
        <v>251</v>
      </c>
      <c r="I118" s="2" t="s">
        <v>2</v>
      </c>
      <c r="J118" s="2" t="s">
        <v>3</v>
      </c>
      <c r="K118" s="2" t="s">
        <v>1</v>
      </c>
      <c r="L118" s="2">
        <v>110092</v>
      </c>
      <c r="M118" s="2">
        <f>91-9810114047</f>
        <v>-9810113956</v>
      </c>
      <c r="N118" s="2" t="s">
        <v>783</v>
      </c>
    </row>
    <row r="119" spans="1:14" ht="15">
      <c r="A119" s="2">
        <v>200012</v>
      </c>
      <c r="B119" s="2" t="s">
        <v>560</v>
      </c>
      <c r="C119" s="2" t="s">
        <v>561</v>
      </c>
      <c r="D119" s="4">
        <v>43949</v>
      </c>
      <c r="E119" s="4">
        <v>45043</v>
      </c>
      <c r="F119" s="2" t="s">
        <v>562</v>
      </c>
      <c r="G119" s="2" t="s">
        <v>563</v>
      </c>
      <c r="H119" s="2" t="s">
        <v>564</v>
      </c>
      <c r="I119" s="2" t="s">
        <v>121</v>
      </c>
      <c r="J119" s="2" t="s">
        <v>119</v>
      </c>
      <c r="K119" s="2" t="s">
        <v>120</v>
      </c>
      <c r="L119" s="2">
        <v>500040</v>
      </c>
      <c r="M119" s="2">
        <f>91-9052233440</f>
        <v>-9052233349</v>
      </c>
      <c r="N119" s="2" t="s">
        <v>754</v>
      </c>
    </row>
    <row r="120" spans="1:14" ht="15">
      <c r="A120" s="2">
        <v>200014</v>
      </c>
      <c r="B120" s="2" t="s">
        <v>295</v>
      </c>
      <c r="C120" s="2" t="s">
        <v>296</v>
      </c>
      <c r="D120" s="4">
        <v>43994</v>
      </c>
      <c r="E120" s="4">
        <v>45088</v>
      </c>
      <c r="F120" s="2" t="s">
        <v>297</v>
      </c>
      <c r="G120" s="2" t="s">
        <v>298</v>
      </c>
      <c r="H120" s="2" t="s">
        <v>299</v>
      </c>
      <c r="I120" s="2" t="s">
        <v>49</v>
      </c>
      <c r="J120" s="2" t="s">
        <v>49</v>
      </c>
      <c r="K120" s="2" t="s">
        <v>45</v>
      </c>
      <c r="L120" s="2">
        <v>141003</v>
      </c>
      <c r="M120" s="2">
        <f>91-9814334447</f>
        <v>-9814334356</v>
      </c>
      <c r="N120" s="2" t="s">
        <v>739</v>
      </c>
    </row>
    <row r="121" spans="1:14" ht="15">
      <c r="A121" s="2">
        <v>200015</v>
      </c>
      <c r="B121" s="2" t="s">
        <v>382</v>
      </c>
      <c r="C121" s="2" t="s">
        <v>383</v>
      </c>
      <c r="D121" s="4">
        <v>44021</v>
      </c>
      <c r="E121" s="4">
        <v>45115</v>
      </c>
      <c r="F121" s="2" t="s">
        <v>73</v>
      </c>
      <c r="G121" s="2" t="s">
        <v>384</v>
      </c>
      <c r="H121" s="2"/>
      <c r="I121" s="2" t="s">
        <v>69</v>
      </c>
      <c r="J121" s="2" t="s">
        <v>69</v>
      </c>
      <c r="K121" s="2" t="s">
        <v>15</v>
      </c>
      <c r="L121" s="2">
        <v>208022</v>
      </c>
      <c r="M121" s="2">
        <f>91-9415407997</f>
        <v>-9415407906</v>
      </c>
      <c r="N121" s="2" t="s">
        <v>774</v>
      </c>
    </row>
    <row r="122" spans="1:14" ht="15">
      <c r="A122" s="2">
        <v>200016</v>
      </c>
      <c r="B122" s="2" t="s">
        <v>385</v>
      </c>
      <c r="C122" s="2" t="s">
        <v>386</v>
      </c>
      <c r="D122" s="4">
        <v>43469</v>
      </c>
      <c r="E122" s="4">
        <v>44564</v>
      </c>
      <c r="F122" s="2" t="s">
        <v>387</v>
      </c>
      <c r="G122" s="2" t="s">
        <v>388</v>
      </c>
      <c r="H122" s="2" t="s">
        <v>75</v>
      </c>
      <c r="I122" s="2" t="s">
        <v>74</v>
      </c>
      <c r="J122" s="2" t="s">
        <v>74</v>
      </c>
      <c r="K122" s="2" t="s">
        <v>15</v>
      </c>
      <c r="L122" s="2">
        <v>221002</v>
      </c>
      <c r="M122" s="2">
        <f>91-9415202098</f>
        <v>-9415202007</v>
      </c>
      <c r="N122" s="2" t="s">
        <v>702</v>
      </c>
    </row>
    <row r="123" spans="1:14" ht="15">
      <c r="A123" s="2">
        <v>200017</v>
      </c>
      <c r="B123" s="2" t="s">
        <v>257</v>
      </c>
      <c r="C123" s="2" t="s">
        <v>258</v>
      </c>
      <c r="D123" s="4">
        <v>43504</v>
      </c>
      <c r="E123" s="4">
        <v>44599</v>
      </c>
      <c r="F123" s="2" t="s">
        <v>259</v>
      </c>
      <c r="G123" s="2" t="s">
        <v>260</v>
      </c>
      <c r="H123" s="2" t="s">
        <v>261</v>
      </c>
      <c r="I123" s="2" t="s">
        <v>28</v>
      </c>
      <c r="J123" s="2" t="s">
        <v>28</v>
      </c>
      <c r="K123" s="2" t="s">
        <v>27</v>
      </c>
      <c r="L123" s="2">
        <v>122017</v>
      </c>
      <c r="M123" s="2">
        <f>91-9910393591</f>
        <v>-9910393500</v>
      </c>
      <c r="N123" s="2" t="s">
        <v>808</v>
      </c>
    </row>
    <row r="124" spans="1:14" ht="15">
      <c r="A124" s="2">
        <v>200018</v>
      </c>
      <c r="B124" s="2" t="s">
        <v>403</v>
      </c>
      <c r="C124" s="2" t="s">
        <v>404</v>
      </c>
      <c r="D124" s="4">
        <v>43504</v>
      </c>
      <c r="E124" s="4">
        <v>44599</v>
      </c>
      <c r="F124" s="2" t="s">
        <v>88</v>
      </c>
      <c r="G124" s="2" t="s">
        <v>89</v>
      </c>
      <c r="H124" s="2"/>
      <c r="I124" s="2" t="s">
        <v>85</v>
      </c>
      <c r="J124" s="2" t="s">
        <v>86</v>
      </c>
      <c r="K124" s="2" t="s">
        <v>32</v>
      </c>
      <c r="L124" s="2">
        <v>335001</v>
      </c>
      <c r="M124" s="2">
        <f>91-9828088243</f>
        <v>-9828088152</v>
      </c>
      <c r="N124" s="2" t="s">
        <v>716</v>
      </c>
    </row>
    <row r="125" spans="1:14" ht="15">
      <c r="A125" s="2">
        <v>200019</v>
      </c>
      <c r="B125" s="2" t="s">
        <v>274</v>
      </c>
      <c r="C125" s="2" t="s">
        <v>275</v>
      </c>
      <c r="D125" s="4">
        <v>43521</v>
      </c>
      <c r="E125" s="4">
        <v>44616</v>
      </c>
      <c r="F125" s="2" t="s">
        <v>276</v>
      </c>
      <c r="G125" s="2" t="s">
        <v>277</v>
      </c>
      <c r="H125" s="2" t="s">
        <v>39</v>
      </c>
      <c r="I125" s="2" t="s">
        <v>37</v>
      </c>
      <c r="J125" s="2" t="s">
        <v>39</v>
      </c>
      <c r="K125" s="2" t="s">
        <v>27</v>
      </c>
      <c r="L125" s="2">
        <v>134109</v>
      </c>
      <c r="M125" s="2">
        <f>91-9814100720</f>
        <v>-9814100629</v>
      </c>
      <c r="N125" s="2" t="s">
        <v>777</v>
      </c>
    </row>
    <row r="126" spans="1:14" ht="15">
      <c r="A126" s="2">
        <v>200023</v>
      </c>
      <c r="B126" s="2" t="s">
        <v>578</v>
      </c>
      <c r="C126" s="2" t="s">
        <v>579</v>
      </c>
      <c r="D126" s="4">
        <v>43687</v>
      </c>
      <c r="E126" s="4">
        <v>44782</v>
      </c>
      <c r="F126" s="2" t="s">
        <v>580</v>
      </c>
      <c r="G126" s="2" t="s">
        <v>581</v>
      </c>
      <c r="H126" s="2" t="s">
        <v>582</v>
      </c>
      <c r="I126" s="2" t="s">
        <v>119</v>
      </c>
      <c r="J126" s="2" t="s">
        <v>119</v>
      </c>
      <c r="K126" s="2" t="s">
        <v>120</v>
      </c>
      <c r="L126" s="2">
        <v>500090</v>
      </c>
      <c r="M126" s="2">
        <f>91-9440091067</f>
        <v>-9440090976</v>
      </c>
      <c r="N126" s="2" t="s">
        <v>782</v>
      </c>
    </row>
    <row r="127" spans="1:14" ht="15">
      <c r="A127" s="2">
        <v>200024</v>
      </c>
      <c r="B127" s="2" t="s">
        <v>360</v>
      </c>
      <c r="C127" s="2" t="s">
        <v>361</v>
      </c>
      <c r="D127" s="4">
        <v>43728</v>
      </c>
      <c r="E127" s="4">
        <v>44823</v>
      </c>
      <c r="F127" s="2" t="s">
        <v>362</v>
      </c>
      <c r="G127" s="2" t="s">
        <v>40</v>
      </c>
      <c r="H127" s="2"/>
      <c r="I127" s="2" t="s">
        <v>65</v>
      </c>
      <c r="J127" s="2" t="s">
        <v>66</v>
      </c>
      <c r="K127" s="2" t="s">
        <v>15</v>
      </c>
      <c r="L127" s="2">
        <v>201301</v>
      </c>
      <c r="M127" s="2">
        <f>91-9810381524</f>
        <v>-9810381433</v>
      </c>
      <c r="N127" s="2" t="s">
        <v>762</v>
      </c>
    </row>
    <row r="128" spans="1:14" ht="15">
      <c r="A128" s="2">
        <v>200025</v>
      </c>
      <c r="B128" s="2" t="s">
        <v>494</v>
      </c>
      <c r="C128" s="2" t="s">
        <v>495</v>
      </c>
      <c r="D128" s="4">
        <v>43742</v>
      </c>
      <c r="E128" s="4">
        <v>44837</v>
      </c>
      <c r="F128" s="2" t="s">
        <v>1778</v>
      </c>
      <c r="G128" s="2" t="s">
        <v>496</v>
      </c>
      <c r="H128" s="2" t="s">
        <v>497</v>
      </c>
      <c r="I128" s="2" t="s">
        <v>106</v>
      </c>
      <c r="J128" s="2" t="s">
        <v>99</v>
      </c>
      <c r="K128" s="2" t="s">
        <v>100</v>
      </c>
      <c r="L128" s="2">
        <v>400063</v>
      </c>
      <c r="M128" s="2">
        <f>91-9892171640</f>
        <v>-9892171549</v>
      </c>
      <c r="N128" s="2" t="s">
        <v>758</v>
      </c>
    </row>
    <row r="129" spans="1:14" ht="15">
      <c r="A129" s="2">
        <v>200026</v>
      </c>
      <c r="B129" s="2" t="s">
        <v>227</v>
      </c>
      <c r="C129" s="2" t="s">
        <v>228</v>
      </c>
      <c r="D129" s="4">
        <v>43742</v>
      </c>
      <c r="E129" s="4">
        <v>44837</v>
      </c>
      <c r="F129" s="2" t="s">
        <v>229</v>
      </c>
      <c r="G129" s="2" t="s">
        <v>230</v>
      </c>
      <c r="H129" s="2" t="s">
        <v>231</v>
      </c>
      <c r="I129" s="2" t="s">
        <v>1</v>
      </c>
      <c r="J129" s="2" t="s">
        <v>11</v>
      </c>
      <c r="K129" s="2" t="s">
        <v>1</v>
      </c>
      <c r="L129" s="2">
        <v>110085</v>
      </c>
      <c r="M129" s="2">
        <f>91-9811715193</f>
        <v>-9811715102</v>
      </c>
      <c r="N129" s="2" t="s">
        <v>835</v>
      </c>
    </row>
    <row r="130" spans="1:14" ht="15">
      <c r="A130" s="2">
        <v>200027</v>
      </c>
      <c r="B130" s="2" t="s">
        <v>272</v>
      </c>
      <c r="C130" s="2" t="s">
        <v>273</v>
      </c>
      <c r="D130" s="4">
        <v>43808</v>
      </c>
      <c r="E130" s="4">
        <v>44903</v>
      </c>
      <c r="F130" s="2">
        <v>13</v>
      </c>
      <c r="G130" s="2" t="s">
        <v>62</v>
      </c>
      <c r="H130" s="2" t="s">
        <v>36</v>
      </c>
      <c r="I130" s="2" t="s">
        <v>37</v>
      </c>
      <c r="J130" s="2" t="s">
        <v>37</v>
      </c>
      <c r="K130" s="2" t="s">
        <v>27</v>
      </c>
      <c r="L130" s="2">
        <v>133001</v>
      </c>
      <c r="M130" s="2">
        <f>91-9812033191</f>
        <v>-9812033100</v>
      </c>
      <c r="N130" s="2" t="s">
        <v>832</v>
      </c>
    </row>
    <row r="131" spans="1:14" ht="15">
      <c r="A131" s="2">
        <v>200028</v>
      </c>
      <c r="B131" s="2" t="s">
        <v>167</v>
      </c>
      <c r="C131" s="2" t="s">
        <v>168</v>
      </c>
      <c r="D131" s="4">
        <v>43843</v>
      </c>
      <c r="E131" s="4">
        <v>44938</v>
      </c>
      <c r="F131" s="2" t="s">
        <v>1650</v>
      </c>
      <c r="G131" s="2" t="s">
        <v>1651</v>
      </c>
      <c r="H131" s="2" t="s">
        <v>1652</v>
      </c>
      <c r="I131" s="2" t="s">
        <v>1</v>
      </c>
      <c r="J131" s="2" t="s">
        <v>11</v>
      </c>
      <c r="K131" s="2" t="s">
        <v>1</v>
      </c>
      <c r="L131" s="2">
        <v>110034</v>
      </c>
      <c r="M131" s="2">
        <f>91-9958355589</f>
        <v>-9958355498</v>
      </c>
      <c r="N131" s="2" t="s">
        <v>704</v>
      </c>
    </row>
    <row r="132" spans="1:14" ht="15">
      <c r="A132" s="2">
        <v>200029</v>
      </c>
      <c r="B132" s="2" t="s">
        <v>334</v>
      </c>
      <c r="C132" s="2" t="s">
        <v>1810</v>
      </c>
      <c r="D132" s="4">
        <v>43988</v>
      </c>
      <c r="E132" s="4">
        <v>45082</v>
      </c>
      <c r="F132" s="2" t="s">
        <v>335</v>
      </c>
      <c r="G132" s="2" t="s">
        <v>336</v>
      </c>
      <c r="H132" s="2" t="s">
        <v>54</v>
      </c>
      <c r="I132" s="2" t="s">
        <v>48</v>
      </c>
      <c r="J132" s="2" t="s">
        <v>48</v>
      </c>
      <c r="K132" s="2" t="s">
        <v>48</v>
      </c>
      <c r="L132" s="2">
        <v>160036</v>
      </c>
      <c r="M132" s="2">
        <f>91-9216800135</f>
        <v>-9216800044</v>
      </c>
      <c r="N132" s="2" t="s">
        <v>1762</v>
      </c>
    </row>
    <row r="133" spans="1:14" ht="15">
      <c r="A133" s="2">
        <v>200030</v>
      </c>
      <c r="B133" s="2" t="s">
        <v>184</v>
      </c>
      <c r="C133" s="2" t="s">
        <v>185</v>
      </c>
      <c r="D133" s="4">
        <v>44002</v>
      </c>
      <c r="E133" s="4">
        <v>45096</v>
      </c>
      <c r="F133" s="2" t="s">
        <v>186</v>
      </c>
      <c r="G133" s="2" t="s">
        <v>187</v>
      </c>
      <c r="H133" s="2" t="s">
        <v>188</v>
      </c>
      <c r="I133" s="2" t="s">
        <v>6</v>
      </c>
      <c r="J133" s="2" t="s">
        <v>11</v>
      </c>
      <c r="K133" s="2" t="s">
        <v>1</v>
      </c>
      <c r="L133" s="2">
        <v>110030</v>
      </c>
      <c r="M133" s="2">
        <f>91-8882027926</f>
        <v>-8882027835</v>
      </c>
      <c r="N133" s="2" t="s">
        <v>1880</v>
      </c>
    </row>
    <row r="134" spans="1:14" ht="15">
      <c r="A134" s="2">
        <v>200031</v>
      </c>
      <c r="B134" s="2" t="s">
        <v>1947</v>
      </c>
      <c r="C134" s="2" t="s">
        <v>1948</v>
      </c>
      <c r="D134" s="4">
        <v>44003</v>
      </c>
      <c r="E134" s="4">
        <v>45097</v>
      </c>
      <c r="F134" s="2">
        <v>44508</v>
      </c>
      <c r="G134" s="2" t="s">
        <v>1949</v>
      </c>
      <c r="H134" s="2"/>
      <c r="I134" s="2" t="s">
        <v>1</v>
      </c>
      <c r="J134" s="2" t="s">
        <v>11</v>
      </c>
      <c r="K134" s="2" t="s">
        <v>1</v>
      </c>
      <c r="L134" s="2">
        <v>110026</v>
      </c>
      <c r="M134" s="2">
        <f>91-8447248494</f>
        <v>-8447248403</v>
      </c>
      <c r="N134" s="2" t="s">
        <v>1950</v>
      </c>
    </row>
    <row r="135" spans="1:14" ht="15">
      <c r="A135" s="2">
        <v>200032</v>
      </c>
      <c r="B135" s="2" t="s">
        <v>241</v>
      </c>
      <c r="C135" s="2" t="s">
        <v>242</v>
      </c>
      <c r="D135" s="4">
        <v>44061</v>
      </c>
      <c r="E135" s="4">
        <v>45155</v>
      </c>
      <c r="F135" s="2" t="s">
        <v>1827</v>
      </c>
      <c r="G135" s="2" t="s">
        <v>1828</v>
      </c>
      <c r="H135" s="2" t="s">
        <v>1829</v>
      </c>
      <c r="I135" s="2" t="s">
        <v>1</v>
      </c>
      <c r="J135" s="2" t="s">
        <v>5</v>
      </c>
      <c r="K135" s="2" t="s">
        <v>1</v>
      </c>
      <c r="L135" s="2">
        <v>110034</v>
      </c>
      <c r="M135" s="2">
        <f>91-9873124054</f>
        <v>-9873123963</v>
      </c>
      <c r="N135" s="2" t="s">
        <v>697</v>
      </c>
    </row>
    <row r="136" spans="1:14" ht="15">
      <c r="A136" s="2">
        <v>200033</v>
      </c>
      <c r="B136" s="2" t="s">
        <v>405</v>
      </c>
      <c r="C136" s="2" t="s">
        <v>406</v>
      </c>
      <c r="D136" s="4">
        <v>43052</v>
      </c>
      <c r="E136" s="4">
        <v>44147</v>
      </c>
      <c r="F136" s="2" t="s">
        <v>407</v>
      </c>
      <c r="G136" s="2" t="s">
        <v>408</v>
      </c>
      <c r="H136" s="2" t="s">
        <v>409</v>
      </c>
      <c r="I136" s="2" t="s">
        <v>93</v>
      </c>
      <c r="J136" s="2" t="s">
        <v>91</v>
      </c>
      <c r="K136" s="2" t="s">
        <v>90</v>
      </c>
      <c r="L136" s="2">
        <v>370201</v>
      </c>
      <c r="M136" s="2">
        <f>91-9004331824</f>
        <v>-9004331733</v>
      </c>
      <c r="N136" s="2" t="s">
        <v>768</v>
      </c>
    </row>
    <row r="137" spans="1:14" ht="15">
      <c r="A137" s="2">
        <v>200034</v>
      </c>
      <c r="B137" s="2" t="s">
        <v>507</v>
      </c>
      <c r="C137" s="2" t="s">
        <v>508</v>
      </c>
      <c r="D137" s="4">
        <v>44208</v>
      </c>
      <c r="E137" s="4">
        <v>45302</v>
      </c>
      <c r="F137" s="2" t="s">
        <v>509</v>
      </c>
      <c r="G137" s="2" t="s">
        <v>510</v>
      </c>
      <c r="H137" s="2" t="s">
        <v>107</v>
      </c>
      <c r="I137" s="2" t="s">
        <v>99</v>
      </c>
      <c r="J137" s="2" t="s">
        <v>99</v>
      </c>
      <c r="K137" s="2" t="s">
        <v>100</v>
      </c>
      <c r="L137" s="2">
        <v>400093</v>
      </c>
      <c r="M137" s="2">
        <f>91-9967679066</f>
        <v>-9967678975</v>
      </c>
      <c r="N137" s="2" t="s">
        <v>724</v>
      </c>
    </row>
    <row r="138" spans="1:14" ht="15">
      <c r="A138" s="2">
        <v>200035</v>
      </c>
      <c r="B138" s="2" t="s">
        <v>243</v>
      </c>
      <c r="C138" s="2" t="s">
        <v>244</v>
      </c>
      <c r="D138" s="4">
        <v>44208</v>
      </c>
      <c r="E138" s="4">
        <v>45302</v>
      </c>
      <c r="F138" s="2" t="s">
        <v>245</v>
      </c>
      <c r="G138" s="2" t="s">
        <v>246</v>
      </c>
      <c r="H138" s="2"/>
      <c r="I138" s="2" t="s">
        <v>2</v>
      </c>
      <c r="J138" s="2" t="s">
        <v>3</v>
      </c>
      <c r="K138" s="2" t="s">
        <v>1</v>
      </c>
      <c r="L138" s="2">
        <v>110091</v>
      </c>
      <c r="M138" s="2">
        <f>91-9872821155</f>
        <v>-9872821064</v>
      </c>
      <c r="N138" s="2" t="s">
        <v>1881</v>
      </c>
    </row>
    <row r="139" spans="1:14" ht="15">
      <c r="A139" s="2">
        <v>200036</v>
      </c>
      <c r="B139" s="2" t="s">
        <v>551</v>
      </c>
      <c r="C139" s="2" t="s">
        <v>552</v>
      </c>
      <c r="D139" s="4">
        <v>44208</v>
      </c>
      <c r="E139" s="4">
        <v>45302</v>
      </c>
      <c r="F139" s="2" t="s">
        <v>553</v>
      </c>
      <c r="G139" s="2" t="s">
        <v>554</v>
      </c>
      <c r="H139" s="2" t="s">
        <v>126</v>
      </c>
      <c r="I139" s="2" t="s">
        <v>119</v>
      </c>
      <c r="J139" s="2" t="s">
        <v>119</v>
      </c>
      <c r="K139" s="2" t="s">
        <v>120</v>
      </c>
      <c r="L139" s="2">
        <v>500018</v>
      </c>
      <c r="M139" s="2">
        <f>91-9848221691</f>
        <v>-9848221600</v>
      </c>
      <c r="N139" s="2" t="s">
        <v>809</v>
      </c>
    </row>
    <row r="140" spans="1:14" ht="15">
      <c r="A140" s="2">
        <v>200037</v>
      </c>
      <c r="B140" s="2" t="s">
        <v>572</v>
      </c>
      <c r="C140" s="2" t="s">
        <v>573</v>
      </c>
      <c r="D140" s="4">
        <v>44246</v>
      </c>
      <c r="E140" s="4">
        <v>45340</v>
      </c>
      <c r="F140" s="2" t="s">
        <v>1939</v>
      </c>
      <c r="G140" s="2" t="s">
        <v>1940</v>
      </c>
      <c r="H140" s="2" t="s">
        <v>1941</v>
      </c>
      <c r="I140" s="2" t="s">
        <v>119</v>
      </c>
      <c r="J140" s="2" t="s">
        <v>119</v>
      </c>
      <c r="K140" s="2" t="s">
        <v>120</v>
      </c>
      <c r="L140" s="2">
        <v>500090</v>
      </c>
      <c r="M140" s="2">
        <f>91-9704941111</f>
        <v>-9704941020</v>
      </c>
      <c r="N140" s="2" t="s">
        <v>733</v>
      </c>
    </row>
    <row r="141" spans="1:14" ht="15">
      <c r="A141" s="2">
        <v>200038</v>
      </c>
      <c r="B141" s="2" t="s">
        <v>565</v>
      </c>
      <c r="C141" s="2" t="s">
        <v>566</v>
      </c>
      <c r="D141" s="4">
        <v>43186</v>
      </c>
      <c r="E141" s="4">
        <v>44281</v>
      </c>
      <c r="F141" s="2" t="s">
        <v>130</v>
      </c>
      <c r="G141" s="2" t="s">
        <v>131</v>
      </c>
      <c r="H141" s="2" t="s">
        <v>132</v>
      </c>
      <c r="I141" s="2" t="s">
        <v>119</v>
      </c>
      <c r="J141" s="2" t="s">
        <v>122</v>
      </c>
      <c r="K141" s="2" t="s">
        <v>120</v>
      </c>
      <c r="L141" s="2">
        <v>500047</v>
      </c>
      <c r="M141" s="2">
        <f>91-9704006669</f>
        <v>-9704006578</v>
      </c>
      <c r="N141" s="2" t="s">
        <v>747</v>
      </c>
    </row>
    <row r="142" spans="1:14" ht="15">
      <c r="A142" s="2">
        <v>200039</v>
      </c>
      <c r="B142" s="2" t="s">
        <v>353</v>
      </c>
      <c r="C142" s="2" t="s">
        <v>354</v>
      </c>
      <c r="D142" s="4">
        <v>43208</v>
      </c>
      <c r="E142" s="4">
        <v>44303</v>
      </c>
      <c r="F142" s="2" t="s">
        <v>355</v>
      </c>
      <c r="G142" s="2" t="s">
        <v>356</v>
      </c>
      <c r="H142" s="2" t="s">
        <v>357</v>
      </c>
      <c r="I142" s="2" t="s">
        <v>63</v>
      </c>
      <c r="J142" s="2" t="s">
        <v>63</v>
      </c>
      <c r="K142" s="2" t="s">
        <v>15</v>
      </c>
      <c r="L142" s="2">
        <v>201005</v>
      </c>
      <c r="M142" s="2">
        <f>91-8448956973</f>
        <v>-8448956882</v>
      </c>
      <c r="N142" s="2" t="s">
        <v>824</v>
      </c>
    </row>
    <row r="143" spans="1:14" ht="15">
      <c r="A143" s="2">
        <v>200040</v>
      </c>
      <c r="B143" s="2" t="s">
        <v>286</v>
      </c>
      <c r="C143" s="2" t="s">
        <v>287</v>
      </c>
      <c r="D143" s="4">
        <v>43279</v>
      </c>
      <c r="E143" s="4">
        <v>44374</v>
      </c>
      <c r="F143" s="2" t="s">
        <v>288</v>
      </c>
      <c r="G143" s="2" t="s">
        <v>34</v>
      </c>
      <c r="H143" s="2" t="s">
        <v>43</v>
      </c>
      <c r="I143" s="2" t="s">
        <v>43</v>
      </c>
      <c r="J143" s="2" t="s">
        <v>43</v>
      </c>
      <c r="K143" s="2" t="s">
        <v>27</v>
      </c>
      <c r="L143" s="2">
        <v>136118</v>
      </c>
      <c r="M143" s="2">
        <f>91-9729650500</f>
        <v>-9729650409</v>
      </c>
      <c r="N143" s="2" t="s">
        <v>817</v>
      </c>
    </row>
    <row r="144" spans="1:14" ht="15">
      <c r="A144" s="2">
        <v>200041</v>
      </c>
      <c r="B144" s="2" t="s">
        <v>363</v>
      </c>
      <c r="C144" s="2" t="s">
        <v>364</v>
      </c>
      <c r="D144" s="4">
        <v>43279</v>
      </c>
      <c r="E144" s="4">
        <v>44374</v>
      </c>
      <c r="F144" s="2" t="s">
        <v>365</v>
      </c>
      <c r="G144" s="2" t="s">
        <v>366</v>
      </c>
      <c r="H144" s="2" t="s">
        <v>367</v>
      </c>
      <c r="I144" s="2" t="s">
        <v>67</v>
      </c>
      <c r="J144" s="2" t="s">
        <v>66</v>
      </c>
      <c r="K144" s="2" t="s">
        <v>15</v>
      </c>
      <c r="L144" s="2">
        <v>201306</v>
      </c>
      <c r="M144" s="2">
        <f>91-9999737037</f>
        <v>-9999736946</v>
      </c>
      <c r="N144" s="2" t="s">
        <v>775</v>
      </c>
    </row>
    <row r="145" spans="1:14" ht="15">
      <c r="A145" s="2">
        <v>200042</v>
      </c>
      <c r="B145" s="2" t="s">
        <v>232</v>
      </c>
      <c r="C145" s="2" t="s">
        <v>233</v>
      </c>
      <c r="D145" s="4">
        <v>43279</v>
      </c>
      <c r="E145" s="4">
        <v>44374</v>
      </c>
      <c r="F145" s="2" t="s">
        <v>234</v>
      </c>
      <c r="G145" s="2" t="s">
        <v>20</v>
      </c>
      <c r="H145" s="2" t="s">
        <v>26</v>
      </c>
      <c r="I145" s="2" t="s">
        <v>6</v>
      </c>
      <c r="J145" s="2" t="s">
        <v>5</v>
      </c>
      <c r="K145" s="2" t="s">
        <v>1</v>
      </c>
      <c r="L145" s="2">
        <v>110085</v>
      </c>
      <c r="M145" s="2">
        <f>91-9811732895</f>
        <v>-9811732804</v>
      </c>
      <c r="N145" s="2" t="s">
        <v>745</v>
      </c>
    </row>
    <row r="146" spans="1:14" ht="15">
      <c r="A146" s="2">
        <v>200043</v>
      </c>
      <c r="B146" s="2" t="s">
        <v>252</v>
      </c>
      <c r="C146" s="2" t="s">
        <v>253</v>
      </c>
      <c r="D146" s="4">
        <v>43363</v>
      </c>
      <c r="E146" s="4">
        <v>44458</v>
      </c>
      <c r="F146" s="2" t="s">
        <v>254</v>
      </c>
      <c r="G146" s="2" t="s">
        <v>255</v>
      </c>
      <c r="H146" s="2" t="s">
        <v>256</v>
      </c>
      <c r="I146" s="2" t="s">
        <v>2</v>
      </c>
      <c r="J146" s="2" t="s">
        <v>3</v>
      </c>
      <c r="K146" s="2" t="s">
        <v>1</v>
      </c>
      <c r="L146" s="2">
        <v>110092</v>
      </c>
      <c r="M146" s="2">
        <f>91-9811999702</f>
        <v>-9811999611</v>
      </c>
      <c r="N146" s="2" t="s">
        <v>741</v>
      </c>
    </row>
    <row r="147" spans="1:14" ht="15">
      <c r="A147" s="2">
        <v>200044</v>
      </c>
      <c r="B147" s="2" t="s">
        <v>445</v>
      </c>
      <c r="C147" s="2" t="s">
        <v>446</v>
      </c>
      <c r="D147" s="4">
        <v>43363</v>
      </c>
      <c r="E147" s="4">
        <v>44458</v>
      </c>
      <c r="F147" s="2" t="s">
        <v>447</v>
      </c>
      <c r="G147" s="2" t="s">
        <v>448</v>
      </c>
      <c r="H147" s="2" t="s">
        <v>449</v>
      </c>
      <c r="I147" s="2" t="s">
        <v>96</v>
      </c>
      <c r="J147" s="2" t="s">
        <v>96</v>
      </c>
      <c r="K147" s="2" t="s">
        <v>90</v>
      </c>
      <c r="L147" s="2">
        <v>390008</v>
      </c>
      <c r="M147" s="2">
        <f>91-7600006182</f>
        <v>-7600006091</v>
      </c>
      <c r="N147" s="2" t="s">
        <v>773</v>
      </c>
    </row>
    <row r="148" spans="1:14" ht="15">
      <c r="A148" s="2">
        <v>200045</v>
      </c>
      <c r="B148" s="2" t="s">
        <v>222</v>
      </c>
      <c r="C148" s="2" t="s">
        <v>223</v>
      </c>
      <c r="D148" s="4">
        <v>43325</v>
      </c>
      <c r="E148" s="4">
        <v>44420</v>
      </c>
      <c r="F148" s="2" t="s">
        <v>224</v>
      </c>
      <c r="G148" s="2" t="s">
        <v>225</v>
      </c>
      <c r="H148" s="2" t="s">
        <v>226</v>
      </c>
      <c r="I148" s="2" t="s">
        <v>0</v>
      </c>
      <c r="J148" s="2" t="s">
        <v>10</v>
      </c>
      <c r="K148" s="2" t="s">
        <v>1</v>
      </c>
      <c r="L148" s="2">
        <v>110078</v>
      </c>
      <c r="M148" s="2">
        <f>91-9911113095</f>
        <v>-9911113004</v>
      </c>
      <c r="N148" s="2" t="s">
        <v>772</v>
      </c>
    </row>
    <row r="149" spans="1:14" ht="15">
      <c r="A149" s="2">
        <v>200046</v>
      </c>
      <c r="B149" s="2" t="s">
        <v>636</v>
      </c>
      <c r="C149" s="2" t="s">
        <v>637</v>
      </c>
      <c r="D149" s="4">
        <v>43384</v>
      </c>
      <c r="E149" s="4">
        <v>44479</v>
      </c>
      <c r="F149" s="2" t="s">
        <v>638</v>
      </c>
      <c r="G149" s="2" t="s">
        <v>639</v>
      </c>
      <c r="H149" s="2" t="s">
        <v>640</v>
      </c>
      <c r="I149" s="2" t="s">
        <v>140</v>
      </c>
      <c r="J149" s="2" t="s">
        <v>140</v>
      </c>
      <c r="K149" s="2" t="s">
        <v>68</v>
      </c>
      <c r="L149" s="2">
        <v>600115</v>
      </c>
      <c r="M149" s="2">
        <f>91-9618444567</f>
        <v>-9618444476</v>
      </c>
      <c r="N149" s="2" t="s">
        <v>811</v>
      </c>
    </row>
    <row r="150" spans="1:14" ht="15">
      <c r="A150" s="2">
        <v>200047</v>
      </c>
      <c r="B150" s="2" t="s">
        <v>540</v>
      </c>
      <c r="C150" s="2" t="s">
        <v>541</v>
      </c>
      <c r="D150" s="4">
        <v>43403</v>
      </c>
      <c r="E150" s="4">
        <v>44498</v>
      </c>
      <c r="F150" s="2" t="s">
        <v>542</v>
      </c>
      <c r="G150" s="2" t="s">
        <v>543</v>
      </c>
      <c r="H150" s="2" t="s">
        <v>121</v>
      </c>
      <c r="I150" s="2" t="s">
        <v>129</v>
      </c>
      <c r="J150" s="2" t="s">
        <v>119</v>
      </c>
      <c r="K150" s="2" t="s">
        <v>120</v>
      </c>
      <c r="L150" s="2">
        <v>500011</v>
      </c>
      <c r="M150" s="2">
        <f>91-7702048862</f>
        <v>-7702048771</v>
      </c>
      <c r="N150" s="2" t="s">
        <v>828</v>
      </c>
    </row>
    <row r="151" spans="1:14" ht="15">
      <c r="A151" s="2">
        <v>200048</v>
      </c>
      <c r="B151" s="2" t="s">
        <v>567</v>
      </c>
      <c r="C151" s="2" t="s">
        <v>568</v>
      </c>
      <c r="D151" s="4">
        <v>43465</v>
      </c>
      <c r="E151" s="4">
        <v>44560</v>
      </c>
      <c r="F151" s="2" t="s">
        <v>569</v>
      </c>
      <c r="G151" s="2" t="s">
        <v>570</v>
      </c>
      <c r="H151" s="2" t="s">
        <v>571</v>
      </c>
      <c r="I151" s="2" t="s">
        <v>119</v>
      </c>
      <c r="J151" s="2" t="s">
        <v>119</v>
      </c>
      <c r="K151" s="2" t="s">
        <v>120</v>
      </c>
      <c r="L151" s="2">
        <v>500072</v>
      </c>
      <c r="M151" s="2">
        <f>91-9440945805</f>
        <v>-9440945714</v>
      </c>
      <c r="N151" s="2" t="s">
        <v>1763</v>
      </c>
    </row>
    <row r="152" spans="1:14" ht="15">
      <c r="A152" s="2">
        <v>200049</v>
      </c>
      <c r="B152" s="2" t="s">
        <v>513</v>
      </c>
      <c r="C152" s="2" t="s">
        <v>514</v>
      </c>
      <c r="D152" s="4">
        <v>43465</v>
      </c>
      <c r="E152" s="4">
        <v>44560</v>
      </c>
      <c r="F152" s="2" t="s">
        <v>515</v>
      </c>
      <c r="G152" s="2" t="s">
        <v>516</v>
      </c>
      <c r="H152" s="2" t="s">
        <v>517</v>
      </c>
      <c r="I152" s="2" t="s">
        <v>110</v>
      </c>
      <c r="J152" s="2" t="s">
        <v>99</v>
      </c>
      <c r="K152" s="2" t="s">
        <v>100</v>
      </c>
      <c r="L152" s="2">
        <v>400101</v>
      </c>
      <c r="M152" s="2">
        <f>91-9768485544</f>
        <v>-9768485453</v>
      </c>
      <c r="N152" s="2" t="s">
        <v>729</v>
      </c>
    </row>
    <row r="153" spans="1:14" ht="15">
      <c r="A153" s="2">
        <v>200051</v>
      </c>
      <c r="B153" s="2" t="s">
        <v>393</v>
      </c>
      <c r="C153" s="2" t="s">
        <v>394</v>
      </c>
      <c r="D153" s="4">
        <v>43474</v>
      </c>
      <c r="E153" s="4">
        <v>44569</v>
      </c>
      <c r="F153" s="2" t="s">
        <v>79</v>
      </c>
      <c r="G153" s="2" t="s">
        <v>78</v>
      </c>
      <c r="H153" s="2" t="s">
        <v>80</v>
      </c>
      <c r="I153" s="2" t="s">
        <v>77</v>
      </c>
      <c r="J153" s="2" t="s">
        <v>77</v>
      </c>
      <c r="K153" s="2" t="s">
        <v>15</v>
      </c>
      <c r="L153" s="2">
        <v>282010</v>
      </c>
      <c r="M153" s="2">
        <f>91-9761398170</f>
        <v>-9761398079</v>
      </c>
      <c r="N153" s="2" t="s">
        <v>795</v>
      </c>
    </row>
    <row r="154" spans="1:14" ht="15">
      <c r="A154" s="2">
        <v>200052</v>
      </c>
      <c r="B154" s="2" t="s">
        <v>189</v>
      </c>
      <c r="C154" s="2" t="s">
        <v>190</v>
      </c>
      <c r="D154" s="4">
        <v>43491</v>
      </c>
      <c r="E154" s="4">
        <v>44586</v>
      </c>
      <c r="F154" s="2">
        <v>271</v>
      </c>
      <c r="G154" s="2" t="s">
        <v>191</v>
      </c>
      <c r="H154" s="2" t="s">
        <v>192</v>
      </c>
      <c r="I154" s="2" t="s">
        <v>2</v>
      </c>
      <c r="J154" s="2" t="s">
        <v>3</v>
      </c>
      <c r="K154" s="2" t="s">
        <v>1</v>
      </c>
      <c r="L154" s="2">
        <v>110032</v>
      </c>
      <c r="M154" s="2">
        <f>91-9810122963</f>
        <v>-9810122872</v>
      </c>
      <c r="N154" s="2" t="s">
        <v>820</v>
      </c>
    </row>
    <row r="155" spans="1:14" ht="15">
      <c r="A155" s="2">
        <v>200053</v>
      </c>
      <c r="B155" s="2" t="s">
        <v>626</v>
      </c>
      <c r="C155" s="2" t="s">
        <v>627</v>
      </c>
      <c r="D155" s="4">
        <v>43501</v>
      </c>
      <c r="E155" s="4">
        <v>44596</v>
      </c>
      <c r="F155" s="2" t="s">
        <v>628</v>
      </c>
      <c r="G155" s="2" t="s">
        <v>629</v>
      </c>
      <c r="H155" s="2" t="s">
        <v>630</v>
      </c>
      <c r="I155" s="2" t="s">
        <v>140</v>
      </c>
      <c r="J155" s="2" t="s">
        <v>140</v>
      </c>
      <c r="K155" s="2" t="s">
        <v>68</v>
      </c>
      <c r="L155" s="2">
        <v>600058</v>
      </c>
      <c r="M155" s="2">
        <f>91-9176762925</f>
        <v>-9176762834</v>
      </c>
      <c r="N155" s="2" t="s">
        <v>744</v>
      </c>
    </row>
    <row r="156" spans="1:14" ht="15">
      <c r="A156" s="2">
        <v>200055</v>
      </c>
      <c r="B156" s="2" t="s">
        <v>535</v>
      </c>
      <c r="C156" s="2" t="s">
        <v>536</v>
      </c>
      <c r="D156" s="4">
        <v>43641</v>
      </c>
      <c r="E156" s="4">
        <v>44736</v>
      </c>
      <c r="F156" s="2" t="s">
        <v>537</v>
      </c>
      <c r="G156" s="2" t="s">
        <v>538</v>
      </c>
      <c r="H156" s="2" t="s">
        <v>539</v>
      </c>
      <c r="I156" s="2" t="s">
        <v>121</v>
      </c>
      <c r="J156" s="2" t="s">
        <v>119</v>
      </c>
      <c r="K156" s="2" t="s">
        <v>120</v>
      </c>
      <c r="L156" s="2">
        <v>500009</v>
      </c>
      <c r="M156" s="2">
        <f>91-9848209966</f>
        <v>-9848209875</v>
      </c>
      <c r="N156" s="2" t="s">
        <v>736</v>
      </c>
    </row>
    <row r="157" spans="1:14" ht="15">
      <c r="A157" s="2">
        <v>200056</v>
      </c>
      <c r="B157" s="2" t="s">
        <v>857</v>
      </c>
      <c r="C157" s="2" t="s">
        <v>858</v>
      </c>
      <c r="D157" s="4">
        <v>43676</v>
      </c>
      <c r="E157" s="4">
        <v>44771</v>
      </c>
      <c r="F157" s="2" t="s">
        <v>859</v>
      </c>
      <c r="G157" s="2" t="s">
        <v>860</v>
      </c>
      <c r="H157" s="2" t="s">
        <v>861</v>
      </c>
      <c r="I157" s="2" t="s">
        <v>127</v>
      </c>
      <c r="J157" s="2" t="s">
        <v>127</v>
      </c>
      <c r="K157" s="2" t="s">
        <v>128</v>
      </c>
      <c r="L157" s="2">
        <v>560027</v>
      </c>
      <c r="M157" s="2">
        <f>91-9353077717</f>
        <v>-9353077626</v>
      </c>
      <c r="N157" s="2" t="s">
        <v>862</v>
      </c>
    </row>
    <row r="158" spans="1:14" ht="15">
      <c r="A158" s="2">
        <v>200057</v>
      </c>
      <c r="B158" s="2" t="s">
        <v>1618</v>
      </c>
      <c r="C158" s="2" t="s">
        <v>1619</v>
      </c>
      <c r="D158" s="4">
        <v>43732</v>
      </c>
      <c r="E158" s="4">
        <v>44827</v>
      </c>
      <c r="F158" s="2" t="s">
        <v>1620</v>
      </c>
      <c r="G158" s="2" t="s">
        <v>1621</v>
      </c>
      <c r="H158" s="2"/>
      <c r="I158" s="2" t="s">
        <v>1622</v>
      </c>
      <c r="J158" s="2" t="s">
        <v>1622</v>
      </c>
      <c r="K158" s="2" t="s">
        <v>32</v>
      </c>
      <c r="L158" s="2">
        <v>342001</v>
      </c>
      <c r="M158" s="2">
        <f>91-9829023499</f>
        <v>-9829023408</v>
      </c>
      <c r="N158" s="2" t="s">
        <v>1623</v>
      </c>
    </row>
    <row r="159" spans="1:14" ht="15">
      <c r="A159" s="2">
        <v>200058</v>
      </c>
      <c r="B159" s="2" t="s">
        <v>1641</v>
      </c>
      <c r="C159" s="2" t="s">
        <v>1642</v>
      </c>
      <c r="D159" s="4">
        <v>43754</v>
      </c>
      <c r="E159" s="4">
        <v>44849</v>
      </c>
      <c r="F159" s="2" t="s">
        <v>1643</v>
      </c>
      <c r="G159" s="2" t="s">
        <v>1644</v>
      </c>
      <c r="H159" s="2" t="s">
        <v>1645</v>
      </c>
      <c r="I159" s="2" t="s">
        <v>0</v>
      </c>
      <c r="J159" s="2" t="s">
        <v>10</v>
      </c>
      <c r="K159" s="2" t="s">
        <v>1</v>
      </c>
      <c r="L159" s="2">
        <v>110059</v>
      </c>
      <c r="M159" s="2">
        <f>91-9891398032</f>
        <v>-9891397941</v>
      </c>
      <c r="N159" s="2" t="s">
        <v>1646</v>
      </c>
    </row>
    <row r="160" spans="1:14" ht="15">
      <c r="A160" s="2">
        <v>200059</v>
      </c>
      <c r="B160" s="2" t="s">
        <v>1547</v>
      </c>
      <c r="C160" s="2" t="s">
        <v>1548</v>
      </c>
      <c r="D160" s="4">
        <v>43754</v>
      </c>
      <c r="E160" s="4">
        <v>44849</v>
      </c>
      <c r="F160" s="2" t="s">
        <v>1549</v>
      </c>
      <c r="G160" s="2" t="s">
        <v>1550</v>
      </c>
      <c r="H160" s="2" t="s">
        <v>1551</v>
      </c>
      <c r="I160" s="2" t="s">
        <v>124</v>
      </c>
      <c r="J160" s="2" t="s">
        <v>124</v>
      </c>
      <c r="K160" s="2" t="s">
        <v>125</v>
      </c>
      <c r="L160" s="2">
        <v>530007</v>
      </c>
      <c r="M160" s="2">
        <f>91-7780167642</f>
        <v>-7780167551</v>
      </c>
      <c r="N160" s="2" t="s">
        <v>1552</v>
      </c>
    </row>
    <row r="161" spans="1:14" ht="15">
      <c r="A161" s="2">
        <v>200060</v>
      </c>
      <c r="B161" s="2" t="s">
        <v>1612</v>
      </c>
      <c r="C161" s="2" t="s">
        <v>1613</v>
      </c>
      <c r="D161" s="4">
        <v>43755</v>
      </c>
      <c r="E161" s="4">
        <v>44850</v>
      </c>
      <c r="F161" s="2" t="s">
        <v>1614</v>
      </c>
      <c r="G161" s="2" t="s">
        <v>1615</v>
      </c>
      <c r="H161" s="2"/>
      <c r="I161" s="2" t="s">
        <v>1616</v>
      </c>
      <c r="J161" s="2" t="s">
        <v>1616</v>
      </c>
      <c r="K161" s="2" t="s">
        <v>32</v>
      </c>
      <c r="L161" s="2">
        <v>311001</v>
      </c>
      <c r="M161" s="2">
        <f>91-8114480311</f>
        <v>-8114480220</v>
      </c>
      <c r="N161" s="2" t="s">
        <v>1617</v>
      </c>
    </row>
    <row r="162" spans="1:14" ht="15">
      <c r="A162" s="2">
        <v>200061</v>
      </c>
      <c r="B162" s="2" t="s">
        <v>1577</v>
      </c>
      <c r="C162" s="2" t="s">
        <v>1578</v>
      </c>
      <c r="D162" s="4">
        <v>43768</v>
      </c>
      <c r="E162" s="4">
        <v>44863</v>
      </c>
      <c r="F162" s="2" t="s">
        <v>1579</v>
      </c>
      <c r="G162" s="2" t="s">
        <v>1580</v>
      </c>
      <c r="H162" s="2"/>
      <c r="I162" s="2" t="s">
        <v>856</v>
      </c>
      <c r="J162" s="2" t="s">
        <v>856</v>
      </c>
      <c r="K162" s="2" t="s">
        <v>32</v>
      </c>
      <c r="L162" s="2">
        <v>301001</v>
      </c>
      <c r="M162" s="2">
        <f>91-9468925795</f>
        <v>-9468925704</v>
      </c>
      <c r="N162" s="2" t="s">
        <v>1921</v>
      </c>
    </row>
    <row r="163" spans="1:14" ht="15">
      <c r="A163" s="2">
        <v>200062</v>
      </c>
      <c r="B163" s="2" t="s">
        <v>1632</v>
      </c>
      <c r="C163" s="2" t="s">
        <v>1633</v>
      </c>
      <c r="D163" s="4">
        <v>43780</v>
      </c>
      <c r="E163" s="4">
        <v>44875</v>
      </c>
      <c r="F163" s="2" t="s">
        <v>1634</v>
      </c>
      <c r="G163" s="2" t="s">
        <v>1635</v>
      </c>
      <c r="H163" s="2" t="s">
        <v>1636</v>
      </c>
      <c r="I163" s="2" t="s">
        <v>31</v>
      </c>
      <c r="J163" s="2" t="s">
        <v>31</v>
      </c>
      <c r="K163" s="2" t="s">
        <v>27</v>
      </c>
      <c r="L163" s="2">
        <v>124001</v>
      </c>
      <c r="M163" s="2">
        <f>91-9868704744</f>
        <v>-9868704653</v>
      </c>
      <c r="N163" s="2" t="s">
        <v>1637</v>
      </c>
    </row>
    <row r="164" spans="1:14" ht="15">
      <c r="A164" s="2">
        <v>200063</v>
      </c>
      <c r="B164" s="2" t="s">
        <v>1581</v>
      </c>
      <c r="C164" s="2" t="s">
        <v>1582</v>
      </c>
      <c r="D164" s="4">
        <v>43780</v>
      </c>
      <c r="E164" s="4">
        <v>44875</v>
      </c>
      <c r="F164" s="2" t="s">
        <v>1583</v>
      </c>
      <c r="G164" s="2" t="s">
        <v>1584</v>
      </c>
      <c r="H164" s="2" t="s">
        <v>22</v>
      </c>
      <c r="I164" s="2" t="s">
        <v>1</v>
      </c>
      <c r="J164" s="2" t="s">
        <v>11</v>
      </c>
      <c r="K164" s="2" t="s">
        <v>1</v>
      </c>
      <c r="L164" s="2">
        <v>110085</v>
      </c>
      <c r="M164" s="2">
        <f>91-9560490100</f>
        <v>-9560490009</v>
      </c>
      <c r="N164" s="2" t="s">
        <v>1585</v>
      </c>
    </row>
    <row r="165" spans="1:14" ht="15">
      <c r="A165" s="2">
        <v>200064</v>
      </c>
      <c r="B165" s="2" t="s">
        <v>1599</v>
      </c>
      <c r="C165" s="2" t="s">
        <v>1600</v>
      </c>
      <c r="D165" s="4">
        <v>43797</v>
      </c>
      <c r="E165" s="4">
        <v>44892</v>
      </c>
      <c r="F165" s="2" t="s">
        <v>1601</v>
      </c>
      <c r="G165" s="2" t="s">
        <v>1602</v>
      </c>
      <c r="H165" s="2" t="s">
        <v>1603</v>
      </c>
      <c r="I165" s="2" t="s">
        <v>2</v>
      </c>
      <c r="J165" s="2" t="s">
        <v>3</v>
      </c>
      <c r="K165" s="2" t="s">
        <v>1</v>
      </c>
      <c r="L165" s="2">
        <v>110032</v>
      </c>
      <c r="M165" s="2">
        <f>91-9811069453</f>
        <v>-9811069362</v>
      </c>
      <c r="N165" s="2" t="s">
        <v>1604</v>
      </c>
    </row>
    <row r="166" spans="1:14" ht="15">
      <c r="A166" s="2">
        <v>200065</v>
      </c>
      <c r="B166" s="2" t="s">
        <v>1554</v>
      </c>
      <c r="C166" s="2" t="s">
        <v>1555</v>
      </c>
      <c r="D166" s="4">
        <v>43797</v>
      </c>
      <c r="E166" s="4">
        <v>44892</v>
      </c>
      <c r="F166" s="2" t="s">
        <v>1556</v>
      </c>
      <c r="G166" s="2" t="s">
        <v>143</v>
      </c>
      <c r="H166" s="2"/>
      <c r="I166" s="2" t="s">
        <v>143</v>
      </c>
      <c r="J166" s="2" t="s">
        <v>143</v>
      </c>
      <c r="K166" s="2" t="s">
        <v>59</v>
      </c>
      <c r="L166" s="2">
        <v>700010</v>
      </c>
      <c r="M166" s="2">
        <f>91-8317030390</f>
        <v>-8317030299</v>
      </c>
      <c r="N166" s="2" t="s">
        <v>1755</v>
      </c>
    </row>
    <row r="167" spans="1:14" ht="15">
      <c r="A167" s="2">
        <v>200066</v>
      </c>
      <c r="B167" s="2" t="s">
        <v>1653</v>
      </c>
      <c r="C167" s="2" t="s">
        <v>1654</v>
      </c>
      <c r="D167" s="4">
        <v>43801</v>
      </c>
      <c r="E167" s="4">
        <v>44896</v>
      </c>
      <c r="F167" s="2" t="s">
        <v>1655</v>
      </c>
      <c r="G167" s="2" t="s">
        <v>1656</v>
      </c>
      <c r="H167" s="2" t="s">
        <v>1657</v>
      </c>
      <c r="I167" s="2" t="s">
        <v>0</v>
      </c>
      <c r="J167" s="2" t="s">
        <v>10</v>
      </c>
      <c r="K167" s="2" t="s">
        <v>1</v>
      </c>
      <c r="L167" s="2">
        <v>110015</v>
      </c>
      <c r="M167" s="2">
        <f>91-9958835910</f>
        <v>-9958835819</v>
      </c>
      <c r="N167" s="2" t="s">
        <v>1658</v>
      </c>
    </row>
    <row r="168" spans="1:14" ht="15">
      <c r="A168" s="2">
        <v>200067</v>
      </c>
      <c r="B168" s="2" t="s">
        <v>1594</v>
      </c>
      <c r="C168" s="2" t="s">
        <v>1595</v>
      </c>
      <c r="D168" s="4">
        <v>43822</v>
      </c>
      <c r="E168" s="4">
        <v>44917</v>
      </c>
      <c r="F168" s="2" t="s">
        <v>1596</v>
      </c>
      <c r="G168" s="2" t="s">
        <v>1597</v>
      </c>
      <c r="H168" s="2"/>
      <c r="I168" s="2" t="s">
        <v>63</v>
      </c>
      <c r="J168" s="2" t="s">
        <v>63</v>
      </c>
      <c r="K168" s="2" t="s">
        <v>15</v>
      </c>
      <c r="L168" s="2">
        <v>201010</v>
      </c>
      <c r="M168" s="2">
        <f>91-9810764006</f>
        <v>-9810763915</v>
      </c>
      <c r="N168" s="2" t="s">
        <v>1598</v>
      </c>
    </row>
    <row r="169" spans="1:14" ht="15">
      <c r="A169" s="2">
        <v>200068</v>
      </c>
      <c r="B169" s="2" t="s">
        <v>1557</v>
      </c>
      <c r="C169" s="2" t="s">
        <v>1558</v>
      </c>
      <c r="D169" s="4">
        <v>43833</v>
      </c>
      <c r="E169" s="4">
        <v>44928</v>
      </c>
      <c r="F169" s="2" t="s">
        <v>1559</v>
      </c>
      <c r="G169" s="2" t="s">
        <v>1560</v>
      </c>
      <c r="H169" s="2" t="s">
        <v>1561</v>
      </c>
      <c r="I169" s="2" t="s">
        <v>1562</v>
      </c>
      <c r="J169" s="2" t="s">
        <v>1563</v>
      </c>
      <c r="K169" s="2" t="s">
        <v>100</v>
      </c>
      <c r="L169" s="2">
        <v>410210</v>
      </c>
      <c r="M169" s="2">
        <f>91-8879737769</f>
        <v>-8879737678</v>
      </c>
      <c r="N169" s="2" t="s">
        <v>1564</v>
      </c>
    </row>
    <row r="170" spans="1:14" ht="15">
      <c r="A170" s="2">
        <v>200069</v>
      </c>
      <c r="B170" s="2" t="s">
        <v>1571</v>
      </c>
      <c r="C170" s="2" t="s">
        <v>1572</v>
      </c>
      <c r="D170" s="4">
        <v>43858</v>
      </c>
      <c r="E170" s="4">
        <v>44953</v>
      </c>
      <c r="F170" s="2" t="s">
        <v>1573</v>
      </c>
      <c r="G170" s="2" t="s">
        <v>1574</v>
      </c>
      <c r="H170" s="2" t="s">
        <v>1575</v>
      </c>
      <c r="I170" s="2" t="s">
        <v>719</v>
      </c>
      <c r="J170" s="2" t="s">
        <v>719</v>
      </c>
      <c r="K170" s="2" t="s">
        <v>100</v>
      </c>
      <c r="L170" s="2">
        <v>431001</v>
      </c>
      <c r="M170" s="2">
        <f>91-9403629163</f>
        <v>-9403629072</v>
      </c>
      <c r="N170" s="2" t="s">
        <v>1576</v>
      </c>
    </row>
    <row r="171" spans="1:14" ht="15">
      <c r="A171" s="2">
        <v>200070</v>
      </c>
      <c r="B171" s="2" t="s">
        <v>1756</v>
      </c>
      <c r="C171" s="2" t="s">
        <v>1757</v>
      </c>
      <c r="D171" s="4">
        <v>43921</v>
      </c>
      <c r="E171" s="4">
        <v>45015</v>
      </c>
      <c r="F171" s="2" t="s">
        <v>1758</v>
      </c>
      <c r="G171" s="2" t="s">
        <v>1759</v>
      </c>
      <c r="H171" s="2" t="s">
        <v>1760</v>
      </c>
      <c r="I171" s="2" t="s">
        <v>1761</v>
      </c>
      <c r="J171" s="2" t="s">
        <v>1761</v>
      </c>
      <c r="K171" s="2" t="s">
        <v>15</v>
      </c>
      <c r="L171" s="2">
        <v>226002</v>
      </c>
      <c r="M171" s="2">
        <f>91-8400266688</f>
        <v>-8400266597</v>
      </c>
      <c r="N171" s="2" t="s">
        <v>1882</v>
      </c>
    </row>
    <row r="172" spans="1:14" ht="15">
      <c r="A172" s="2">
        <v>200071</v>
      </c>
      <c r="B172" s="2" t="s">
        <v>1779</v>
      </c>
      <c r="C172" s="2" t="s">
        <v>1780</v>
      </c>
      <c r="D172" s="4">
        <v>43945</v>
      </c>
      <c r="E172" s="4">
        <v>45039</v>
      </c>
      <c r="F172" s="2" t="s">
        <v>1781</v>
      </c>
      <c r="G172" s="2" t="s">
        <v>260</v>
      </c>
      <c r="H172" s="2" t="s">
        <v>261</v>
      </c>
      <c r="I172" s="2" t="s">
        <v>28</v>
      </c>
      <c r="J172" s="2" t="s">
        <v>28</v>
      </c>
      <c r="K172" s="2" t="s">
        <v>27</v>
      </c>
      <c r="L172" s="2">
        <v>122017</v>
      </c>
      <c r="M172" s="2">
        <f>91-9910393591</f>
        <v>-9910393500</v>
      </c>
      <c r="N172" s="2" t="s">
        <v>1782</v>
      </c>
    </row>
    <row r="173" spans="1:14" ht="15">
      <c r="A173" s="2">
        <v>200072</v>
      </c>
      <c r="B173" s="2" t="s">
        <v>1830</v>
      </c>
      <c r="C173" s="2" t="s">
        <v>1831</v>
      </c>
      <c r="D173" s="4">
        <v>44015</v>
      </c>
      <c r="E173" s="4">
        <v>45109</v>
      </c>
      <c r="F173" s="2" t="s">
        <v>1832</v>
      </c>
      <c r="G173" s="2" t="s">
        <v>1833</v>
      </c>
      <c r="H173" s="2"/>
      <c r="I173" s="2" t="s">
        <v>1834</v>
      </c>
      <c r="J173" s="2" t="s">
        <v>1835</v>
      </c>
      <c r="K173" s="2" t="s">
        <v>68</v>
      </c>
      <c r="L173" s="2">
        <v>629901</v>
      </c>
      <c r="M173" s="2">
        <f>91-9500270050</f>
        <v>-9500269959</v>
      </c>
      <c r="N173" s="2" t="s">
        <v>1836</v>
      </c>
    </row>
    <row r="174" spans="1:14" ht="15">
      <c r="A174" s="2">
        <v>200073</v>
      </c>
      <c r="B174" s="2" t="s">
        <v>1837</v>
      </c>
      <c r="C174" s="2" t="s">
        <v>1838</v>
      </c>
      <c r="D174" s="4">
        <v>44075</v>
      </c>
      <c r="E174" s="4">
        <v>45169</v>
      </c>
      <c r="F174" s="2" t="s">
        <v>1839</v>
      </c>
      <c r="G174" s="2" t="s">
        <v>1840</v>
      </c>
      <c r="H174" s="2" t="s">
        <v>1841</v>
      </c>
      <c r="I174" s="2" t="s">
        <v>140</v>
      </c>
      <c r="J174" s="2" t="s">
        <v>140</v>
      </c>
      <c r="K174" s="2" t="s">
        <v>68</v>
      </c>
      <c r="L174" s="2">
        <v>600041</v>
      </c>
      <c r="M174" s="2">
        <f>91-9840089285</f>
        <v>-9840089194</v>
      </c>
      <c r="N174" s="2" t="s">
        <v>1842</v>
      </c>
    </row>
    <row r="175" spans="1:14" ht="15">
      <c r="A175" s="2">
        <v>200074</v>
      </c>
      <c r="B175" s="2" t="s">
        <v>1843</v>
      </c>
      <c r="C175" s="2" t="s">
        <v>1844</v>
      </c>
      <c r="D175" s="4">
        <v>44092</v>
      </c>
      <c r="E175" s="4">
        <v>45186</v>
      </c>
      <c r="F175" s="2" t="s">
        <v>1845</v>
      </c>
      <c r="G175" s="2" t="s">
        <v>1846</v>
      </c>
      <c r="H175" s="2" t="s">
        <v>1847</v>
      </c>
      <c r="I175" s="2" t="s">
        <v>719</v>
      </c>
      <c r="J175" s="2" t="s">
        <v>719</v>
      </c>
      <c r="K175" s="2" t="s">
        <v>100</v>
      </c>
      <c r="L175" s="2">
        <v>431001</v>
      </c>
      <c r="M175" s="2">
        <f>91-9370707116</f>
        <v>-9370707025</v>
      </c>
      <c r="N175" s="2" t="s">
        <v>1848</v>
      </c>
    </row>
    <row r="176" spans="1:14" ht="15">
      <c r="A176" s="2">
        <v>200075</v>
      </c>
      <c r="B176" s="2" t="s">
        <v>1883</v>
      </c>
      <c r="C176" s="2" t="s">
        <v>1884</v>
      </c>
      <c r="D176" s="4">
        <v>44153</v>
      </c>
      <c r="E176" s="4">
        <v>45247</v>
      </c>
      <c r="F176" s="2" t="s">
        <v>1885</v>
      </c>
      <c r="G176" s="2" t="s">
        <v>1886</v>
      </c>
      <c r="H176" s="2" t="s">
        <v>1887</v>
      </c>
      <c r="I176" s="2" t="s">
        <v>1888</v>
      </c>
      <c r="J176" s="2" t="s">
        <v>1888</v>
      </c>
      <c r="K176" s="2" t="s">
        <v>100</v>
      </c>
      <c r="L176" s="2">
        <v>411014</v>
      </c>
      <c r="M176" s="2">
        <f>91-9822985995</f>
        <v>-9822985904</v>
      </c>
      <c r="N176" s="2" t="s">
        <v>1889</v>
      </c>
    </row>
    <row r="177" spans="1:14" ht="15">
      <c r="A177" s="2">
        <v>200076</v>
      </c>
      <c r="B177" s="2" t="s">
        <v>1922</v>
      </c>
      <c r="C177" s="2" t="s">
        <v>1923</v>
      </c>
      <c r="D177" s="4">
        <v>44208</v>
      </c>
      <c r="E177" s="4">
        <v>45302</v>
      </c>
      <c r="F177" s="2" t="s">
        <v>1924</v>
      </c>
      <c r="G177" s="2" t="s">
        <v>1925</v>
      </c>
      <c r="H177" s="2"/>
      <c r="I177" s="2" t="s">
        <v>63</v>
      </c>
      <c r="J177" s="2" t="s">
        <v>63</v>
      </c>
      <c r="K177" s="2" t="s">
        <v>15</v>
      </c>
      <c r="L177" s="2">
        <v>201012</v>
      </c>
      <c r="M177" s="2">
        <f>91-7838612576</f>
        <v>-7838612485</v>
      </c>
      <c r="N177" s="2" t="s">
        <v>1926</v>
      </c>
    </row>
    <row r="178" spans="1:14" ht="15">
      <c r="A178" s="2">
        <v>200077</v>
      </c>
      <c r="B178" s="2" t="s">
        <v>1933</v>
      </c>
      <c r="C178" s="2" t="s">
        <v>1934</v>
      </c>
      <c r="D178" s="4">
        <v>44221</v>
      </c>
      <c r="E178" s="4">
        <v>45315</v>
      </c>
      <c r="F178" s="2" t="s">
        <v>1935</v>
      </c>
      <c r="G178" s="2" t="s">
        <v>1936</v>
      </c>
      <c r="H178" s="2" t="s">
        <v>1937</v>
      </c>
      <c r="I178" s="2" t="s">
        <v>0</v>
      </c>
      <c r="J178" s="2" t="s">
        <v>8</v>
      </c>
      <c r="K178" s="2" t="s">
        <v>1</v>
      </c>
      <c r="L178" s="2">
        <v>110043</v>
      </c>
      <c r="M178" s="2">
        <f>91-9540530810</f>
        <v>-9540530719</v>
      </c>
      <c r="N178" s="2" t="s">
        <v>1938</v>
      </c>
    </row>
    <row r="179" spans="1:14" ht="15">
      <c r="A179" s="2">
        <v>200078</v>
      </c>
      <c r="B179" s="2" t="s">
        <v>1942</v>
      </c>
      <c r="C179" s="2" t="s">
        <v>1943</v>
      </c>
      <c r="D179" s="4">
        <v>44237</v>
      </c>
      <c r="E179" s="4">
        <v>45331</v>
      </c>
      <c r="F179" s="2" t="s">
        <v>1944</v>
      </c>
      <c r="G179" s="2" t="s">
        <v>1945</v>
      </c>
      <c r="H179" s="2"/>
      <c r="I179" s="2" t="s">
        <v>48</v>
      </c>
      <c r="J179" s="2" t="s">
        <v>48</v>
      </c>
      <c r="K179" s="2" t="s">
        <v>48</v>
      </c>
      <c r="L179" s="2">
        <v>160047</v>
      </c>
      <c r="M179" s="2">
        <f>91-9988400333</f>
        <v>-9988400242</v>
      </c>
      <c r="N179" s="2" t="s">
        <v>1946</v>
      </c>
    </row>
    <row r="180" spans="1:14" ht="15">
      <c r="A180" s="2">
        <v>200079</v>
      </c>
      <c r="B180" s="2" t="s">
        <v>1927</v>
      </c>
      <c r="C180" s="2" t="s">
        <v>1928</v>
      </c>
      <c r="D180" s="4">
        <v>44246</v>
      </c>
      <c r="E180" s="4">
        <v>45340</v>
      </c>
      <c r="F180" s="2" t="s">
        <v>1929</v>
      </c>
      <c r="G180" s="2" t="s">
        <v>1930</v>
      </c>
      <c r="H180" s="2" t="s">
        <v>1931</v>
      </c>
      <c r="I180" s="2" t="s">
        <v>39</v>
      </c>
      <c r="J180" s="2" t="s">
        <v>39</v>
      </c>
      <c r="K180" s="2" t="s">
        <v>27</v>
      </c>
      <c r="L180" s="2">
        <v>134113</v>
      </c>
      <c r="M180" s="2">
        <f>91-8528599949</f>
        <v>-8528599858</v>
      </c>
      <c r="N180" s="2" t="s">
        <v>1932</v>
      </c>
    </row>
    <row r="181" ht="15">
      <c r="A181" s="11" t="s">
        <v>1987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2"/>
  <sheetViews>
    <sheetView tabSelected="1" zoomScalePageLayoutView="0" workbookViewId="0" topLeftCell="A1">
      <pane ySplit="1" topLeftCell="A432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4.8515625" style="0" bestFit="1" customWidth="1"/>
    <col min="2" max="2" width="29.00390625" style="0" bestFit="1" customWidth="1"/>
    <col min="3" max="3" width="23.421875" style="0" bestFit="1" customWidth="1"/>
    <col min="4" max="4" width="37.57421875" style="0" bestFit="1" customWidth="1"/>
    <col min="5" max="5" width="40.00390625" style="0" bestFit="1" customWidth="1"/>
    <col min="6" max="6" width="13.7109375" style="0" bestFit="1" customWidth="1"/>
    <col min="7" max="7" width="5.140625" style="0" bestFit="1" customWidth="1"/>
    <col min="8" max="8" width="4.8515625" style="0" bestFit="1" customWidth="1"/>
    <col min="9" max="9" width="15.00390625" style="0" bestFit="1" customWidth="1"/>
    <col min="10" max="10" width="13.140625" style="0" bestFit="1" customWidth="1"/>
    <col min="11" max="11" width="5.7109375" style="0" bestFit="1" customWidth="1"/>
    <col min="12" max="12" width="7.8515625" style="0" bestFit="1" customWidth="1"/>
    <col min="13" max="13" width="37.00390625" style="0" bestFit="1" customWidth="1"/>
    <col min="14" max="14" width="33.57421875" style="0" bestFit="1" customWidth="1"/>
  </cols>
  <sheetData>
    <row r="1" spans="1:14" ht="15">
      <c r="A1" s="5" t="s">
        <v>689</v>
      </c>
      <c r="B1" s="5" t="s">
        <v>690</v>
      </c>
      <c r="C1" s="5" t="s">
        <v>1541</v>
      </c>
      <c r="D1" s="5" t="s">
        <v>1804</v>
      </c>
      <c r="E1" s="5" t="s">
        <v>1542</v>
      </c>
      <c r="F1" s="5" t="s">
        <v>864</v>
      </c>
      <c r="G1" s="5" t="s">
        <v>865</v>
      </c>
      <c r="H1" s="5" t="s">
        <v>866</v>
      </c>
      <c r="I1" s="5" t="s">
        <v>867</v>
      </c>
      <c r="J1" s="5" t="s">
        <v>868</v>
      </c>
      <c r="K1" s="5" t="s">
        <v>869</v>
      </c>
      <c r="L1" s="5" t="s">
        <v>870</v>
      </c>
      <c r="M1" s="6" t="s">
        <v>1543</v>
      </c>
      <c r="N1" s="6" t="s">
        <v>1544</v>
      </c>
    </row>
    <row r="2" spans="1:14" ht="15">
      <c r="A2" s="2">
        <v>316</v>
      </c>
      <c r="B2" s="2" t="s">
        <v>465</v>
      </c>
      <c r="C2" s="2">
        <v>51936</v>
      </c>
      <c r="D2" s="2" t="s">
        <v>1189</v>
      </c>
      <c r="E2" s="2" t="s">
        <v>1190</v>
      </c>
      <c r="F2" s="2" t="s">
        <v>871</v>
      </c>
      <c r="G2" s="2" t="s">
        <v>871</v>
      </c>
      <c r="H2" s="2" t="s">
        <v>871</v>
      </c>
      <c r="I2" s="2" t="s">
        <v>871</v>
      </c>
      <c r="J2" s="2"/>
      <c r="K2" s="2" t="s">
        <v>871</v>
      </c>
      <c r="L2" s="2"/>
      <c r="M2" s="4">
        <v>43750</v>
      </c>
      <c r="N2" s="4">
        <v>44845</v>
      </c>
    </row>
    <row r="3" spans="1:14" ht="15">
      <c r="A3" s="2">
        <v>316</v>
      </c>
      <c r="B3" s="2" t="s">
        <v>465</v>
      </c>
      <c r="C3" s="2">
        <v>4667</v>
      </c>
      <c r="D3" s="2" t="s">
        <v>925</v>
      </c>
      <c r="E3" s="2" t="s">
        <v>926</v>
      </c>
      <c r="F3" s="2" t="s">
        <v>871</v>
      </c>
      <c r="G3" s="2" t="s">
        <v>871</v>
      </c>
      <c r="H3" s="2" t="s">
        <v>871</v>
      </c>
      <c r="I3" s="2" t="s">
        <v>871</v>
      </c>
      <c r="J3" s="2"/>
      <c r="K3" s="2" t="s">
        <v>871</v>
      </c>
      <c r="L3" s="2"/>
      <c r="M3" s="4">
        <v>43393</v>
      </c>
      <c r="N3" s="4">
        <v>44488</v>
      </c>
    </row>
    <row r="4" spans="1:14" ht="15">
      <c r="A4" s="2">
        <v>316</v>
      </c>
      <c r="B4" s="2" t="s">
        <v>465</v>
      </c>
      <c r="C4" s="2">
        <v>2856</v>
      </c>
      <c r="D4" s="2" t="s">
        <v>903</v>
      </c>
      <c r="E4" s="2" t="s">
        <v>904</v>
      </c>
      <c r="F4" s="2" t="s">
        <v>871</v>
      </c>
      <c r="G4" s="2" t="s">
        <v>871</v>
      </c>
      <c r="H4" s="2" t="s">
        <v>871</v>
      </c>
      <c r="I4" s="2" t="s">
        <v>871</v>
      </c>
      <c r="J4" s="2"/>
      <c r="K4" s="2" t="s">
        <v>871</v>
      </c>
      <c r="L4" s="2"/>
      <c r="M4" s="4">
        <v>43546</v>
      </c>
      <c r="N4" s="4">
        <v>44641</v>
      </c>
    </row>
    <row r="5" spans="1:14" ht="15">
      <c r="A5" s="2">
        <v>337</v>
      </c>
      <c r="B5" s="2" t="s">
        <v>661</v>
      </c>
      <c r="C5" s="2">
        <v>3616</v>
      </c>
      <c r="D5" s="2" t="s">
        <v>911</v>
      </c>
      <c r="E5" s="2" t="s">
        <v>912</v>
      </c>
      <c r="F5" s="2"/>
      <c r="G5" s="2" t="s">
        <v>871</v>
      </c>
      <c r="H5" s="2"/>
      <c r="I5" s="2" t="s">
        <v>871</v>
      </c>
      <c r="J5" s="2"/>
      <c r="K5" s="2" t="s">
        <v>871</v>
      </c>
      <c r="L5" s="2"/>
      <c r="M5" s="4">
        <v>43783</v>
      </c>
      <c r="N5" s="4">
        <v>44878</v>
      </c>
    </row>
    <row r="6" spans="1:14" ht="15">
      <c r="A6" s="2">
        <v>337</v>
      </c>
      <c r="B6" s="2" t="s">
        <v>661</v>
      </c>
      <c r="C6" s="2">
        <v>1575</v>
      </c>
      <c r="D6" s="2" t="s">
        <v>881</v>
      </c>
      <c r="E6" s="2" t="s">
        <v>882</v>
      </c>
      <c r="F6" s="2"/>
      <c r="G6" s="2" t="s">
        <v>871</v>
      </c>
      <c r="H6" s="2" t="s">
        <v>871</v>
      </c>
      <c r="I6" s="2" t="s">
        <v>871</v>
      </c>
      <c r="J6" s="2"/>
      <c r="K6" s="2" t="s">
        <v>871</v>
      </c>
      <c r="L6" s="2"/>
      <c r="M6" s="4">
        <v>43485</v>
      </c>
      <c r="N6" s="4">
        <v>44580</v>
      </c>
    </row>
    <row r="7" spans="1:14" ht="15">
      <c r="A7" s="2">
        <v>653</v>
      </c>
      <c r="B7" s="2" t="s">
        <v>463</v>
      </c>
      <c r="C7" s="2">
        <v>5633</v>
      </c>
      <c r="D7" s="2" t="s">
        <v>1897</v>
      </c>
      <c r="E7" s="2" t="s">
        <v>1898</v>
      </c>
      <c r="F7" s="2"/>
      <c r="G7" s="2"/>
      <c r="H7" s="2"/>
      <c r="I7" s="2" t="s">
        <v>871</v>
      </c>
      <c r="J7" s="2"/>
      <c r="K7" s="2"/>
      <c r="L7" s="2" t="s">
        <v>871</v>
      </c>
      <c r="M7" s="4">
        <v>44149</v>
      </c>
      <c r="N7" s="4">
        <v>45243</v>
      </c>
    </row>
    <row r="8" spans="1:14" ht="15">
      <c r="A8" s="2">
        <v>653</v>
      </c>
      <c r="B8" s="2" t="s">
        <v>463</v>
      </c>
      <c r="C8" s="2">
        <v>48804</v>
      </c>
      <c r="D8" s="2" t="s">
        <v>1178</v>
      </c>
      <c r="E8" s="2" t="s">
        <v>1179</v>
      </c>
      <c r="F8" s="2" t="s">
        <v>871</v>
      </c>
      <c r="G8" s="2" t="s">
        <v>871</v>
      </c>
      <c r="H8" s="2" t="s">
        <v>871</v>
      </c>
      <c r="I8" s="2" t="s">
        <v>871</v>
      </c>
      <c r="J8" s="2"/>
      <c r="K8" s="2"/>
      <c r="L8" s="2"/>
      <c r="M8" s="4">
        <v>43964</v>
      </c>
      <c r="N8" s="4">
        <v>45058</v>
      </c>
    </row>
    <row r="9" spans="1:14" ht="15">
      <c r="A9" s="2">
        <v>2338</v>
      </c>
      <c r="B9" s="2" t="s">
        <v>213</v>
      </c>
      <c r="C9" s="2">
        <v>232</v>
      </c>
      <c r="D9" s="2" t="s">
        <v>874</v>
      </c>
      <c r="E9" s="2" t="s">
        <v>875</v>
      </c>
      <c r="F9" s="2" t="s">
        <v>871</v>
      </c>
      <c r="G9" s="2" t="s">
        <v>871</v>
      </c>
      <c r="H9" s="2" t="s">
        <v>871</v>
      </c>
      <c r="I9" s="2" t="s">
        <v>871</v>
      </c>
      <c r="J9" s="2"/>
      <c r="K9" s="2"/>
      <c r="L9" s="2"/>
      <c r="M9" s="4">
        <v>43612</v>
      </c>
      <c r="N9" s="4">
        <v>44707</v>
      </c>
    </row>
    <row r="10" spans="1:14" ht="15">
      <c r="A10" s="2">
        <v>2338</v>
      </c>
      <c r="B10" s="2" t="s">
        <v>213</v>
      </c>
      <c r="C10" s="2">
        <v>75023</v>
      </c>
      <c r="D10" s="2" t="s">
        <v>1441</v>
      </c>
      <c r="E10" s="2" t="s">
        <v>1442</v>
      </c>
      <c r="F10" s="2"/>
      <c r="G10" s="2" t="s">
        <v>871</v>
      </c>
      <c r="H10" s="2"/>
      <c r="I10" s="2" t="s">
        <v>871</v>
      </c>
      <c r="J10" s="2"/>
      <c r="K10" s="2" t="s">
        <v>871</v>
      </c>
      <c r="L10" s="2"/>
      <c r="M10" s="4">
        <v>44096</v>
      </c>
      <c r="N10" s="4">
        <v>45190</v>
      </c>
    </row>
    <row r="11" spans="1:14" ht="15">
      <c r="A11" s="2">
        <v>2338</v>
      </c>
      <c r="B11" s="2" t="s">
        <v>213</v>
      </c>
      <c r="C11" s="2">
        <v>85254</v>
      </c>
      <c r="D11" s="2" t="s">
        <v>1500</v>
      </c>
      <c r="E11" s="2" t="s">
        <v>1501</v>
      </c>
      <c r="F11" s="2" t="s">
        <v>871</v>
      </c>
      <c r="G11" s="2" t="s">
        <v>871</v>
      </c>
      <c r="H11" s="2"/>
      <c r="I11" s="2" t="s">
        <v>871</v>
      </c>
      <c r="J11" s="2"/>
      <c r="K11" s="2"/>
      <c r="L11" s="2"/>
      <c r="M11" s="4">
        <v>44061</v>
      </c>
      <c r="N11" s="4">
        <v>45155</v>
      </c>
    </row>
    <row r="12" spans="1:14" ht="15">
      <c r="A12" s="2">
        <v>5669</v>
      </c>
      <c r="B12" s="2" t="s">
        <v>372</v>
      </c>
      <c r="C12" s="2">
        <v>3997</v>
      </c>
      <c r="D12" s="2" t="s">
        <v>919</v>
      </c>
      <c r="E12" s="2" t="s">
        <v>920</v>
      </c>
      <c r="F12" s="2" t="s">
        <v>871</v>
      </c>
      <c r="G12" s="2" t="s">
        <v>871</v>
      </c>
      <c r="H12" s="2"/>
      <c r="I12" s="2"/>
      <c r="J12" s="2"/>
      <c r="K12" s="2" t="s">
        <v>871</v>
      </c>
      <c r="L12" s="2" t="s">
        <v>871</v>
      </c>
      <c r="M12" s="4">
        <v>44284</v>
      </c>
      <c r="N12" s="4">
        <v>45379</v>
      </c>
    </row>
    <row r="13" spans="1:14" ht="15">
      <c r="A13" s="2">
        <v>5669</v>
      </c>
      <c r="B13" s="2" t="s">
        <v>372</v>
      </c>
      <c r="C13" s="2">
        <v>52</v>
      </c>
      <c r="D13" s="2" t="s">
        <v>872</v>
      </c>
      <c r="E13" s="2" t="s">
        <v>873</v>
      </c>
      <c r="F13" s="2"/>
      <c r="G13" s="2" t="s">
        <v>871</v>
      </c>
      <c r="H13" s="2"/>
      <c r="I13" s="2" t="s">
        <v>871</v>
      </c>
      <c r="J13" s="2"/>
      <c r="K13" s="2" t="s">
        <v>871</v>
      </c>
      <c r="L13" s="2"/>
      <c r="M13" s="4">
        <v>43527</v>
      </c>
      <c r="N13" s="4">
        <v>44622</v>
      </c>
    </row>
    <row r="14" spans="1:14" ht="15">
      <c r="A14" s="2">
        <v>11963</v>
      </c>
      <c r="B14" s="2" t="s">
        <v>434</v>
      </c>
      <c r="C14" s="2">
        <v>13999</v>
      </c>
      <c r="D14" s="2" t="s">
        <v>1953</v>
      </c>
      <c r="E14" s="2" t="s">
        <v>1954</v>
      </c>
      <c r="F14" s="2" t="s">
        <v>871</v>
      </c>
      <c r="G14" s="2" t="s">
        <v>871</v>
      </c>
      <c r="H14" s="2"/>
      <c r="I14" s="2" t="s">
        <v>871</v>
      </c>
      <c r="J14" s="2"/>
      <c r="K14" s="2" t="s">
        <v>871</v>
      </c>
      <c r="L14" s="2"/>
      <c r="M14" s="4">
        <v>43984</v>
      </c>
      <c r="N14" s="4">
        <v>45078</v>
      </c>
    </row>
    <row r="15" spans="1:14" ht="15">
      <c r="A15" s="2">
        <v>11963</v>
      </c>
      <c r="B15" s="2" t="s">
        <v>434</v>
      </c>
      <c r="C15" s="2">
        <v>72962</v>
      </c>
      <c r="D15" s="2" t="s">
        <v>1338</v>
      </c>
      <c r="E15" s="2" t="s">
        <v>1339</v>
      </c>
      <c r="F15" s="2" t="s">
        <v>871</v>
      </c>
      <c r="G15" s="2" t="s">
        <v>871</v>
      </c>
      <c r="H15" s="2"/>
      <c r="I15" s="2"/>
      <c r="J15" s="2"/>
      <c r="K15" s="2"/>
      <c r="L15" s="2" t="s">
        <v>871</v>
      </c>
      <c r="M15" s="4">
        <v>43229</v>
      </c>
      <c r="N15" s="4">
        <v>44324</v>
      </c>
    </row>
    <row r="16" spans="1:14" ht="15">
      <c r="A16" s="2">
        <v>11963</v>
      </c>
      <c r="B16" s="2" t="s">
        <v>434</v>
      </c>
      <c r="C16" s="2">
        <v>74361</v>
      </c>
      <c r="D16" s="2" t="s">
        <v>1955</v>
      </c>
      <c r="E16" s="2" t="s">
        <v>1956</v>
      </c>
      <c r="F16" s="2"/>
      <c r="G16" s="2"/>
      <c r="H16" s="2"/>
      <c r="I16" s="2"/>
      <c r="J16" s="2"/>
      <c r="K16" s="2"/>
      <c r="L16" s="2" t="s">
        <v>871</v>
      </c>
      <c r="M16" s="4">
        <v>43590</v>
      </c>
      <c r="N16" s="4">
        <v>44685</v>
      </c>
    </row>
    <row r="17" spans="1:14" ht="15">
      <c r="A17" s="2">
        <v>12940</v>
      </c>
      <c r="B17" s="2" t="s">
        <v>708</v>
      </c>
      <c r="C17" s="2">
        <v>40091</v>
      </c>
      <c r="D17" s="2" t="s">
        <v>1131</v>
      </c>
      <c r="E17" s="2" t="s">
        <v>993</v>
      </c>
      <c r="F17" s="2"/>
      <c r="G17" s="2"/>
      <c r="H17" s="2"/>
      <c r="I17" s="2" t="s">
        <v>871</v>
      </c>
      <c r="J17" s="2" t="s">
        <v>871</v>
      </c>
      <c r="K17" s="2"/>
      <c r="L17" s="2"/>
      <c r="M17" s="4">
        <v>44176</v>
      </c>
      <c r="N17" s="4">
        <v>45270</v>
      </c>
    </row>
    <row r="18" spans="1:14" ht="15">
      <c r="A18" s="2">
        <v>12940</v>
      </c>
      <c r="B18" s="2" t="s">
        <v>708</v>
      </c>
      <c r="C18" s="2">
        <v>50200</v>
      </c>
      <c r="D18" s="2" t="s">
        <v>1182</v>
      </c>
      <c r="E18" s="2" t="s">
        <v>1183</v>
      </c>
      <c r="F18" s="2" t="s">
        <v>871</v>
      </c>
      <c r="G18" s="2" t="s">
        <v>871</v>
      </c>
      <c r="H18" s="2"/>
      <c r="I18" s="2" t="s">
        <v>871</v>
      </c>
      <c r="J18" s="2"/>
      <c r="K18" s="2"/>
      <c r="L18" s="2"/>
      <c r="M18" s="4">
        <v>43987</v>
      </c>
      <c r="N18" s="4">
        <v>45081</v>
      </c>
    </row>
    <row r="19" spans="1:14" ht="15">
      <c r="A19" s="2">
        <v>14952</v>
      </c>
      <c r="B19" s="2" t="s">
        <v>586</v>
      </c>
      <c r="C19" s="2">
        <v>3545</v>
      </c>
      <c r="D19" s="2" t="s">
        <v>909</v>
      </c>
      <c r="E19" s="2" t="s">
        <v>910</v>
      </c>
      <c r="F19" s="2"/>
      <c r="G19" s="2" t="s">
        <v>871</v>
      </c>
      <c r="H19" s="2" t="s">
        <v>871</v>
      </c>
      <c r="I19" s="2" t="s">
        <v>871</v>
      </c>
      <c r="J19" s="2"/>
      <c r="K19" s="2" t="s">
        <v>871</v>
      </c>
      <c r="L19" s="2"/>
      <c r="M19" s="4">
        <v>43585</v>
      </c>
      <c r="N19" s="4">
        <v>44680</v>
      </c>
    </row>
    <row r="20" spans="1:14" ht="15">
      <c r="A20" s="2">
        <v>14952</v>
      </c>
      <c r="B20" s="2" t="s">
        <v>586</v>
      </c>
      <c r="C20" s="2">
        <v>16317</v>
      </c>
      <c r="D20" s="2" t="s">
        <v>1002</v>
      </c>
      <c r="E20" s="2" t="s">
        <v>1811</v>
      </c>
      <c r="F20" s="2"/>
      <c r="G20" s="2" t="s">
        <v>871</v>
      </c>
      <c r="H20" s="2"/>
      <c r="I20" s="2" t="s">
        <v>871</v>
      </c>
      <c r="J20" s="2"/>
      <c r="K20" s="2" t="s">
        <v>871</v>
      </c>
      <c r="L20" s="2"/>
      <c r="M20" s="4">
        <v>43893</v>
      </c>
      <c r="N20" s="4">
        <v>44987</v>
      </c>
    </row>
    <row r="21" spans="1:14" ht="15">
      <c r="A21" s="2">
        <v>15512</v>
      </c>
      <c r="B21" s="2" t="s">
        <v>156</v>
      </c>
      <c r="C21" s="2">
        <v>37700</v>
      </c>
      <c r="D21" s="2" t="s">
        <v>1112</v>
      </c>
      <c r="E21" s="2" t="s">
        <v>1113</v>
      </c>
      <c r="F21" s="2" t="s">
        <v>871</v>
      </c>
      <c r="G21" s="2" t="s">
        <v>871</v>
      </c>
      <c r="H21" s="2"/>
      <c r="I21" s="2"/>
      <c r="J21" s="2"/>
      <c r="K21" s="2" t="s">
        <v>871</v>
      </c>
      <c r="L21" s="2"/>
      <c r="M21" s="4">
        <v>43720</v>
      </c>
      <c r="N21" s="4">
        <v>44815</v>
      </c>
    </row>
    <row r="22" spans="1:14" ht="15">
      <c r="A22" s="2">
        <v>15512</v>
      </c>
      <c r="B22" s="2" t="s">
        <v>156</v>
      </c>
      <c r="C22" s="2">
        <v>47224</v>
      </c>
      <c r="D22" s="2" t="s">
        <v>1170</v>
      </c>
      <c r="E22" s="2" t="s">
        <v>1171</v>
      </c>
      <c r="F22" s="2"/>
      <c r="G22" s="2" t="s">
        <v>871</v>
      </c>
      <c r="H22" s="2" t="s">
        <v>871</v>
      </c>
      <c r="I22" s="2" t="s">
        <v>871</v>
      </c>
      <c r="J22" s="2"/>
      <c r="K22" s="2" t="s">
        <v>871</v>
      </c>
      <c r="L22" s="2"/>
      <c r="M22" s="4">
        <v>43621</v>
      </c>
      <c r="N22" s="4">
        <v>44716</v>
      </c>
    </row>
    <row r="23" spans="1:14" ht="15">
      <c r="A23" s="2">
        <v>18155</v>
      </c>
      <c r="B23" s="2" t="s">
        <v>472</v>
      </c>
      <c r="C23" s="2">
        <v>61816</v>
      </c>
      <c r="D23" s="2" t="s">
        <v>1241</v>
      </c>
      <c r="E23" s="2" t="s">
        <v>1242</v>
      </c>
      <c r="F23" s="2"/>
      <c r="G23" s="2"/>
      <c r="H23" s="2"/>
      <c r="I23" s="2" t="s">
        <v>871</v>
      </c>
      <c r="J23" s="2" t="s">
        <v>871</v>
      </c>
      <c r="K23" s="2" t="s">
        <v>871</v>
      </c>
      <c r="L23" s="2"/>
      <c r="M23" s="4">
        <v>44102</v>
      </c>
      <c r="N23" s="4">
        <v>45196</v>
      </c>
    </row>
    <row r="24" spans="1:14" ht="15">
      <c r="A24" s="2">
        <v>18155</v>
      </c>
      <c r="B24" s="2" t="s">
        <v>472</v>
      </c>
      <c r="C24" s="2">
        <v>68692</v>
      </c>
      <c r="D24" s="2" t="s">
        <v>1282</v>
      </c>
      <c r="E24" s="2" t="s">
        <v>1283</v>
      </c>
      <c r="F24" s="2"/>
      <c r="G24" s="2"/>
      <c r="H24" s="2"/>
      <c r="I24" s="2" t="s">
        <v>871</v>
      </c>
      <c r="J24" s="2" t="s">
        <v>871</v>
      </c>
      <c r="K24" s="2" t="s">
        <v>871</v>
      </c>
      <c r="L24" s="2"/>
      <c r="M24" s="4">
        <v>43464</v>
      </c>
      <c r="N24" s="4">
        <v>44559</v>
      </c>
    </row>
    <row r="25" spans="1:14" ht="15">
      <c r="A25" s="2">
        <v>18155</v>
      </c>
      <c r="B25" s="2" t="s">
        <v>472</v>
      </c>
      <c r="C25" s="2">
        <v>72800</v>
      </c>
      <c r="D25" s="2" t="s">
        <v>1323</v>
      </c>
      <c r="E25" s="2" t="s">
        <v>1324</v>
      </c>
      <c r="F25" s="2"/>
      <c r="G25" s="2" t="s">
        <v>871</v>
      </c>
      <c r="H25" s="2"/>
      <c r="I25" s="2" t="s">
        <v>871</v>
      </c>
      <c r="J25" s="2"/>
      <c r="K25" s="2"/>
      <c r="L25" s="2"/>
      <c r="M25" s="4">
        <v>43582</v>
      </c>
      <c r="N25" s="4">
        <v>44677</v>
      </c>
    </row>
    <row r="26" spans="1:14" ht="15">
      <c r="A26" s="2">
        <v>18155</v>
      </c>
      <c r="B26" s="2" t="s">
        <v>472</v>
      </c>
      <c r="C26" s="2">
        <v>48088</v>
      </c>
      <c r="D26" s="2" t="s">
        <v>1174</v>
      </c>
      <c r="E26" s="2" t="s">
        <v>1175</v>
      </c>
      <c r="F26" s="2"/>
      <c r="G26" s="2" t="s">
        <v>871</v>
      </c>
      <c r="H26" s="2"/>
      <c r="I26" s="2" t="s">
        <v>871</v>
      </c>
      <c r="J26" s="2" t="s">
        <v>871</v>
      </c>
      <c r="K26" s="2"/>
      <c r="L26" s="2"/>
      <c r="M26" s="4">
        <v>44081</v>
      </c>
      <c r="N26" s="4">
        <v>45175</v>
      </c>
    </row>
    <row r="27" spans="1:14" ht="15">
      <c r="A27" s="2">
        <v>18155</v>
      </c>
      <c r="B27" s="2" t="s">
        <v>472</v>
      </c>
      <c r="C27" s="2">
        <v>40304</v>
      </c>
      <c r="D27" s="2" t="s">
        <v>1134</v>
      </c>
      <c r="E27" s="2" t="s">
        <v>1135</v>
      </c>
      <c r="F27" s="2" t="s">
        <v>871</v>
      </c>
      <c r="G27" s="2" t="s">
        <v>871</v>
      </c>
      <c r="H27" s="2"/>
      <c r="I27" s="2" t="s">
        <v>871</v>
      </c>
      <c r="J27" s="2"/>
      <c r="K27" s="2" t="s">
        <v>871</v>
      </c>
      <c r="L27" s="2"/>
      <c r="M27" s="4">
        <v>44178</v>
      </c>
      <c r="N27" s="4">
        <v>45272</v>
      </c>
    </row>
    <row r="28" spans="1:14" ht="15">
      <c r="A28" s="2">
        <v>18155</v>
      </c>
      <c r="B28" s="2" t="s">
        <v>472</v>
      </c>
      <c r="C28" s="2">
        <v>66166</v>
      </c>
      <c r="D28" s="2" t="s">
        <v>1266</v>
      </c>
      <c r="E28" s="2" t="s">
        <v>1267</v>
      </c>
      <c r="F28" s="2"/>
      <c r="G28" s="2"/>
      <c r="H28" s="2"/>
      <c r="I28" s="2" t="s">
        <v>871</v>
      </c>
      <c r="J28" s="2" t="s">
        <v>871</v>
      </c>
      <c r="K28" s="2" t="s">
        <v>871</v>
      </c>
      <c r="L28" s="2"/>
      <c r="M28" s="4">
        <v>43576</v>
      </c>
      <c r="N28" s="4">
        <v>44671</v>
      </c>
    </row>
    <row r="29" spans="1:14" ht="15">
      <c r="A29" s="2">
        <v>21282</v>
      </c>
      <c r="B29" s="2" t="s">
        <v>455</v>
      </c>
      <c r="C29" s="2">
        <v>17155</v>
      </c>
      <c r="D29" s="2" t="s">
        <v>1005</v>
      </c>
      <c r="E29" s="2" t="s">
        <v>1006</v>
      </c>
      <c r="F29" s="2"/>
      <c r="G29" s="2" t="s">
        <v>871</v>
      </c>
      <c r="H29" s="2"/>
      <c r="I29" s="2" t="s">
        <v>871</v>
      </c>
      <c r="J29" s="2" t="s">
        <v>871</v>
      </c>
      <c r="K29" s="2"/>
      <c r="L29" s="2"/>
      <c r="M29" s="4">
        <v>44169</v>
      </c>
      <c r="N29" s="4">
        <v>45263</v>
      </c>
    </row>
    <row r="30" spans="1:14" ht="15">
      <c r="A30" s="2">
        <v>23374</v>
      </c>
      <c r="B30" s="2" t="s">
        <v>804</v>
      </c>
      <c r="C30" s="2">
        <v>11223</v>
      </c>
      <c r="D30" s="2" t="s">
        <v>961</v>
      </c>
      <c r="E30" s="2" t="s">
        <v>962</v>
      </c>
      <c r="F30" s="2" t="s">
        <v>871</v>
      </c>
      <c r="G30" s="2" t="s">
        <v>871</v>
      </c>
      <c r="H30" s="2"/>
      <c r="I30" s="2" t="s">
        <v>871</v>
      </c>
      <c r="J30" s="2"/>
      <c r="K30" s="2"/>
      <c r="L30" s="2"/>
      <c r="M30" s="4">
        <v>43927</v>
      </c>
      <c r="N30" s="4">
        <v>45021</v>
      </c>
    </row>
    <row r="31" spans="1:14" ht="15">
      <c r="A31" s="2">
        <v>23374</v>
      </c>
      <c r="B31" s="2" t="s">
        <v>804</v>
      </c>
      <c r="C31" s="2">
        <v>11258</v>
      </c>
      <c r="D31" s="2" t="s">
        <v>963</v>
      </c>
      <c r="E31" s="2" t="s">
        <v>896</v>
      </c>
      <c r="F31" s="2" t="s">
        <v>871</v>
      </c>
      <c r="G31" s="2"/>
      <c r="H31" s="2"/>
      <c r="I31" s="2" t="s">
        <v>871</v>
      </c>
      <c r="J31" s="2"/>
      <c r="K31" s="2" t="s">
        <v>871</v>
      </c>
      <c r="L31" s="2"/>
      <c r="M31" s="4">
        <v>43578</v>
      </c>
      <c r="N31" s="4">
        <v>44673</v>
      </c>
    </row>
    <row r="32" spans="1:14" ht="15">
      <c r="A32" s="2">
        <v>23995</v>
      </c>
      <c r="B32" s="2" t="s">
        <v>283</v>
      </c>
      <c r="C32" s="2">
        <v>22713</v>
      </c>
      <c r="D32" s="2" t="s">
        <v>1034</v>
      </c>
      <c r="E32" s="2" t="s">
        <v>1035</v>
      </c>
      <c r="F32" s="2" t="s">
        <v>871</v>
      </c>
      <c r="G32" s="2" t="s">
        <v>871</v>
      </c>
      <c r="H32" s="2" t="s">
        <v>871</v>
      </c>
      <c r="I32" s="2" t="s">
        <v>871</v>
      </c>
      <c r="J32" s="2"/>
      <c r="K32" s="2" t="s">
        <v>871</v>
      </c>
      <c r="L32" s="2" t="s">
        <v>871</v>
      </c>
      <c r="M32" s="4">
        <v>44326</v>
      </c>
      <c r="N32" s="4">
        <v>45421</v>
      </c>
    </row>
    <row r="33" spans="1:14" ht="15">
      <c r="A33" s="2">
        <v>23995</v>
      </c>
      <c r="B33" s="2" t="s">
        <v>283</v>
      </c>
      <c r="C33" s="2">
        <v>22712</v>
      </c>
      <c r="D33" s="2" t="s">
        <v>1032</v>
      </c>
      <c r="E33" s="2" t="s">
        <v>1033</v>
      </c>
      <c r="F33" s="2" t="s">
        <v>871</v>
      </c>
      <c r="G33" s="2"/>
      <c r="H33" s="2"/>
      <c r="I33" s="2"/>
      <c r="J33" s="2"/>
      <c r="K33" s="2" t="s">
        <v>871</v>
      </c>
      <c r="L33" s="2" t="s">
        <v>871</v>
      </c>
      <c r="M33" s="4">
        <v>43402</v>
      </c>
      <c r="N33" s="4">
        <v>44497</v>
      </c>
    </row>
    <row r="34" spans="1:14" ht="15">
      <c r="A34" s="2">
        <v>27885</v>
      </c>
      <c r="B34" s="2" t="s">
        <v>154</v>
      </c>
      <c r="C34" s="2">
        <v>67198</v>
      </c>
      <c r="D34" s="2" t="s">
        <v>1545</v>
      </c>
      <c r="E34" s="2" t="s">
        <v>1546</v>
      </c>
      <c r="F34" s="2"/>
      <c r="G34" s="2" t="s">
        <v>871</v>
      </c>
      <c r="H34" s="2"/>
      <c r="I34" s="2" t="s">
        <v>871</v>
      </c>
      <c r="J34" s="2"/>
      <c r="K34" s="2" t="s">
        <v>871</v>
      </c>
      <c r="L34" s="2"/>
      <c r="M34" s="4">
        <v>44091</v>
      </c>
      <c r="N34" s="4">
        <v>45185</v>
      </c>
    </row>
    <row r="35" spans="1:14" ht="15">
      <c r="A35" s="2">
        <v>27885</v>
      </c>
      <c r="B35" s="2" t="s">
        <v>154</v>
      </c>
      <c r="C35" s="2">
        <v>15474</v>
      </c>
      <c r="D35" s="2" t="s">
        <v>994</v>
      </c>
      <c r="E35" s="2" t="s">
        <v>995</v>
      </c>
      <c r="F35" s="2"/>
      <c r="G35" s="2" t="s">
        <v>871</v>
      </c>
      <c r="H35" s="2" t="s">
        <v>871</v>
      </c>
      <c r="I35" s="2" t="s">
        <v>871</v>
      </c>
      <c r="J35" s="2"/>
      <c r="K35" s="2" t="s">
        <v>871</v>
      </c>
      <c r="L35" s="2"/>
      <c r="M35" s="4">
        <v>43512</v>
      </c>
      <c r="N35" s="4">
        <v>44607</v>
      </c>
    </row>
    <row r="36" spans="1:14" ht="15">
      <c r="A36" s="2">
        <v>30181</v>
      </c>
      <c r="B36" s="2" t="s">
        <v>320</v>
      </c>
      <c r="C36" s="2">
        <v>12184</v>
      </c>
      <c r="D36" s="2" t="s">
        <v>969</v>
      </c>
      <c r="E36" s="2" t="s">
        <v>970</v>
      </c>
      <c r="F36" s="2"/>
      <c r="G36" s="2" t="s">
        <v>871</v>
      </c>
      <c r="H36" s="2"/>
      <c r="I36" s="2" t="s">
        <v>871</v>
      </c>
      <c r="J36" s="2"/>
      <c r="K36" s="2" t="s">
        <v>871</v>
      </c>
      <c r="L36" s="2"/>
      <c r="M36" s="4">
        <v>43456</v>
      </c>
      <c r="N36" s="4">
        <v>44551</v>
      </c>
    </row>
    <row r="37" spans="1:14" ht="15">
      <c r="A37" s="2">
        <v>30181</v>
      </c>
      <c r="B37" s="2" t="s">
        <v>320</v>
      </c>
      <c r="C37" s="2">
        <v>74857</v>
      </c>
      <c r="D37" s="2" t="s">
        <v>1427</v>
      </c>
      <c r="E37" s="2" t="s">
        <v>1428</v>
      </c>
      <c r="F37" s="2"/>
      <c r="G37" s="2" t="s">
        <v>871</v>
      </c>
      <c r="H37" s="2"/>
      <c r="I37" s="2" t="s">
        <v>871</v>
      </c>
      <c r="J37" s="2"/>
      <c r="K37" s="2" t="s">
        <v>871</v>
      </c>
      <c r="L37" s="2"/>
      <c r="M37" s="4">
        <v>43795</v>
      </c>
      <c r="N37" s="4">
        <v>44890</v>
      </c>
    </row>
    <row r="38" spans="1:14" ht="15">
      <c r="A38" s="2">
        <v>32665</v>
      </c>
      <c r="B38" s="2" t="s">
        <v>346</v>
      </c>
      <c r="C38" s="2">
        <v>1756</v>
      </c>
      <c r="D38" s="2" t="s">
        <v>1783</v>
      </c>
      <c r="E38" s="2" t="s">
        <v>1784</v>
      </c>
      <c r="F38" s="2"/>
      <c r="G38" s="2" t="s">
        <v>871</v>
      </c>
      <c r="H38" s="2" t="s">
        <v>871</v>
      </c>
      <c r="I38" s="2" t="s">
        <v>871</v>
      </c>
      <c r="J38" s="2"/>
      <c r="K38" s="2" t="s">
        <v>871</v>
      </c>
      <c r="L38" s="2"/>
      <c r="M38" s="4">
        <v>43493</v>
      </c>
      <c r="N38" s="4">
        <v>44588</v>
      </c>
    </row>
    <row r="39" spans="1:14" ht="15">
      <c r="A39" s="2">
        <v>32665</v>
      </c>
      <c r="B39" s="2" t="s">
        <v>346</v>
      </c>
      <c r="C39" s="2">
        <v>37357</v>
      </c>
      <c r="D39" s="2" t="s">
        <v>1108</v>
      </c>
      <c r="E39" s="2" t="s">
        <v>1109</v>
      </c>
      <c r="F39" s="2" t="s">
        <v>871</v>
      </c>
      <c r="G39" s="2" t="s">
        <v>871</v>
      </c>
      <c r="H39" s="2"/>
      <c r="I39" s="2" t="s">
        <v>871</v>
      </c>
      <c r="J39" s="2"/>
      <c r="K39" s="2" t="s">
        <v>871</v>
      </c>
      <c r="L39" s="2" t="s">
        <v>871</v>
      </c>
      <c r="M39" s="4">
        <v>43463</v>
      </c>
      <c r="N39" s="4">
        <v>44558</v>
      </c>
    </row>
    <row r="40" spans="1:14" ht="15">
      <c r="A40" s="2">
        <v>32665</v>
      </c>
      <c r="B40" s="2" t="s">
        <v>346</v>
      </c>
      <c r="C40" s="2">
        <v>85304</v>
      </c>
      <c r="D40" s="2" t="s">
        <v>1509</v>
      </c>
      <c r="E40" s="2" t="s">
        <v>1510</v>
      </c>
      <c r="F40" s="2"/>
      <c r="G40" s="2"/>
      <c r="H40" s="2"/>
      <c r="I40" s="2"/>
      <c r="J40" s="2"/>
      <c r="K40" s="2"/>
      <c r="L40" s="2" t="s">
        <v>871</v>
      </c>
      <c r="M40" s="4">
        <v>44234</v>
      </c>
      <c r="N40" s="4">
        <v>45328</v>
      </c>
    </row>
    <row r="41" spans="1:14" ht="15">
      <c r="A41" s="2">
        <v>32947</v>
      </c>
      <c r="B41" s="2" t="s">
        <v>653</v>
      </c>
      <c r="C41" s="2">
        <v>72851</v>
      </c>
      <c r="D41" s="2" t="s">
        <v>1327</v>
      </c>
      <c r="E41" s="2" t="s">
        <v>1328</v>
      </c>
      <c r="F41" s="2"/>
      <c r="G41" s="2"/>
      <c r="H41" s="2"/>
      <c r="I41" s="2" t="s">
        <v>871</v>
      </c>
      <c r="J41" s="2"/>
      <c r="K41" s="2"/>
      <c r="L41" s="2"/>
      <c r="M41" s="4">
        <v>43513</v>
      </c>
      <c r="N41" s="4">
        <v>44608</v>
      </c>
    </row>
    <row r="42" spans="1:14" ht="15">
      <c r="A42" s="2">
        <v>32947</v>
      </c>
      <c r="B42" s="2" t="s">
        <v>653</v>
      </c>
      <c r="C42" s="2">
        <v>43748</v>
      </c>
      <c r="D42" s="2" t="s">
        <v>1152</v>
      </c>
      <c r="E42" s="2" t="s">
        <v>1153</v>
      </c>
      <c r="F42" s="2" t="s">
        <v>871</v>
      </c>
      <c r="G42" s="2"/>
      <c r="H42" s="2"/>
      <c r="I42" s="2" t="s">
        <v>871</v>
      </c>
      <c r="J42" s="2"/>
      <c r="K42" s="2" t="s">
        <v>871</v>
      </c>
      <c r="L42" s="2"/>
      <c r="M42" s="4">
        <v>43633</v>
      </c>
      <c r="N42" s="4">
        <v>44728</v>
      </c>
    </row>
    <row r="43" spans="1:14" ht="15">
      <c r="A43" s="2">
        <v>33671</v>
      </c>
      <c r="B43" s="2" t="s">
        <v>657</v>
      </c>
      <c r="C43" s="2">
        <v>3333</v>
      </c>
      <c r="D43" s="2" t="s">
        <v>907</v>
      </c>
      <c r="E43" s="2" t="s">
        <v>908</v>
      </c>
      <c r="F43" s="2" t="s">
        <v>871</v>
      </c>
      <c r="G43" s="2" t="s">
        <v>871</v>
      </c>
      <c r="H43" s="2" t="s">
        <v>871</v>
      </c>
      <c r="I43" s="2"/>
      <c r="J43" s="2"/>
      <c r="K43" s="2" t="s">
        <v>871</v>
      </c>
      <c r="L43" s="2"/>
      <c r="M43" s="4">
        <v>43870</v>
      </c>
      <c r="N43" s="4">
        <v>44965</v>
      </c>
    </row>
    <row r="44" spans="1:14" ht="15">
      <c r="A44" s="2">
        <v>33671</v>
      </c>
      <c r="B44" s="2" t="s">
        <v>657</v>
      </c>
      <c r="C44" s="2">
        <v>8655</v>
      </c>
      <c r="D44" s="2" t="s">
        <v>954</v>
      </c>
      <c r="E44" s="2" t="s">
        <v>955</v>
      </c>
      <c r="F44" s="2" t="s">
        <v>871</v>
      </c>
      <c r="G44" s="2" t="s">
        <v>871</v>
      </c>
      <c r="H44" s="2" t="s">
        <v>871</v>
      </c>
      <c r="I44" s="2" t="s">
        <v>871</v>
      </c>
      <c r="J44" s="2"/>
      <c r="K44" s="2"/>
      <c r="L44" s="2"/>
      <c r="M44" s="4">
        <v>43712</v>
      </c>
      <c r="N44" s="4">
        <v>44807</v>
      </c>
    </row>
    <row r="45" spans="1:14" ht="15">
      <c r="A45" s="2">
        <v>34727</v>
      </c>
      <c r="B45" s="2" t="s">
        <v>180</v>
      </c>
      <c r="C45" s="2">
        <v>1625</v>
      </c>
      <c r="D45" s="2" t="s">
        <v>884</v>
      </c>
      <c r="E45" s="2" t="s">
        <v>885</v>
      </c>
      <c r="F45" s="2"/>
      <c r="G45" s="2" t="s">
        <v>871</v>
      </c>
      <c r="H45" s="2"/>
      <c r="I45" s="2" t="s">
        <v>871</v>
      </c>
      <c r="J45" s="2"/>
      <c r="K45" s="2" t="s">
        <v>871</v>
      </c>
      <c r="L45" s="2"/>
      <c r="M45" s="4">
        <v>43819</v>
      </c>
      <c r="N45" s="4">
        <v>44914</v>
      </c>
    </row>
    <row r="46" spans="1:14" ht="15">
      <c r="A46" s="2">
        <v>34727</v>
      </c>
      <c r="B46" s="2" t="s">
        <v>180</v>
      </c>
      <c r="C46" s="2">
        <v>1940</v>
      </c>
      <c r="D46" s="2" t="s">
        <v>892</v>
      </c>
      <c r="E46" s="2" t="s">
        <v>893</v>
      </c>
      <c r="F46" s="2" t="s">
        <v>871</v>
      </c>
      <c r="G46" s="2" t="s">
        <v>871</v>
      </c>
      <c r="H46" s="2" t="s">
        <v>871</v>
      </c>
      <c r="I46" s="2" t="s">
        <v>871</v>
      </c>
      <c r="J46" s="2"/>
      <c r="K46" s="2"/>
      <c r="L46" s="2"/>
      <c r="M46" s="4">
        <v>43798</v>
      </c>
      <c r="N46" s="4">
        <v>44893</v>
      </c>
    </row>
    <row r="47" spans="1:14" ht="15">
      <c r="A47" s="2">
        <v>34727</v>
      </c>
      <c r="B47" s="2" t="s">
        <v>180</v>
      </c>
      <c r="C47" s="2">
        <v>5458</v>
      </c>
      <c r="D47" s="2" t="s">
        <v>929</v>
      </c>
      <c r="E47" s="2" t="s">
        <v>930</v>
      </c>
      <c r="F47" s="2"/>
      <c r="G47" s="2" t="s">
        <v>871</v>
      </c>
      <c r="H47" s="2" t="s">
        <v>871</v>
      </c>
      <c r="I47" s="2" t="s">
        <v>871</v>
      </c>
      <c r="J47" s="2"/>
      <c r="K47" s="2" t="s">
        <v>871</v>
      </c>
      <c r="L47" s="2"/>
      <c r="M47" s="4">
        <v>44082</v>
      </c>
      <c r="N47" s="4">
        <v>45176</v>
      </c>
    </row>
    <row r="48" spans="1:14" ht="15">
      <c r="A48" s="2">
        <v>34727</v>
      </c>
      <c r="B48" s="2" t="s">
        <v>180</v>
      </c>
      <c r="C48" s="2">
        <v>121146</v>
      </c>
      <c r="D48" s="2" t="s">
        <v>1749</v>
      </c>
      <c r="E48" s="2" t="s">
        <v>1750</v>
      </c>
      <c r="F48" s="2" t="s">
        <v>871</v>
      </c>
      <c r="G48" s="2" t="s">
        <v>871</v>
      </c>
      <c r="H48" s="2"/>
      <c r="I48" s="2"/>
      <c r="J48" s="2"/>
      <c r="K48" s="2"/>
      <c r="L48" s="2"/>
      <c r="M48" s="4">
        <v>43746</v>
      </c>
      <c r="N48" s="4">
        <v>44841</v>
      </c>
    </row>
    <row r="49" spans="1:14" ht="15">
      <c r="A49" s="2">
        <v>37108</v>
      </c>
      <c r="B49" s="2" t="s">
        <v>300</v>
      </c>
      <c r="C49" s="2">
        <v>59455</v>
      </c>
      <c r="D49" s="2" t="s">
        <v>1225</v>
      </c>
      <c r="E49" s="2" t="s">
        <v>1226</v>
      </c>
      <c r="F49" s="2" t="s">
        <v>871</v>
      </c>
      <c r="G49" s="2"/>
      <c r="H49" s="2"/>
      <c r="I49" s="2" t="s">
        <v>871</v>
      </c>
      <c r="J49" s="2"/>
      <c r="K49" s="2"/>
      <c r="L49" s="2" t="s">
        <v>871</v>
      </c>
      <c r="M49" s="4">
        <v>43720</v>
      </c>
      <c r="N49" s="4">
        <v>44815</v>
      </c>
    </row>
    <row r="50" spans="1:14" ht="15">
      <c r="A50" s="2">
        <v>37108</v>
      </c>
      <c r="B50" s="2" t="s">
        <v>300</v>
      </c>
      <c r="C50" s="2">
        <v>59715</v>
      </c>
      <c r="D50" s="2" t="s">
        <v>1227</v>
      </c>
      <c r="E50" s="2" t="s">
        <v>1228</v>
      </c>
      <c r="F50" s="2" t="s">
        <v>871</v>
      </c>
      <c r="G50" s="2" t="s">
        <v>871</v>
      </c>
      <c r="H50" s="2"/>
      <c r="I50" s="2" t="s">
        <v>871</v>
      </c>
      <c r="J50" s="2"/>
      <c r="K50" s="2" t="s">
        <v>871</v>
      </c>
      <c r="L50" s="2" t="s">
        <v>871</v>
      </c>
      <c r="M50" s="4">
        <v>44079</v>
      </c>
      <c r="N50" s="4">
        <v>45173</v>
      </c>
    </row>
    <row r="51" spans="1:14" ht="15">
      <c r="A51" s="2">
        <v>39177</v>
      </c>
      <c r="B51" s="2" t="s">
        <v>646</v>
      </c>
      <c r="C51" s="2">
        <v>19189</v>
      </c>
      <c r="D51" s="2" t="s">
        <v>1019</v>
      </c>
      <c r="E51" s="2" t="s">
        <v>1020</v>
      </c>
      <c r="F51" s="2" t="s">
        <v>871</v>
      </c>
      <c r="G51" s="2" t="s">
        <v>871</v>
      </c>
      <c r="H51" s="2"/>
      <c r="I51" s="2"/>
      <c r="J51" s="2"/>
      <c r="K51" s="2" t="s">
        <v>871</v>
      </c>
      <c r="L51" s="2"/>
      <c r="M51" s="4">
        <v>44250</v>
      </c>
      <c r="N51" s="4">
        <v>45344</v>
      </c>
    </row>
    <row r="52" spans="1:14" ht="15">
      <c r="A52" s="2">
        <v>39177</v>
      </c>
      <c r="B52" s="2" t="s">
        <v>646</v>
      </c>
      <c r="C52" s="2">
        <v>85075</v>
      </c>
      <c r="D52" s="2" t="s">
        <v>1469</v>
      </c>
      <c r="E52" s="2" t="s">
        <v>1470</v>
      </c>
      <c r="F52" s="2"/>
      <c r="G52" s="2" t="s">
        <v>871</v>
      </c>
      <c r="H52" s="2"/>
      <c r="I52" s="2" t="s">
        <v>871</v>
      </c>
      <c r="J52" s="2"/>
      <c r="K52" s="2" t="s">
        <v>871</v>
      </c>
      <c r="L52" s="2"/>
      <c r="M52" s="4">
        <v>43944</v>
      </c>
      <c r="N52" s="4">
        <v>45038</v>
      </c>
    </row>
    <row r="53" spans="1:14" ht="15">
      <c r="A53" s="2">
        <v>39548</v>
      </c>
      <c r="B53" s="2" t="s">
        <v>527</v>
      </c>
      <c r="C53" s="2">
        <v>72690</v>
      </c>
      <c r="D53" s="2" t="s">
        <v>1313</v>
      </c>
      <c r="E53" s="2" t="s">
        <v>1314</v>
      </c>
      <c r="F53" s="2"/>
      <c r="G53" s="2" t="s">
        <v>871</v>
      </c>
      <c r="H53" s="2"/>
      <c r="I53" s="2" t="s">
        <v>871</v>
      </c>
      <c r="J53" s="2"/>
      <c r="K53" s="2" t="s">
        <v>871</v>
      </c>
      <c r="L53" s="2"/>
      <c r="M53" s="4">
        <v>44067</v>
      </c>
      <c r="N53" s="4">
        <v>45161</v>
      </c>
    </row>
    <row r="54" spans="1:14" ht="15">
      <c r="A54" s="2">
        <v>39548</v>
      </c>
      <c r="B54" s="2" t="s">
        <v>527</v>
      </c>
      <c r="C54" s="2">
        <v>75020</v>
      </c>
      <c r="D54" s="2" t="s">
        <v>1439</v>
      </c>
      <c r="E54" s="2" t="s">
        <v>1440</v>
      </c>
      <c r="F54" s="2"/>
      <c r="G54" s="2" t="s">
        <v>871</v>
      </c>
      <c r="H54" s="2"/>
      <c r="I54" s="2" t="s">
        <v>871</v>
      </c>
      <c r="J54" s="2"/>
      <c r="K54" s="2" t="s">
        <v>871</v>
      </c>
      <c r="L54" s="2"/>
      <c r="M54" s="4">
        <v>43815</v>
      </c>
      <c r="N54" s="4">
        <v>44910</v>
      </c>
    </row>
    <row r="55" spans="1:14" ht="15">
      <c r="A55" s="2">
        <v>39548</v>
      </c>
      <c r="B55" s="2" t="s">
        <v>527</v>
      </c>
      <c r="C55" s="2">
        <v>75019</v>
      </c>
      <c r="D55" s="2" t="s">
        <v>1716</v>
      </c>
      <c r="E55" s="2" t="s">
        <v>1717</v>
      </c>
      <c r="F55" s="2"/>
      <c r="G55" s="2" t="s">
        <v>871</v>
      </c>
      <c r="H55" s="2"/>
      <c r="I55" s="2" t="s">
        <v>871</v>
      </c>
      <c r="J55" s="2"/>
      <c r="K55" s="2" t="s">
        <v>871</v>
      </c>
      <c r="L55" s="2"/>
      <c r="M55" s="4">
        <v>43862</v>
      </c>
      <c r="N55" s="4">
        <v>44957</v>
      </c>
    </row>
    <row r="56" spans="1:14" ht="15">
      <c r="A56" s="2">
        <v>40006</v>
      </c>
      <c r="B56" s="2" t="s">
        <v>530</v>
      </c>
      <c r="C56" s="2">
        <v>3717</v>
      </c>
      <c r="D56" s="2" t="s">
        <v>915</v>
      </c>
      <c r="E56" s="2" t="s">
        <v>916</v>
      </c>
      <c r="F56" s="2" t="s">
        <v>871</v>
      </c>
      <c r="G56" s="2" t="s">
        <v>871</v>
      </c>
      <c r="H56" s="2"/>
      <c r="I56" s="2"/>
      <c r="J56" s="2"/>
      <c r="K56" s="2"/>
      <c r="L56" s="2" t="s">
        <v>871</v>
      </c>
      <c r="M56" s="4">
        <v>43540</v>
      </c>
      <c r="N56" s="4">
        <v>44635</v>
      </c>
    </row>
    <row r="57" spans="1:14" ht="15">
      <c r="A57" s="2">
        <v>40006</v>
      </c>
      <c r="B57" s="2" t="s">
        <v>530</v>
      </c>
      <c r="C57" s="2">
        <v>74631</v>
      </c>
      <c r="D57" s="2" t="s">
        <v>1411</v>
      </c>
      <c r="E57" s="2" t="s">
        <v>1412</v>
      </c>
      <c r="F57" s="2" t="s">
        <v>871</v>
      </c>
      <c r="G57" s="2" t="s">
        <v>871</v>
      </c>
      <c r="H57" s="2"/>
      <c r="I57" s="2"/>
      <c r="J57" s="2"/>
      <c r="K57" s="2"/>
      <c r="L57" s="2" t="s">
        <v>871</v>
      </c>
      <c r="M57" s="4">
        <v>44093</v>
      </c>
      <c r="N57" s="4">
        <v>45187</v>
      </c>
    </row>
    <row r="58" spans="1:14" ht="15">
      <c r="A58" s="2">
        <v>40006</v>
      </c>
      <c r="B58" s="2" t="s">
        <v>530</v>
      </c>
      <c r="C58" s="2">
        <v>74879</v>
      </c>
      <c r="D58" s="2" t="s">
        <v>1794</v>
      </c>
      <c r="E58" s="2" t="s">
        <v>1795</v>
      </c>
      <c r="F58" s="2"/>
      <c r="G58" s="2"/>
      <c r="H58" s="2"/>
      <c r="I58" s="2"/>
      <c r="J58" s="2"/>
      <c r="K58" s="2"/>
      <c r="L58" s="2" t="s">
        <v>871</v>
      </c>
      <c r="M58" s="4">
        <v>43615</v>
      </c>
      <c r="N58" s="4">
        <v>44710</v>
      </c>
    </row>
    <row r="59" spans="1:14" ht="15">
      <c r="A59" s="2">
        <v>45639</v>
      </c>
      <c r="B59" s="2" t="s">
        <v>317</v>
      </c>
      <c r="C59" s="2">
        <v>73950</v>
      </c>
      <c r="D59" s="2" t="s">
        <v>1385</v>
      </c>
      <c r="E59" s="2" t="s">
        <v>1386</v>
      </c>
      <c r="F59" s="2"/>
      <c r="G59" s="2" t="s">
        <v>871</v>
      </c>
      <c r="H59" s="2"/>
      <c r="I59" s="2"/>
      <c r="J59" s="2"/>
      <c r="K59" s="2" t="s">
        <v>871</v>
      </c>
      <c r="L59" s="2"/>
      <c r="M59" s="4">
        <v>43547</v>
      </c>
      <c r="N59" s="4">
        <v>44642</v>
      </c>
    </row>
    <row r="60" spans="1:14" ht="15">
      <c r="A60" s="2">
        <v>45639</v>
      </c>
      <c r="B60" s="2" t="s">
        <v>317</v>
      </c>
      <c r="C60" s="2">
        <v>85007</v>
      </c>
      <c r="D60" s="2" t="s">
        <v>1463</v>
      </c>
      <c r="E60" s="2" t="s">
        <v>1464</v>
      </c>
      <c r="F60" s="2"/>
      <c r="G60" s="2" t="s">
        <v>871</v>
      </c>
      <c r="H60" s="2"/>
      <c r="I60" s="2" t="s">
        <v>871</v>
      </c>
      <c r="J60" s="2"/>
      <c r="K60" s="2" t="s">
        <v>871</v>
      </c>
      <c r="L60" s="2"/>
      <c r="M60" s="4">
        <v>44009</v>
      </c>
      <c r="N60" s="4">
        <v>45103</v>
      </c>
    </row>
    <row r="61" spans="1:14" ht="15">
      <c r="A61" s="2">
        <v>48354</v>
      </c>
      <c r="B61" s="2" t="s">
        <v>368</v>
      </c>
      <c r="C61" s="2">
        <v>35116</v>
      </c>
      <c r="D61" s="2" t="s">
        <v>1099</v>
      </c>
      <c r="E61" s="2" t="s">
        <v>1100</v>
      </c>
      <c r="F61" s="2" t="s">
        <v>871</v>
      </c>
      <c r="G61" s="2" t="s">
        <v>871</v>
      </c>
      <c r="H61" s="2" t="s">
        <v>871</v>
      </c>
      <c r="I61" s="2" t="s">
        <v>871</v>
      </c>
      <c r="J61" s="2"/>
      <c r="K61" s="2" t="s">
        <v>871</v>
      </c>
      <c r="L61" s="2"/>
      <c r="M61" s="4">
        <v>43554</v>
      </c>
      <c r="N61" s="4">
        <v>44649</v>
      </c>
    </row>
    <row r="62" spans="1:14" ht="15">
      <c r="A62" s="2">
        <v>48354</v>
      </c>
      <c r="B62" s="2" t="s">
        <v>368</v>
      </c>
      <c r="C62" s="2">
        <v>71941</v>
      </c>
      <c r="D62" s="2" t="s">
        <v>1302</v>
      </c>
      <c r="E62" s="2" t="s">
        <v>1303</v>
      </c>
      <c r="F62" s="2"/>
      <c r="G62" s="2" t="s">
        <v>871</v>
      </c>
      <c r="H62" s="2" t="s">
        <v>871</v>
      </c>
      <c r="I62" s="2" t="s">
        <v>871</v>
      </c>
      <c r="J62" s="2"/>
      <c r="K62" s="2" t="s">
        <v>871</v>
      </c>
      <c r="L62" s="2"/>
      <c r="M62" s="4">
        <v>43547</v>
      </c>
      <c r="N62" s="4">
        <v>44642</v>
      </c>
    </row>
    <row r="63" spans="1:14" ht="15">
      <c r="A63" s="2">
        <v>48354</v>
      </c>
      <c r="B63" s="2" t="s">
        <v>368</v>
      </c>
      <c r="C63" s="2">
        <v>33603</v>
      </c>
      <c r="D63" s="2" t="s">
        <v>1083</v>
      </c>
      <c r="E63" s="2" t="s">
        <v>1084</v>
      </c>
      <c r="F63" s="2" t="s">
        <v>871</v>
      </c>
      <c r="G63" s="2" t="s">
        <v>871</v>
      </c>
      <c r="H63" s="2"/>
      <c r="I63" s="2" t="s">
        <v>871</v>
      </c>
      <c r="J63" s="2"/>
      <c r="K63" s="2" t="s">
        <v>871</v>
      </c>
      <c r="L63" s="2"/>
      <c r="M63" s="4">
        <v>43983</v>
      </c>
      <c r="N63" s="4">
        <v>45077</v>
      </c>
    </row>
    <row r="64" spans="1:14" ht="15">
      <c r="A64" s="2">
        <v>48354</v>
      </c>
      <c r="B64" s="2" t="s">
        <v>368</v>
      </c>
      <c r="C64" s="2">
        <v>48332</v>
      </c>
      <c r="D64" s="2" t="s">
        <v>1176</v>
      </c>
      <c r="E64" s="2" t="s">
        <v>1177</v>
      </c>
      <c r="F64" s="2" t="s">
        <v>871</v>
      </c>
      <c r="G64" s="2" t="s">
        <v>871</v>
      </c>
      <c r="H64" s="2" t="s">
        <v>871</v>
      </c>
      <c r="I64" s="2" t="s">
        <v>871</v>
      </c>
      <c r="J64" s="2"/>
      <c r="K64" s="2" t="s">
        <v>871</v>
      </c>
      <c r="L64" s="2"/>
      <c r="M64" s="4">
        <v>43880</v>
      </c>
      <c r="N64" s="4">
        <v>44975</v>
      </c>
    </row>
    <row r="65" spans="1:14" ht="15">
      <c r="A65" s="2">
        <v>48479</v>
      </c>
      <c r="B65" s="2" t="s">
        <v>477</v>
      </c>
      <c r="C65" s="2">
        <v>45684</v>
      </c>
      <c r="D65" s="2" t="s">
        <v>1158</v>
      </c>
      <c r="E65" s="2" t="s">
        <v>1159</v>
      </c>
      <c r="F65" s="2" t="s">
        <v>871</v>
      </c>
      <c r="G65" s="2" t="s">
        <v>871</v>
      </c>
      <c r="H65" s="2"/>
      <c r="I65" s="2"/>
      <c r="J65" s="2"/>
      <c r="K65" s="2" t="s">
        <v>871</v>
      </c>
      <c r="L65" s="2"/>
      <c r="M65" s="4">
        <v>43476</v>
      </c>
      <c r="N65" s="4">
        <v>44571</v>
      </c>
    </row>
    <row r="66" spans="1:14" ht="15">
      <c r="A66" s="2">
        <v>48479</v>
      </c>
      <c r="B66" s="2" t="s">
        <v>477</v>
      </c>
      <c r="C66" s="2">
        <v>85055</v>
      </c>
      <c r="D66" s="2" t="s">
        <v>1467</v>
      </c>
      <c r="E66" s="2" t="s">
        <v>1718</v>
      </c>
      <c r="F66" s="2"/>
      <c r="G66" s="2" t="s">
        <v>871</v>
      </c>
      <c r="H66" s="2" t="s">
        <v>871</v>
      </c>
      <c r="I66" s="2"/>
      <c r="J66" s="2"/>
      <c r="K66" s="2" t="s">
        <v>871</v>
      </c>
      <c r="L66" s="2"/>
      <c r="M66" s="4">
        <v>43896</v>
      </c>
      <c r="N66" s="4">
        <v>44990</v>
      </c>
    </row>
    <row r="67" spans="1:14" ht="15">
      <c r="A67" s="2">
        <v>48479</v>
      </c>
      <c r="B67" s="2" t="s">
        <v>477</v>
      </c>
      <c r="C67" s="2">
        <v>75101</v>
      </c>
      <c r="D67" s="2" t="s">
        <v>1445</v>
      </c>
      <c r="E67" s="2" t="s">
        <v>1446</v>
      </c>
      <c r="F67" s="2"/>
      <c r="G67" s="2" t="s">
        <v>871</v>
      </c>
      <c r="H67" s="2"/>
      <c r="I67" s="2" t="s">
        <v>871</v>
      </c>
      <c r="J67" s="2"/>
      <c r="K67" s="2"/>
      <c r="L67" s="2"/>
      <c r="M67" s="4">
        <v>43528</v>
      </c>
      <c r="N67" s="4">
        <v>44623</v>
      </c>
    </row>
    <row r="68" spans="1:14" ht="15">
      <c r="A68" s="2">
        <v>48479</v>
      </c>
      <c r="B68" s="2" t="s">
        <v>477</v>
      </c>
      <c r="C68" s="2">
        <v>121600</v>
      </c>
      <c r="D68" s="2" t="s">
        <v>1907</v>
      </c>
      <c r="E68" s="2" t="s">
        <v>1908</v>
      </c>
      <c r="F68" s="2" t="s">
        <v>871</v>
      </c>
      <c r="G68" s="2" t="s">
        <v>871</v>
      </c>
      <c r="H68" s="2"/>
      <c r="I68" s="2" t="s">
        <v>871</v>
      </c>
      <c r="J68" s="2"/>
      <c r="K68" s="2"/>
      <c r="L68" s="2"/>
      <c r="M68" s="4">
        <v>43402</v>
      </c>
      <c r="N68" s="4">
        <v>44497</v>
      </c>
    </row>
    <row r="69" spans="1:14" ht="15">
      <c r="A69" s="2">
        <v>48479</v>
      </c>
      <c r="B69" s="2" t="s">
        <v>477</v>
      </c>
      <c r="C69" s="2">
        <v>120954</v>
      </c>
      <c r="D69" s="2" t="s">
        <v>1911</v>
      </c>
      <c r="E69" s="2" t="s">
        <v>1912</v>
      </c>
      <c r="F69" s="2"/>
      <c r="G69" s="2" t="s">
        <v>871</v>
      </c>
      <c r="H69" s="2"/>
      <c r="I69" s="2" t="s">
        <v>871</v>
      </c>
      <c r="J69" s="2"/>
      <c r="K69" s="2"/>
      <c r="L69" s="2"/>
      <c r="M69" s="4">
        <v>44159</v>
      </c>
      <c r="N69" s="4">
        <v>45253</v>
      </c>
    </row>
    <row r="70" spans="1:14" ht="15">
      <c r="A70" s="2">
        <v>50470</v>
      </c>
      <c r="B70" s="2" t="s">
        <v>389</v>
      </c>
      <c r="C70" s="2">
        <v>19545</v>
      </c>
      <c r="D70" s="2" t="s">
        <v>1021</v>
      </c>
      <c r="E70" s="2" t="s">
        <v>1022</v>
      </c>
      <c r="F70" s="2"/>
      <c r="G70" s="2" t="s">
        <v>871</v>
      </c>
      <c r="H70" s="2"/>
      <c r="I70" s="2" t="s">
        <v>871</v>
      </c>
      <c r="J70" s="2"/>
      <c r="K70" s="2" t="s">
        <v>871</v>
      </c>
      <c r="L70" s="2"/>
      <c r="M70" s="4">
        <v>44149</v>
      </c>
      <c r="N70" s="4">
        <v>45243</v>
      </c>
    </row>
    <row r="71" spans="1:14" ht="15">
      <c r="A71" s="2">
        <v>50470</v>
      </c>
      <c r="B71" s="2" t="s">
        <v>389</v>
      </c>
      <c r="C71" s="2">
        <v>26334</v>
      </c>
      <c r="D71" s="2" t="s">
        <v>1059</v>
      </c>
      <c r="E71" s="2" t="s">
        <v>1060</v>
      </c>
      <c r="F71" s="2" t="s">
        <v>871</v>
      </c>
      <c r="G71" s="2"/>
      <c r="H71" s="2"/>
      <c r="I71" s="2" t="s">
        <v>871</v>
      </c>
      <c r="J71" s="2"/>
      <c r="K71" s="2"/>
      <c r="L71" s="2" t="s">
        <v>871</v>
      </c>
      <c r="M71" s="4">
        <v>43870</v>
      </c>
      <c r="N71" s="4">
        <v>44965</v>
      </c>
    </row>
    <row r="72" spans="1:14" ht="15">
      <c r="A72" s="2">
        <v>50921</v>
      </c>
      <c r="B72" s="2" t="s">
        <v>171</v>
      </c>
      <c r="C72" s="2">
        <v>8134</v>
      </c>
      <c r="D72" s="2" t="s">
        <v>948</v>
      </c>
      <c r="E72" s="2" t="s">
        <v>949</v>
      </c>
      <c r="F72" s="2"/>
      <c r="G72" s="2" t="s">
        <v>871</v>
      </c>
      <c r="H72" s="2" t="s">
        <v>871</v>
      </c>
      <c r="I72" s="2" t="s">
        <v>871</v>
      </c>
      <c r="J72" s="2"/>
      <c r="K72" s="2" t="s">
        <v>871</v>
      </c>
      <c r="L72" s="2"/>
      <c r="M72" s="4">
        <v>44314</v>
      </c>
      <c r="N72" s="4">
        <v>45409</v>
      </c>
    </row>
    <row r="73" spans="1:14" ht="15">
      <c r="A73" s="2">
        <v>50921</v>
      </c>
      <c r="B73" s="2" t="s">
        <v>171</v>
      </c>
      <c r="C73" s="2">
        <v>33965</v>
      </c>
      <c r="D73" s="2" t="s">
        <v>1089</v>
      </c>
      <c r="E73" s="2" t="s">
        <v>1090</v>
      </c>
      <c r="F73" s="2" t="s">
        <v>871</v>
      </c>
      <c r="G73" s="2" t="s">
        <v>871</v>
      </c>
      <c r="H73" s="2" t="s">
        <v>871</v>
      </c>
      <c r="I73" s="2" t="s">
        <v>871</v>
      </c>
      <c r="J73" s="2"/>
      <c r="K73" s="2" t="s">
        <v>871</v>
      </c>
      <c r="L73" s="2" t="s">
        <v>871</v>
      </c>
      <c r="M73" s="4">
        <v>43963</v>
      </c>
      <c r="N73" s="4">
        <v>45057</v>
      </c>
    </row>
    <row r="74" spans="1:14" ht="15">
      <c r="A74" s="2">
        <v>50921</v>
      </c>
      <c r="B74" s="2" t="s">
        <v>171</v>
      </c>
      <c r="C74" s="2">
        <v>85111</v>
      </c>
      <c r="D74" s="2" t="s">
        <v>1721</v>
      </c>
      <c r="E74" s="2" t="s">
        <v>1722</v>
      </c>
      <c r="F74" s="2" t="s">
        <v>871</v>
      </c>
      <c r="G74" s="2" t="s">
        <v>871</v>
      </c>
      <c r="H74" s="2"/>
      <c r="I74" s="2" t="s">
        <v>871</v>
      </c>
      <c r="J74" s="2"/>
      <c r="K74" s="2"/>
      <c r="L74" s="2"/>
      <c r="M74" s="4">
        <v>43370</v>
      </c>
      <c r="N74" s="4">
        <v>44465</v>
      </c>
    </row>
    <row r="75" spans="1:14" ht="15">
      <c r="A75" s="2">
        <v>51397</v>
      </c>
      <c r="B75" s="2" t="s">
        <v>201</v>
      </c>
      <c r="C75" s="2">
        <v>72584</v>
      </c>
      <c r="D75" s="2" t="s">
        <v>1307</v>
      </c>
      <c r="E75" s="2" t="s">
        <v>1308</v>
      </c>
      <c r="F75" s="2"/>
      <c r="G75" s="2" t="s">
        <v>871</v>
      </c>
      <c r="H75" s="2" t="s">
        <v>871</v>
      </c>
      <c r="I75" s="2"/>
      <c r="J75" s="2"/>
      <c r="K75" s="2" t="s">
        <v>871</v>
      </c>
      <c r="L75" s="2"/>
      <c r="M75" s="4">
        <v>43794</v>
      </c>
      <c r="N75" s="4">
        <v>44889</v>
      </c>
    </row>
    <row r="76" spans="1:14" ht="15">
      <c r="A76" s="2">
        <v>51397</v>
      </c>
      <c r="B76" s="2" t="s">
        <v>201</v>
      </c>
      <c r="C76" s="2">
        <v>5888</v>
      </c>
      <c r="D76" s="2" t="s">
        <v>933</v>
      </c>
      <c r="E76" s="2" t="s">
        <v>934</v>
      </c>
      <c r="F76" s="2"/>
      <c r="G76" s="2" t="s">
        <v>871</v>
      </c>
      <c r="H76" s="2"/>
      <c r="I76" s="2" t="s">
        <v>871</v>
      </c>
      <c r="J76" s="2"/>
      <c r="K76" s="2" t="s">
        <v>871</v>
      </c>
      <c r="L76" s="2"/>
      <c r="M76" s="4">
        <v>44022</v>
      </c>
      <c r="N76" s="4">
        <v>45116</v>
      </c>
    </row>
    <row r="77" spans="1:14" ht="15">
      <c r="A77" s="2">
        <v>51397</v>
      </c>
      <c r="B77" s="2" t="s">
        <v>201</v>
      </c>
      <c r="C77" s="2">
        <v>8616</v>
      </c>
      <c r="D77" s="2" t="s">
        <v>952</v>
      </c>
      <c r="E77" s="2" t="s">
        <v>953</v>
      </c>
      <c r="F77" s="2" t="s">
        <v>871</v>
      </c>
      <c r="G77" s="2" t="s">
        <v>871</v>
      </c>
      <c r="H77" s="2"/>
      <c r="I77" s="2" t="s">
        <v>871</v>
      </c>
      <c r="J77" s="2"/>
      <c r="K77" s="2"/>
      <c r="L77" s="2"/>
      <c r="M77" s="4">
        <v>43871</v>
      </c>
      <c r="N77" s="4">
        <v>44966</v>
      </c>
    </row>
    <row r="78" spans="1:14" ht="15">
      <c r="A78" s="2">
        <v>51397</v>
      </c>
      <c r="B78" s="2" t="s">
        <v>201</v>
      </c>
      <c r="C78" s="2">
        <v>75004</v>
      </c>
      <c r="D78" s="2" t="s">
        <v>1437</v>
      </c>
      <c r="E78" s="2" t="s">
        <v>1438</v>
      </c>
      <c r="F78" s="2"/>
      <c r="G78" s="2" t="s">
        <v>871</v>
      </c>
      <c r="H78" s="2"/>
      <c r="I78" s="2" t="s">
        <v>871</v>
      </c>
      <c r="J78" s="2"/>
      <c r="K78" s="2" t="s">
        <v>871</v>
      </c>
      <c r="L78" s="2"/>
      <c r="M78" s="4">
        <v>43533</v>
      </c>
      <c r="N78" s="4">
        <v>44628</v>
      </c>
    </row>
    <row r="79" spans="1:14" ht="15">
      <c r="A79" s="2">
        <v>52038</v>
      </c>
      <c r="B79" s="2" t="s">
        <v>328</v>
      </c>
      <c r="C79" s="2">
        <v>85171</v>
      </c>
      <c r="D79" s="2" t="s">
        <v>1488</v>
      </c>
      <c r="E79" s="2" t="s">
        <v>1489</v>
      </c>
      <c r="F79" s="2"/>
      <c r="G79" s="2" t="s">
        <v>871</v>
      </c>
      <c r="H79" s="2" t="s">
        <v>871</v>
      </c>
      <c r="I79" s="2" t="s">
        <v>871</v>
      </c>
      <c r="J79" s="2"/>
      <c r="K79" s="2" t="s">
        <v>871</v>
      </c>
      <c r="L79" s="2"/>
      <c r="M79" s="4">
        <v>43708</v>
      </c>
      <c r="N79" s="4">
        <v>44803</v>
      </c>
    </row>
    <row r="80" spans="1:14" ht="15">
      <c r="A80" s="2">
        <v>52038</v>
      </c>
      <c r="B80" s="2" t="s">
        <v>328</v>
      </c>
      <c r="C80" s="2">
        <v>85170</v>
      </c>
      <c r="D80" s="2" t="s">
        <v>1486</v>
      </c>
      <c r="E80" s="2" t="s">
        <v>1487</v>
      </c>
      <c r="F80" s="2"/>
      <c r="G80" s="2" t="s">
        <v>871</v>
      </c>
      <c r="H80" s="2" t="s">
        <v>871</v>
      </c>
      <c r="I80" s="2" t="s">
        <v>871</v>
      </c>
      <c r="J80" s="2"/>
      <c r="K80" s="2" t="s">
        <v>871</v>
      </c>
      <c r="L80" s="2"/>
      <c r="M80" s="4">
        <v>44132</v>
      </c>
      <c r="N80" s="4">
        <v>45226</v>
      </c>
    </row>
    <row r="81" spans="1:14" ht="15">
      <c r="A81" s="2">
        <v>52635</v>
      </c>
      <c r="B81" s="2" t="s">
        <v>650</v>
      </c>
      <c r="C81" s="2">
        <v>40780</v>
      </c>
      <c r="D81" s="2" t="s">
        <v>1136</v>
      </c>
      <c r="E81" s="2" t="s">
        <v>1137</v>
      </c>
      <c r="F81" s="2"/>
      <c r="G81" s="2" t="s">
        <v>871</v>
      </c>
      <c r="H81" s="2"/>
      <c r="I81" s="2" t="s">
        <v>871</v>
      </c>
      <c r="J81" s="2"/>
      <c r="K81" s="2" t="s">
        <v>871</v>
      </c>
      <c r="L81" s="2"/>
      <c r="M81" s="4">
        <v>44140</v>
      </c>
      <c r="N81" s="4">
        <v>45234</v>
      </c>
    </row>
    <row r="82" spans="1:14" ht="15">
      <c r="A82" s="2">
        <v>52635</v>
      </c>
      <c r="B82" s="2" t="s">
        <v>650</v>
      </c>
      <c r="C82" s="2">
        <v>65864</v>
      </c>
      <c r="D82" s="2" t="s">
        <v>1262</v>
      </c>
      <c r="E82" s="2" t="s">
        <v>1263</v>
      </c>
      <c r="F82" s="2"/>
      <c r="G82" s="2" t="s">
        <v>871</v>
      </c>
      <c r="H82" s="2"/>
      <c r="I82" s="2" t="s">
        <v>871</v>
      </c>
      <c r="J82" s="2"/>
      <c r="K82" s="2" t="s">
        <v>871</v>
      </c>
      <c r="L82" s="2"/>
      <c r="M82" s="4">
        <v>43323</v>
      </c>
      <c r="N82" s="4">
        <v>44418</v>
      </c>
    </row>
    <row r="83" spans="1:14" ht="15">
      <c r="A83" s="2">
        <v>52723</v>
      </c>
      <c r="B83" s="2" t="s">
        <v>664</v>
      </c>
      <c r="C83" s="2">
        <v>26291</v>
      </c>
      <c r="D83" s="2" t="s">
        <v>1057</v>
      </c>
      <c r="E83" s="2" t="s">
        <v>1058</v>
      </c>
      <c r="F83" s="2" t="s">
        <v>871</v>
      </c>
      <c r="G83" s="2"/>
      <c r="H83" s="2"/>
      <c r="I83" s="2" t="s">
        <v>871</v>
      </c>
      <c r="J83" s="2"/>
      <c r="K83" s="2" t="s">
        <v>871</v>
      </c>
      <c r="L83" s="2" t="s">
        <v>871</v>
      </c>
      <c r="M83" s="4">
        <v>43647</v>
      </c>
      <c r="N83" s="4">
        <v>44742</v>
      </c>
    </row>
    <row r="84" spans="1:14" ht="15">
      <c r="A84" s="2">
        <v>53839</v>
      </c>
      <c r="B84" s="2" t="s">
        <v>329</v>
      </c>
      <c r="C84" s="2">
        <v>73619</v>
      </c>
      <c r="D84" s="2" t="s">
        <v>1370</v>
      </c>
      <c r="E84" s="2" t="s">
        <v>1371</v>
      </c>
      <c r="F84" s="2"/>
      <c r="G84" s="2" t="s">
        <v>871</v>
      </c>
      <c r="H84" s="2"/>
      <c r="I84" s="2" t="s">
        <v>871</v>
      </c>
      <c r="J84" s="2"/>
      <c r="K84" s="2" t="s">
        <v>871</v>
      </c>
      <c r="L84" s="2"/>
      <c r="M84" s="4">
        <v>43723</v>
      </c>
      <c r="N84" s="4">
        <v>44818</v>
      </c>
    </row>
    <row r="85" spans="1:14" ht="15">
      <c r="A85" s="2">
        <v>53839</v>
      </c>
      <c r="B85" s="2" t="s">
        <v>329</v>
      </c>
      <c r="C85" s="2">
        <v>73475</v>
      </c>
      <c r="D85" s="2" t="s">
        <v>1365</v>
      </c>
      <c r="E85" s="2" t="s">
        <v>1304</v>
      </c>
      <c r="F85" s="2"/>
      <c r="G85" s="2" t="s">
        <v>871</v>
      </c>
      <c r="H85" s="2"/>
      <c r="I85" s="2" t="s">
        <v>871</v>
      </c>
      <c r="J85" s="2"/>
      <c r="K85" s="2" t="s">
        <v>871</v>
      </c>
      <c r="L85" s="2"/>
      <c r="M85" s="4">
        <v>43604</v>
      </c>
      <c r="N85" s="4">
        <v>44699</v>
      </c>
    </row>
    <row r="86" spans="1:14" ht="15">
      <c r="A86" s="2">
        <v>53839</v>
      </c>
      <c r="B86" s="2" t="s">
        <v>329</v>
      </c>
      <c r="C86" s="2">
        <v>19044</v>
      </c>
      <c r="D86" s="2" t="s">
        <v>1017</v>
      </c>
      <c r="E86" s="2" t="s">
        <v>1018</v>
      </c>
      <c r="F86" s="2"/>
      <c r="G86" s="2" t="s">
        <v>871</v>
      </c>
      <c r="H86" s="2" t="s">
        <v>871</v>
      </c>
      <c r="I86" s="2" t="s">
        <v>871</v>
      </c>
      <c r="J86" s="2"/>
      <c r="K86" s="2" t="s">
        <v>871</v>
      </c>
      <c r="L86" s="2"/>
      <c r="M86" s="4">
        <v>43541</v>
      </c>
      <c r="N86" s="4">
        <v>44636</v>
      </c>
    </row>
    <row r="87" spans="1:14" ht="15">
      <c r="A87" s="2">
        <v>57681</v>
      </c>
      <c r="B87" s="2" t="s">
        <v>306</v>
      </c>
      <c r="C87" s="2">
        <v>23388</v>
      </c>
      <c r="D87" s="2" t="s">
        <v>1044</v>
      </c>
      <c r="E87" s="2" t="s">
        <v>1045</v>
      </c>
      <c r="F87" s="2" t="s">
        <v>871</v>
      </c>
      <c r="G87" s="2"/>
      <c r="H87" s="2"/>
      <c r="I87" s="2" t="s">
        <v>871</v>
      </c>
      <c r="J87" s="2"/>
      <c r="K87" s="2"/>
      <c r="L87" s="2" t="s">
        <v>871</v>
      </c>
      <c r="M87" s="4">
        <v>43858</v>
      </c>
      <c r="N87" s="4">
        <v>44953</v>
      </c>
    </row>
    <row r="88" spans="1:14" ht="15">
      <c r="A88" s="2">
        <v>57681</v>
      </c>
      <c r="B88" s="2" t="s">
        <v>306</v>
      </c>
      <c r="C88" s="2">
        <v>55327</v>
      </c>
      <c r="D88" s="2" t="s">
        <v>1211</v>
      </c>
      <c r="E88" s="2" t="s">
        <v>1212</v>
      </c>
      <c r="F88" s="2"/>
      <c r="G88" s="2"/>
      <c r="H88" s="2"/>
      <c r="I88" s="2" t="s">
        <v>871</v>
      </c>
      <c r="J88" s="2"/>
      <c r="K88" s="2" t="s">
        <v>871</v>
      </c>
      <c r="L88" s="2" t="s">
        <v>871</v>
      </c>
      <c r="M88" s="4">
        <v>43744</v>
      </c>
      <c r="N88" s="4">
        <v>44839</v>
      </c>
    </row>
    <row r="89" spans="1:14" ht="15">
      <c r="A89" s="2">
        <v>57737</v>
      </c>
      <c r="B89" s="2" t="s">
        <v>511</v>
      </c>
      <c r="C89" s="2">
        <v>62418</v>
      </c>
      <c r="D89" s="2" t="s">
        <v>1243</v>
      </c>
      <c r="E89" s="2" t="s">
        <v>1244</v>
      </c>
      <c r="F89" s="2" t="s">
        <v>871</v>
      </c>
      <c r="G89" s="2" t="s">
        <v>871</v>
      </c>
      <c r="H89" s="2"/>
      <c r="I89" s="2"/>
      <c r="J89" s="2"/>
      <c r="K89" s="2" t="s">
        <v>871</v>
      </c>
      <c r="L89" s="2"/>
      <c r="M89" s="4">
        <v>43470</v>
      </c>
      <c r="N89" s="4">
        <v>44565</v>
      </c>
    </row>
    <row r="90" spans="1:14" ht="15">
      <c r="A90" s="2">
        <v>57737</v>
      </c>
      <c r="B90" s="2" t="s">
        <v>511</v>
      </c>
      <c r="C90" s="2">
        <v>54894</v>
      </c>
      <c r="D90" s="2" t="s">
        <v>1209</v>
      </c>
      <c r="E90" s="2" t="s">
        <v>1210</v>
      </c>
      <c r="F90" s="2" t="s">
        <v>871</v>
      </c>
      <c r="G90" s="2" t="s">
        <v>871</v>
      </c>
      <c r="H90" s="2"/>
      <c r="I90" s="2" t="s">
        <v>871</v>
      </c>
      <c r="J90" s="2"/>
      <c r="K90" s="2" t="s">
        <v>871</v>
      </c>
      <c r="L90" s="2"/>
      <c r="M90" s="4">
        <v>43664</v>
      </c>
      <c r="N90" s="4">
        <v>44759</v>
      </c>
    </row>
    <row r="91" spans="1:14" ht="15">
      <c r="A91" s="2">
        <v>60499</v>
      </c>
      <c r="B91" s="2" t="s">
        <v>589</v>
      </c>
      <c r="C91" s="2">
        <v>52854</v>
      </c>
      <c r="D91" s="2" t="s">
        <v>1193</v>
      </c>
      <c r="E91" s="2" t="s">
        <v>1194</v>
      </c>
      <c r="F91" s="2"/>
      <c r="G91" s="2" t="s">
        <v>871</v>
      </c>
      <c r="H91" s="2"/>
      <c r="I91" s="2" t="s">
        <v>871</v>
      </c>
      <c r="J91" s="2" t="s">
        <v>871</v>
      </c>
      <c r="K91" s="2"/>
      <c r="L91" s="2"/>
      <c r="M91" s="4">
        <v>43661</v>
      </c>
      <c r="N91" s="4">
        <v>44756</v>
      </c>
    </row>
    <row r="92" spans="1:14" ht="15">
      <c r="A92" s="2">
        <v>60499</v>
      </c>
      <c r="B92" s="2" t="s">
        <v>589</v>
      </c>
      <c r="C92" s="2">
        <v>74873</v>
      </c>
      <c r="D92" s="2" t="s">
        <v>1429</v>
      </c>
      <c r="E92" s="2" t="s">
        <v>1430</v>
      </c>
      <c r="F92" s="2" t="s">
        <v>871</v>
      </c>
      <c r="G92" s="2"/>
      <c r="H92" s="2"/>
      <c r="I92" s="2" t="s">
        <v>871</v>
      </c>
      <c r="J92" s="2" t="s">
        <v>871</v>
      </c>
      <c r="K92" s="2"/>
      <c r="L92" s="2"/>
      <c r="M92" s="4">
        <v>43615</v>
      </c>
      <c r="N92" s="4">
        <v>44710</v>
      </c>
    </row>
    <row r="93" spans="1:14" ht="15">
      <c r="A93" s="2">
        <v>61562</v>
      </c>
      <c r="B93" s="2" t="s">
        <v>420</v>
      </c>
      <c r="C93" s="2">
        <v>73653</v>
      </c>
      <c r="D93" s="2" t="s">
        <v>1373</v>
      </c>
      <c r="E93" s="2" t="s">
        <v>1374</v>
      </c>
      <c r="F93" s="2"/>
      <c r="G93" s="2" t="s">
        <v>871</v>
      </c>
      <c r="H93" s="2"/>
      <c r="I93" s="2" t="s">
        <v>871</v>
      </c>
      <c r="J93" s="2"/>
      <c r="K93" s="2" t="s">
        <v>871</v>
      </c>
      <c r="L93" s="2"/>
      <c r="M93" s="4">
        <v>43777</v>
      </c>
      <c r="N93" s="4">
        <v>44872</v>
      </c>
    </row>
    <row r="94" spans="1:14" ht="15">
      <c r="A94" s="2">
        <v>61562</v>
      </c>
      <c r="B94" s="2" t="s">
        <v>420</v>
      </c>
      <c r="C94" s="2">
        <v>38863</v>
      </c>
      <c r="D94" s="2" t="s">
        <v>1125</v>
      </c>
      <c r="E94" s="2" t="s">
        <v>1126</v>
      </c>
      <c r="F94" s="2" t="s">
        <v>871</v>
      </c>
      <c r="G94" s="2" t="s">
        <v>871</v>
      </c>
      <c r="H94" s="2"/>
      <c r="I94" s="2"/>
      <c r="J94" s="2"/>
      <c r="K94" s="2" t="s">
        <v>871</v>
      </c>
      <c r="L94" s="2"/>
      <c r="M94" s="4">
        <v>44266</v>
      </c>
      <c r="N94" s="4">
        <v>45361</v>
      </c>
    </row>
    <row r="95" spans="1:14" ht="15">
      <c r="A95" s="2">
        <v>61562</v>
      </c>
      <c r="B95" s="2" t="s">
        <v>420</v>
      </c>
      <c r="C95" s="2">
        <v>55955</v>
      </c>
      <c r="D95" s="2" t="s">
        <v>1215</v>
      </c>
      <c r="E95" s="2" t="s">
        <v>1216</v>
      </c>
      <c r="F95" s="2" t="s">
        <v>871</v>
      </c>
      <c r="G95" s="2" t="s">
        <v>871</v>
      </c>
      <c r="H95" s="2"/>
      <c r="I95" s="2"/>
      <c r="J95" s="2"/>
      <c r="K95" s="2" t="s">
        <v>871</v>
      </c>
      <c r="L95" s="2"/>
      <c r="M95" s="4">
        <v>44306</v>
      </c>
      <c r="N95" s="4">
        <v>45401</v>
      </c>
    </row>
    <row r="96" spans="1:14" ht="15">
      <c r="A96" s="2">
        <v>62814</v>
      </c>
      <c r="B96" s="2" t="s">
        <v>593</v>
      </c>
      <c r="C96" s="2">
        <v>70616</v>
      </c>
      <c r="D96" s="2" t="s">
        <v>1292</v>
      </c>
      <c r="E96" s="2" t="s">
        <v>1293</v>
      </c>
      <c r="F96" s="2"/>
      <c r="G96" s="2" t="s">
        <v>871</v>
      </c>
      <c r="H96" s="2"/>
      <c r="I96" s="2" t="s">
        <v>871</v>
      </c>
      <c r="J96" s="2" t="s">
        <v>871</v>
      </c>
      <c r="K96" s="2"/>
      <c r="L96" s="2"/>
      <c r="M96" s="4">
        <v>43419</v>
      </c>
      <c r="N96" s="4">
        <v>44514</v>
      </c>
    </row>
    <row r="97" spans="1:14" ht="15">
      <c r="A97" s="2">
        <v>62814</v>
      </c>
      <c r="B97" s="2" t="s">
        <v>593</v>
      </c>
      <c r="C97" s="2">
        <v>14103</v>
      </c>
      <c r="D97" s="2" t="s">
        <v>985</v>
      </c>
      <c r="E97" s="2" t="s">
        <v>986</v>
      </c>
      <c r="F97" s="2"/>
      <c r="G97" s="2"/>
      <c r="H97" s="2"/>
      <c r="I97" s="2" t="s">
        <v>871</v>
      </c>
      <c r="J97" s="2"/>
      <c r="K97" s="2" t="s">
        <v>871</v>
      </c>
      <c r="L97" s="2" t="s">
        <v>871</v>
      </c>
      <c r="M97" s="4">
        <v>43454</v>
      </c>
      <c r="N97" s="4">
        <v>44549</v>
      </c>
    </row>
    <row r="98" spans="1:14" ht="15">
      <c r="A98" s="2">
        <v>63444</v>
      </c>
      <c r="B98" s="2" t="s">
        <v>282</v>
      </c>
      <c r="C98" s="2">
        <v>49142</v>
      </c>
      <c r="D98" s="2" t="s">
        <v>1180</v>
      </c>
      <c r="E98" s="2" t="s">
        <v>1181</v>
      </c>
      <c r="F98" s="2"/>
      <c r="G98" s="2"/>
      <c r="H98" s="2"/>
      <c r="I98" s="2" t="s">
        <v>871</v>
      </c>
      <c r="J98" s="2"/>
      <c r="K98" s="2" t="s">
        <v>871</v>
      </c>
      <c r="L98" s="2" t="s">
        <v>871</v>
      </c>
      <c r="M98" s="4">
        <v>43520</v>
      </c>
      <c r="N98" s="4">
        <v>44615</v>
      </c>
    </row>
    <row r="99" spans="1:14" ht="15">
      <c r="A99" s="2">
        <v>63444</v>
      </c>
      <c r="B99" s="2" t="s">
        <v>282</v>
      </c>
      <c r="C99" s="2">
        <v>21441</v>
      </c>
      <c r="D99" s="2" t="s">
        <v>1030</v>
      </c>
      <c r="E99" s="2" t="s">
        <v>1031</v>
      </c>
      <c r="F99" s="2" t="s">
        <v>871</v>
      </c>
      <c r="G99" s="2" t="s">
        <v>871</v>
      </c>
      <c r="H99" s="2"/>
      <c r="I99" s="2"/>
      <c r="J99" s="2"/>
      <c r="K99" s="2"/>
      <c r="L99" s="2" t="s">
        <v>871</v>
      </c>
      <c r="M99" s="4">
        <v>44331</v>
      </c>
      <c r="N99" s="4">
        <v>45426</v>
      </c>
    </row>
    <row r="100" spans="1:14" ht="15">
      <c r="A100" s="2">
        <v>63471</v>
      </c>
      <c r="B100" s="2" t="s">
        <v>173</v>
      </c>
      <c r="C100" s="2">
        <v>30350</v>
      </c>
      <c r="D100" s="2" t="s">
        <v>1073</v>
      </c>
      <c r="E100" s="2" t="s">
        <v>1074</v>
      </c>
      <c r="F100" s="2" t="s">
        <v>871</v>
      </c>
      <c r="G100" s="2" t="s">
        <v>871</v>
      </c>
      <c r="H100" s="2"/>
      <c r="I100" s="2" t="s">
        <v>871</v>
      </c>
      <c r="J100" s="2"/>
      <c r="K100" s="2" t="s">
        <v>871</v>
      </c>
      <c r="L100" s="2" t="s">
        <v>871</v>
      </c>
      <c r="M100" s="4">
        <v>43707</v>
      </c>
      <c r="N100" s="4">
        <v>44802</v>
      </c>
    </row>
    <row r="101" spans="1:14" ht="15">
      <c r="A101" s="2">
        <v>63471</v>
      </c>
      <c r="B101" s="2" t="s">
        <v>173</v>
      </c>
      <c r="C101" s="2">
        <v>12802</v>
      </c>
      <c r="D101" s="2" t="s">
        <v>977</v>
      </c>
      <c r="E101" s="2" t="s">
        <v>978</v>
      </c>
      <c r="F101" s="2" t="s">
        <v>871</v>
      </c>
      <c r="G101" s="2" t="s">
        <v>871</v>
      </c>
      <c r="H101" s="2"/>
      <c r="I101" s="2" t="s">
        <v>871</v>
      </c>
      <c r="J101" s="2"/>
      <c r="K101" s="2" t="s">
        <v>871</v>
      </c>
      <c r="L101" s="2" t="s">
        <v>871</v>
      </c>
      <c r="M101" s="4">
        <v>44306</v>
      </c>
      <c r="N101" s="4">
        <v>45401</v>
      </c>
    </row>
    <row r="102" spans="1:14" ht="15">
      <c r="A102" s="2">
        <v>63471</v>
      </c>
      <c r="B102" s="2" t="s">
        <v>173</v>
      </c>
      <c r="C102" s="2">
        <v>121547</v>
      </c>
      <c r="D102" s="2" t="s">
        <v>1951</v>
      </c>
      <c r="E102" s="2" t="s">
        <v>1952</v>
      </c>
      <c r="F102" s="2" t="s">
        <v>871</v>
      </c>
      <c r="G102" s="2" t="s">
        <v>871</v>
      </c>
      <c r="H102" s="2"/>
      <c r="I102" s="2" t="s">
        <v>871</v>
      </c>
      <c r="J102" s="2"/>
      <c r="K102" s="2"/>
      <c r="L102" s="2"/>
      <c r="M102" s="4">
        <v>43715</v>
      </c>
      <c r="N102" s="4">
        <v>44810</v>
      </c>
    </row>
    <row r="103" spans="1:14" ht="15">
      <c r="A103" s="2">
        <v>67167</v>
      </c>
      <c r="B103" s="2" t="s">
        <v>667</v>
      </c>
      <c r="C103" s="2">
        <v>1817</v>
      </c>
      <c r="D103" s="2" t="s">
        <v>886</v>
      </c>
      <c r="E103" s="2" t="s">
        <v>887</v>
      </c>
      <c r="F103" s="2" t="s">
        <v>871</v>
      </c>
      <c r="G103" s="2" t="s">
        <v>871</v>
      </c>
      <c r="H103" s="2"/>
      <c r="I103" s="2"/>
      <c r="J103" s="2"/>
      <c r="K103" s="2" t="s">
        <v>871</v>
      </c>
      <c r="L103" s="2"/>
      <c r="M103" s="4">
        <v>43917</v>
      </c>
      <c r="N103" s="4">
        <v>45011</v>
      </c>
    </row>
    <row r="104" spans="1:14" ht="15">
      <c r="A104" s="2">
        <v>67167</v>
      </c>
      <c r="B104" s="2" t="s">
        <v>667</v>
      </c>
      <c r="C104" s="2">
        <v>74815</v>
      </c>
      <c r="D104" s="2" t="s">
        <v>1423</v>
      </c>
      <c r="E104" s="2" t="s">
        <v>1424</v>
      </c>
      <c r="F104" s="2"/>
      <c r="G104" s="2" t="s">
        <v>871</v>
      </c>
      <c r="H104" s="2"/>
      <c r="I104" s="2" t="s">
        <v>871</v>
      </c>
      <c r="J104" s="2"/>
      <c r="K104" s="2" t="s">
        <v>871</v>
      </c>
      <c r="L104" s="2"/>
      <c r="M104" s="4">
        <v>43734</v>
      </c>
      <c r="N104" s="4">
        <v>44829</v>
      </c>
    </row>
    <row r="105" spans="1:14" ht="15">
      <c r="A105" s="2">
        <v>68321</v>
      </c>
      <c r="B105" s="2" t="s">
        <v>238</v>
      </c>
      <c r="C105" s="2">
        <v>75200</v>
      </c>
      <c r="D105" s="2" t="s">
        <v>1459</v>
      </c>
      <c r="E105" s="2" t="s">
        <v>1460</v>
      </c>
      <c r="F105" s="2" t="s">
        <v>871</v>
      </c>
      <c r="G105" s="2"/>
      <c r="H105" s="2"/>
      <c r="I105" s="2"/>
      <c r="J105" s="2"/>
      <c r="K105" s="2" t="s">
        <v>871</v>
      </c>
      <c r="L105" s="2" t="s">
        <v>871</v>
      </c>
      <c r="M105" s="4">
        <v>44299</v>
      </c>
      <c r="N105" s="4">
        <v>45394</v>
      </c>
    </row>
    <row r="106" spans="1:14" ht="15">
      <c r="A106" s="2">
        <v>68321</v>
      </c>
      <c r="B106" s="2" t="s">
        <v>238</v>
      </c>
      <c r="C106" s="2">
        <v>75201</v>
      </c>
      <c r="D106" s="2" t="s">
        <v>1461</v>
      </c>
      <c r="E106" s="2" t="s">
        <v>1462</v>
      </c>
      <c r="F106" s="2" t="s">
        <v>871</v>
      </c>
      <c r="G106" s="2" t="s">
        <v>871</v>
      </c>
      <c r="H106" s="2"/>
      <c r="I106" s="2" t="s">
        <v>871</v>
      </c>
      <c r="J106" s="2"/>
      <c r="K106" s="2"/>
      <c r="L106" s="2"/>
      <c r="M106" s="4">
        <v>43930</v>
      </c>
      <c r="N106" s="4">
        <v>45024</v>
      </c>
    </row>
    <row r="107" spans="1:14" ht="15">
      <c r="A107" s="2">
        <v>68671</v>
      </c>
      <c r="B107" s="2" t="s">
        <v>164</v>
      </c>
      <c r="C107" s="2">
        <v>75197</v>
      </c>
      <c r="D107" s="2" t="s">
        <v>1457</v>
      </c>
      <c r="E107" s="2" t="s">
        <v>1458</v>
      </c>
      <c r="F107" s="2" t="s">
        <v>871</v>
      </c>
      <c r="G107" s="2" t="s">
        <v>871</v>
      </c>
      <c r="H107" s="2" t="s">
        <v>871</v>
      </c>
      <c r="I107" s="2" t="s">
        <v>871</v>
      </c>
      <c r="J107" s="2"/>
      <c r="K107" s="2"/>
      <c r="L107" s="2"/>
      <c r="M107" s="4">
        <v>43467</v>
      </c>
      <c r="N107" s="4">
        <v>44562</v>
      </c>
    </row>
    <row r="108" spans="1:14" ht="15">
      <c r="A108" s="2">
        <v>68671</v>
      </c>
      <c r="B108" s="2" t="s">
        <v>164</v>
      </c>
      <c r="C108" s="2">
        <v>75196</v>
      </c>
      <c r="D108" s="2" t="s">
        <v>1455</v>
      </c>
      <c r="E108" s="2" t="s">
        <v>1456</v>
      </c>
      <c r="F108" s="2" t="s">
        <v>871</v>
      </c>
      <c r="G108" s="2" t="s">
        <v>871</v>
      </c>
      <c r="H108" s="2"/>
      <c r="I108" s="2"/>
      <c r="J108" s="2"/>
      <c r="K108" s="2" t="s">
        <v>871</v>
      </c>
      <c r="L108" s="2"/>
      <c r="M108" s="4">
        <v>43726</v>
      </c>
      <c r="N108" s="4">
        <v>44821</v>
      </c>
    </row>
    <row r="109" spans="1:14" ht="15">
      <c r="A109" s="2">
        <v>68671</v>
      </c>
      <c r="B109" s="2" t="s">
        <v>164</v>
      </c>
      <c r="C109" s="2">
        <v>85130</v>
      </c>
      <c r="D109" s="2" t="s">
        <v>1478</v>
      </c>
      <c r="E109" s="2" t="s">
        <v>1479</v>
      </c>
      <c r="F109" s="2" t="s">
        <v>871</v>
      </c>
      <c r="G109" s="2" t="s">
        <v>871</v>
      </c>
      <c r="H109" s="2" t="s">
        <v>871</v>
      </c>
      <c r="I109" s="2" t="s">
        <v>871</v>
      </c>
      <c r="J109" s="2"/>
      <c r="K109" s="2"/>
      <c r="L109" s="2"/>
      <c r="M109" s="4">
        <v>43335</v>
      </c>
      <c r="N109" s="4">
        <v>44430</v>
      </c>
    </row>
    <row r="110" spans="1:14" ht="15">
      <c r="A110" s="2">
        <v>71021</v>
      </c>
      <c r="B110" s="2" t="s">
        <v>340</v>
      </c>
      <c r="C110" s="2">
        <v>44106</v>
      </c>
      <c r="D110" s="2" t="s">
        <v>1154</v>
      </c>
      <c r="E110" s="2" t="s">
        <v>1155</v>
      </c>
      <c r="F110" s="2" t="s">
        <v>871</v>
      </c>
      <c r="G110" s="2" t="s">
        <v>871</v>
      </c>
      <c r="H110" s="2"/>
      <c r="I110" s="2" t="s">
        <v>871</v>
      </c>
      <c r="J110" s="2"/>
      <c r="K110" s="2" t="s">
        <v>871</v>
      </c>
      <c r="L110" s="2" t="s">
        <v>871</v>
      </c>
      <c r="M110" s="4">
        <v>43559</v>
      </c>
      <c r="N110" s="4">
        <v>44654</v>
      </c>
    </row>
    <row r="111" spans="1:14" ht="15">
      <c r="A111" s="2">
        <v>71021</v>
      </c>
      <c r="B111" s="2" t="s">
        <v>340</v>
      </c>
      <c r="C111" s="2">
        <v>51692</v>
      </c>
      <c r="D111" s="2" t="s">
        <v>1187</v>
      </c>
      <c r="E111" s="2" t="s">
        <v>1188</v>
      </c>
      <c r="F111" s="2" t="s">
        <v>871</v>
      </c>
      <c r="G111" s="2" t="s">
        <v>871</v>
      </c>
      <c r="H111" s="2"/>
      <c r="I111" s="2" t="s">
        <v>871</v>
      </c>
      <c r="J111" s="2"/>
      <c r="K111" s="2" t="s">
        <v>871</v>
      </c>
      <c r="L111" s="2" t="s">
        <v>871</v>
      </c>
      <c r="M111" s="4">
        <v>43686</v>
      </c>
      <c r="N111" s="4">
        <v>44781</v>
      </c>
    </row>
    <row r="112" spans="1:14" ht="15">
      <c r="A112" s="2">
        <v>71021</v>
      </c>
      <c r="B112" s="2" t="s">
        <v>340</v>
      </c>
      <c r="C112" s="2">
        <v>66713</v>
      </c>
      <c r="D112" s="2" t="s">
        <v>1272</v>
      </c>
      <c r="E112" s="2" t="s">
        <v>1273</v>
      </c>
      <c r="F112" s="2"/>
      <c r="G112" s="2"/>
      <c r="H112" s="2"/>
      <c r="I112" s="2" t="s">
        <v>871</v>
      </c>
      <c r="J112" s="2" t="s">
        <v>871</v>
      </c>
      <c r="K112" s="2" t="s">
        <v>871</v>
      </c>
      <c r="L112" s="2" t="s">
        <v>871</v>
      </c>
      <c r="M112" s="4">
        <v>43679</v>
      </c>
      <c r="N112" s="4">
        <v>44774</v>
      </c>
    </row>
    <row r="113" spans="1:14" ht="15">
      <c r="A113" s="2">
        <v>72158</v>
      </c>
      <c r="B113" s="2" t="s">
        <v>266</v>
      </c>
      <c r="C113" s="2">
        <v>69377</v>
      </c>
      <c r="D113" s="2" t="s">
        <v>1288</v>
      </c>
      <c r="E113" s="2" t="s">
        <v>1289</v>
      </c>
      <c r="F113" s="2" t="s">
        <v>871</v>
      </c>
      <c r="G113" s="2"/>
      <c r="H113" s="2"/>
      <c r="I113" s="2"/>
      <c r="J113" s="2"/>
      <c r="K113" s="2" t="s">
        <v>871</v>
      </c>
      <c r="L113" s="2" t="s">
        <v>871</v>
      </c>
      <c r="M113" s="4">
        <v>43987</v>
      </c>
      <c r="N113" s="4">
        <v>45081</v>
      </c>
    </row>
    <row r="114" spans="1:14" ht="15">
      <c r="A114" s="2">
        <v>72158</v>
      </c>
      <c r="B114" s="2" t="s">
        <v>266</v>
      </c>
      <c r="C114" s="2">
        <v>63484</v>
      </c>
      <c r="D114" s="2" t="s">
        <v>1251</v>
      </c>
      <c r="E114" s="2" t="s">
        <v>1252</v>
      </c>
      <c r="F114" s="2" t="s">
        <v>871</v>
      </c>
      <c r="G114" s="2"/>
      <c r="H114" s="2"/>
      <c r="I114" s="2"/>
      <c r="J114" s="2"/>
      <c r="K114" s="2" t="s">
        <v>871</v>
      </c>
      <c r="L114" s="2"/>
      <c r="M114" s="4">
        <v>43864</v>
      </c>
      <c r="N114" s="4">
        <v>44959</v>
      </c>
    </row>
    <row r="115" spans="1:14" ht="15">
      <c r="A115" s="2">
        <v>72389</v>
      </c>
      <c r="B115" s="2" t="s">
        <v>216</v>
      </c>
      <c r="C115" s="2">
        <v>46086</v>
      </c>
      <c r="D115" s="2" t="s">
        <v>1164</v>
      </c>
      <c r="E115" s="2" t="s">
        <v>1165</v>
      </c>
      <c r="F115" s="2" t="s">
        <v>871</v>
      </c>
      <c r="G115" s="2" t="s">
        <v>871</v>
      </c>
      <c r="H115" s="2" t="s">
        <v>871</v>
      </c>
      <c r="I115" s="2" t="s">
        <v>871</v>
      </c>
      <c r="J115" s="2"/>
      <c r="K115" s="2" t="s">
        <v>871</v>
      </c>
      <c r="L115" s="2"/>
      <c r="M115" s="4">
        <v>43316</v>
      </c>
      <c r="N115" s="4">
        <v>44411</v>
      </c>
    </row>
    <row r="116" spans="1:14" ht="15">
      <c r="A116" s="2">
        <v>72389</v>
      </c>
      <c r="B116" s="2" t="s">
        <v>216</v>
      </c>
      <c r="C116" s="2">
        <v>14482</v>
      </c>
      <c r="D116" s="2" t="s">
        <v>989</v>
      </c>
      <c r="E116" s="2" t="s">
        <v>990</v>
      </c>
      <c r="F116" s="2" t="s">
        <v>871</v>
      </c>
      <c r="G116" s="2" t="s">
        <v>871</v>
      </c>
      <c r="H116" s="2"/>
      <c r="I116" s="2" t="s">
        <v>871</v>
      </c>
      <c r="J116" s="2"/>
      <c r="K116" s="2" t="s">
        <v>871</v>
      </c>
      <c r="L116" s="2"/>
      <c r="M116" s="4">
        <v>43269</v>
      </c>
      <c r="N116" s="4">
        <v>44364</v>
      </c>
    </row>
    <row r="117" spans="1:14" ht="15">
      <c r="A117" s="2">
        <v>72389</v>
      </c>
      <c r="B117" s="2" t="s">
        <v>216</v>
      </c>
      <c r="C117" s="2">
        <v>14894</v>
      </c>
      <c r="D117" s="2" t="s">
        <v>991</v>
      </c>
      <c r="E117" s="2" t="s">
        <v>992</v>
      </c>
      <c r="F117" s="2" t="s">
        <v>871</v>
      </c>
      <c r="G117" s="2" t="s">
        <v>871</v>
      </c>
      <c r="H117" s="2" t="s">
        <v>871</v>
      </c>
      <c r="I117" s="2" t="s">
        <v>871</v>
      </c>
      <c r="J117" s="2"/>
      <c r="K117" s="2" t="s">
        <v>871</v>
      </c>
      <c r="L117" s="2"/>
      <c r="M117" s="4">
        <v>43476</v>
      </c>
      <c r="N117" s="4">
        <v>44571</v>
      </c>
    </row>
    <row r="118" spans="1:14" ht="15">
      <c r="A118" s="2">
        <v>72389</v>
      </c>
      <c r="B118" s="2" t="s">
        <v>216</v>
      </c>
      <c r="C118" s="2">
        <v>5697</v>
      </c>
      <c r="D118" s="2" t="s">
        <v>931</v>
      </c>
      <c r="E118" s="2" t="s">
        <v>932</v>
      </c>
      <c r="F118" s="2" t="s">
        <v>871</v>
      </c>
      <c r="G118" s="2" t="s">
        <v>871</v>
      </c>
      <c r="H118" s="2" t="s">
        <v>871</v>
      </c>
      <c r="I118" s="2" t="s">
        <v>871</v>
      </c>
      <c r="J118" s="2"/>
      <c r="K118" s="2" t="s">
        <v>871</v>
      </c>
      <c r="L118" s="2"/>
      <c r="M118" s="4">
        <v>43771</v>
      </c>
      <c r="N118" s="4">
        <v>44866</v>
      </c>
    </row>
    <row r="119" spans="1:14" ht="15">
      <c r="A119" s="2">
        <v>72389</v>
      </c>
      <c r="B119" s="2" t="s">
        <v>216</v>
      </c>
      <c r="C119" s="2">
        <v>73419</v>
      </c>
      <c r="D119" s="2" t="s">
        <v>1363</v>
      </c>
      <c r="E119" s="2" t="s">
        <v>1364</v>
      </c>
      <c r="F119" s="2" t="s">
        <v>871</v>
      </c>
      <c r="G119" s="2" t="s">
        <v>871</v>
      </c>
      <c r="H119" s="2"/>
      <c r="I119" s="2"/>
      <c r="J119" s="2"/>
      <c r="K119" s="2" t="s">
        <v>871</v>
      </c>
      <c r="L119" s="2"/>
      <c r="M119" s="4">
        <v>44186</v>
      </c>
      <c r="N119" s="4">
        <v>45280</v>
      </c>
    </row>
    <row r="120" spans="1:14" ht="15">
      <c r="A120" s="2">
        <v>72397</v>
      </c>
      <c r="B120" s="2" t="s">
        <v>623</v>
      </c>
      <c r="C120" s="2">
        <v>19640</v>
      </c>
      <c r="D120" s="2" t="s">
        <v>1023</v>
      </c>
      <c r="E120" s="2" t="s">
        <v>1024</v>
      </c>
      <c r="F120" s="2" t="s">
        <v>871</v>
      </c>
      <c r="G120" s="2"/>
      <c r="H120" s="2"/>
      <c r="I120" s="2"/>
      <c r="J120" s="2" t="s">
        <v>871</v>
      </c>
      <c r="K120" s="2"/>
      <c r="L120" s="2"/>
      <c r="M120" s="4">
        <v>43545</v>
      </c>
      <c r="N120" s="4">
        <v>44640</v>
      </c>
    </row>
    <row r="121" spans="1:14" ht="15">
      <c r="A121" s="2">
        <v>72397</v>
      </c>
      <c r="B121" s="2" t="s">
        <v>623</v>
      </c>
      <c r="C121" s="2">
        <v>29105</v>
      </c>
      <c r="D121" s="2" t="s">
        <v>1069</v>
      </c>
      <c r="E121" s="2" t="s">
        <v>1070</v>
      </c>
      <c r="F121" s="2" t="s">
        <v>871</v>
      </c>
      <c r="G121" s="2"/>
      <c r="H121" s="2"/>
      <c r="I121" s="2" t="s">
        <v>871</v>
      </c>
      <c r="J121" s="2" t="s">
        <v>871</v>
      </c>
      <c r="K121" s="2"/>
      <c r="L121" s="2"/>
      <c r="M121" s="4">
        <v>43985</v>
      </c>
      <c r="N121" s="4">
        <v>45079</v>
      </c>
    </row>
    <row r="122" spans="1:14" ht="15">
      <c r="A122" s="2">
        <v>72398</v>
      </c>
      <c r="B122" s="2" t="s">
        <v>211</v>
      </c>
      <c r="C122" s="2">
        <v>40957</v>
      </c>
      <c r="D122" s="2" t="s">
        <v>1138</v>
      </c>
      <c r="E122" s="2" t="s">
        <v>1139</v>
      </c>
      <c r="F122" s="2" t="s">
        <v>871</v>
      </c>
      <c r="G122" s="2" t="s">
        <v>871</v>
      </c>
      <c r="H122" s="2" t="s">
        <v>871</v>
      </c>
      <c r="I122" s="2" t="s">
        <v>871</v>
      </c>
      <c r="J122" s="2"/>
      <c r="K122" s="2" t="s">
        <v>871</v>
      </c>
      <c r="L122" s="2"/>
      <c r="M122" s="4">
        <v>43563</v>
      </c>
      <c r="N122" s="4">
        <v>44658</v>
      </c>
    </row>
    <row r="123" spans="1:14" ht="15">
      <c r="A123" s="2">
        <v>72398</v>
      </c>
      <c r="B123" s="2" t="s">
        <v>211</v>
      </c>
      <c r="C123" s="2">
        <v>46389</v>
      </c>
      <c r="D123" s="2" t="s">
        <v>1166</v>
      </c>
      <c r="E123" s="2" t="s">
        <v>1167</v>
      </c>
      <c r="F123" s="2" t="s">
        <v>871</v>
      </c>
      <c r="G123" s="2" t="s">
        <v>871</v>
      </c>
      <c r="H123" s="2" t="s">
        <v>871</v>
      </c>
      <c r="I123" s="2" t="s">
        <v>871</v>
      </c>
      <c r="J123" s="2"/>
      <c r="K123" s="2"/>
      <c r="L123" s="2"/>
      <c r="M123" s="4">
        <v>43478</v>
      </c>
      <c r="N123" s="4">
        <v>44573</v>
      </c>
    </row>
    <row r="124" spans="1:14" ht="15">
      <c r="A124" s="2">
        <v>72398</v>
      </c>
      <c r="B124" s="2" t="s">
        <v>211</v>
      </c>
      <c r="C124" s="2">
        <v>4684</v>
      </c>
      <c r="D124" s="2" t="s">
        <v>927</v>
      </c>
      <c r="E124" s="2" t="s">
        <v>928</v>
      </c>
      <c r="F124" s="2" t="s">
        <v>871</v>
      </c>
      <c r="G124" s="2" t="s">
        <v>871</v>
      </c>
      <c r="H124" s="2" t="s">
        <v>871</v>
      </c>
      <c r="I124" s="2" t="s">
        <v>871</v>
      </c>
      <c r="J124" s="2"/>
      <c r="K124" s="2"/>
      <c r="L124" s="2"/>
      <c r="M124" s="4">
        <v>43587</v>
      </c>
      <c r="N124" s="4">
        <v>44682</v>
      </c>
    </row>
    <row r="125" spans="1:14" ht="15">
      <c r="A125" s="2">
        <v>72398</v>
      </c>
      <c r="B125" s="2" t="s">
        <v>211</v>
      </c>
      <c r="C125" s="2">
        <v>23461</v>
      </c>
      <c r="D125" s="2" t="s">
        <v>1046</v>
      </c>
      <c r="E125" s="2" t="s">
        <v>1047</v>
      </c>
      <c r="F125" s="2"/>
      <c r="G125" s="2" t="s">
        <v>871</v>
      </c>
      <c r="H125" s="2" t="s">
        <v>871</v>
      </c>
      <c r="I125" s="2"/>
      <c r="J125" s="2"/>
      <c r="K125" s="2" t="s">
        <v>871</v>
      </c>
      <c r="L125" s="2"/>
      <c r="M125" s="4">
        <v>43801</v>
      </c>
      <c r="N125" s="4">
        <v>44896</v>
      </c>
    </row>
    <row r="126" spans="1:14" ht="15">
      <c r="A126" s="2">
        <v>72398</v>
      </c>
      <c r="B126" s="2" t="s">
        <v>211</v>
      </c>
      <c r="C126" s="2">
        <v>72810</v>
      </c>
      <c r="D126" s="2" t="s">
        <v>1325</v>
      </c>
      <c r="E126" s="2" t="s">
        <v>1326</v>
      </c>
      <c r="F126" s="2"/>
      <c r="G126" s="2" t="s">
        <v>871</v>
      </c>
      <c r="H126" s="2"/>
      <c r="I126" s="2" t="s">
        <v>871</v>
      </c>
      <c r="J126" s="2"/>
      <c r="K126" s="2" t="s">
        <v>871</v>
      </c>
      <c r="L126" s="2"/>
      <c r="M126" s="4">
        <v>43904</v>
      </c>
      <c r="N126" s="4">
        <v>44998</v>
      </c>
    </row>
    <row r="127" spans="1:14" ht="15">
      <c r="A127" s="2">
        <v>72400</v>
      </c>
      <c r="B127" s="2" t="s">
        <v>324</v>
      </c>
      <c r="C127" s="2">
        <v>33819</v>
      </c>
      <c r="D127" s="2" t="s">
        <v>1085</v>
      </c>
      <c r="E127" s="2" t="s">
        <v>1086</v>
      </c>
      <c r="F127" s="2"/>
      <c r="G127" s="2" t="s">
        <v>871</v>
      </c>
      <c r="H127" s="2"/>
      <c r="I127" s="2" t="s">
        <v>871</v>
      </c>
      <c r="J127" s="2"/>
      <c r="K127" s="2" t="s">
        <v>871</v>
      </c>
      <c r="L127" s="2"/>
      <c r="M127" s="4">
        <v>43562</v>
      </c>
      <c r="N127" s="4">
        <v>44657</v>
      </c>
    </row>
    <row r="128" spans="1:14" ht="15">
      <c r="A128" s="2">
        <v>72400</v>
      </c>
      <c r="B128" s="2" t="s">
        <v>324</v>
      </c>
      <c r="C128" s="2">
        <v>34185</v>
      </c>
      <c r="D128" s="2" t="s">
        <v>1094</v>
      </c>
      <c r="E128" s="2" t="s">
        <v>1095</v>
      </c>
      <c r="F128" s="2" t="s">
        <v>871</v>
      </c>
      <c r="G128" s="2"/>
      <c r="H128" s="2"/>
      <c r="I128" s="2"/>
      <c r="J128" s="2"/>
      <c r="K128" s="2" t="s">
        <v>871</v>
      </c>
      <c r="L128" s="2" t="s">
        <v>871</v>
      </c>
      <c r="M128" s="4">
        <v>43945</v>
      </c>
      <c r="N128" s="4">
        <v>45039</v>
      </c>
    </row>
    <row r="129" spans="1:14" ht="15">
      <c r="A129" s="2">
        <v>72400</v>
      </c>
      <c r="B129" s="2" t="s">
        <v>324</v>
      </c>
      <c r="C129" s="2">
        <v>85005</v>
      </c>
      <c r="D129" s="2" t="s">
        <v>1862</v>
      </c>
      <c r="E129" s="2" t="s">
        <v>1863</v>
      </c>
      <c r="F129" s="2"/>
      <c r="G129" s="2" t="s">
        <v>871</v>
      </c>
      <c r="H129" s="2"/>
      <c r="I129" s="2" t="s">
        <v>871</v>
      </c>
      <c r="J129" s="2"/>
      <c r="K129" s="2" t="s">
        <v>871</v>
      </c>
      <c r="L129" s="2"/>
      <c r="M129" s="4">
        <v>43723</v>
      </c>
      <c r="N129" s="4">
        <v>44818</v>
      </c>
    </row>
    <row r="130" spans="1:14" ht="15">
      <c r="A130" s="2">
        <v>72403</v>
      </c>
      <c r="B130" s="2" t="s">
        <v>603</v>
      </c>
      <c r="C130" s="2">
        <v>66047</v>
      </c>
      <c r="D130" s="2" t="s">
        <v>1264</v>
      </c>
      <c r="E130" s="2" t="s">
        <v>1265</v>
      </c>
      <c r="F130" s="2" t="s">
        <v>871</v>
      </c>
      <c r="G130" s="2" t="s">
        <v>871</v>
      </c>
      <c r="H130" s="2"/>
      <c r="I130" s="2" t="s">
        <v>871</v>
      </c>
      <c r="J130" s="2"/>
      <c r="K130" s="2"/>
      <c r="L130" s="2"/>
      <c r="M130" s="4">
        <v>44081</v>
      </c>
      <c r="N130" s="4">
        <v>45175</v>
      </c>
    </row>
    <row r="131" spans="1:14" ht="15">
      <c r="A131" s="2">
        <v>72403</v>
      </c>
      <c r="B131" s="2" t="s">
        <v>603</v>
      </c>
      <c r="C131" s="2">
        <v>85379</v>
      </c>
      <c r="D131" s="2" t="s">
        <v>1515</v>
      </c>
      <c r="E131" s="2" t="s">
        <v>1516</v>
      </c>
      <c r="F131" s="2" t="s">
        <v>871</v>
      </c>
      <c r="G131" s="2" t="s">
        <v>871</v>
      </c>
      <c r="H131" s="2"/>
      <c r="I131" s="2" t="s">
        <v>871</v>
      </c>
      <c r="J131" s="2"/>
      <c r="K131" s="2"/>
      <c r="L131" s="2"/>
      <c r="M131" s="4">
        <v>44007</v>
      </c>
      <c r="N131" s="4">
        <v>45101</v>
      </c>
    </row>
    <row r="132" spans="1:14" ht="15">
      <c r="A132" s="2">
        <v>72403</v>
      </c>
      <c r="B132" s="2" t="s">
        <v>603</v>
      </c>
      <c r="C132" s="2">
        <v>85423</v>
      </c>
      <c r="D132" s="2" t="s">
        <v>1729</v>
      </c>
      <c r="E132" s="2" t="s">
        <v>1730</v>
      </c>
      <c r="F132" s="2"/>
      <c r="G132" s="2" t="s">
        <v>871</v>
      </c>
      <c r="H132" s="2"/>
      <c r="I132" s="2" t="s">
        <v>871</v>
      </c>
      <c r="J132" s="2"/>
      <c r="K132" s="2"/>
      <c r="L132" s="2" t="s">
        <v>871</v>
      </c>
      <c r="M132" s="4">
        <v>44067</v>
      </c>
      <c r="N132" s="4">
        <v>45161</v>
      </c>
    </row>
    <row r="133" spans="1:14" ht="15">
      <c r="A133" s="2">
        <v>72414</v>
      </c>
      <c r="B133" s="2" t="s">
        <v>314</v>
      </c>
      <c r="C133" s="2">
        <v>45324</v>
      </c>
      <c r="D133" s="2" t="s">
        <v>1156</v>
      </c>
      <c r="E133" s="2" t="s">
        <v>1157</v>
      </c>
      <c r="F133" s="2"/>
      <c r="G133" s="2"/>
      <c r="H133" s="2"/>
      <c r="I133" s="2"/>
      <c r="J133" s="2"/>
      <c r="K133" s="2"/>
      <c r="L133" s="2" t="s">
        <v>871</v>
      </c>
      <c r="M133" s="4">
        <v>43610</v>
      </c>
      <c r="N133" s="4">
        <v>44705</v>
      </c>
    </row>
    <row r="134" spans="1:14" ht="15">
      <c r="A134" s="2">
        <v>72414</v>
      </c>
      <c r="B134" s="2" t="s">
        <v>314</v>
      </c>
      <c r="C134" s="2">
        <v>1898</v>
      </c>
      <c r="D134" s="2" t="s">
        <v>888</v>
      </c>
      <c r="E134" s="2" t="s">
        <v>889</v>
      </c>
      <c r="F134" s="2" t="s">
        <v>871</v>
      </c>
      <c r="G134" s="2"/>
      <c r="H134" s="2"/>
      <c r="I134" s="2" t="s">
        <v>871</v>
      </c>
      <c r="J134" s="2"/>
      <c r="K134" s="2"/>
      <c r="L134" s="2" t="s">
        <v>871</v>
      </c>
      <c r="M134" s="4">
        <v>44010</v>
      </c>
      <c r="N134" s="4">
        <v>45104</v>
      </c>
    </row>
    <row r="135" spans="1:14" ht="15">
      <c r="A135" s="2">
        <v>72415</v>
      </c>
      <c r="B135" s="2" t="s">
        <v>676</v>
      </c>
      <c r="C135" s="2">
        <v>30905</v>
      </c>
      <c r="D135" s="2" t="s">
        <v>1077</v>
      </c>
      <c r="E135" s="2" t="s">
        <v>1078</v>
      </c>
      <c r="F135" s="2" t="s">
        <v>871</v>
      </c>
      <c r="G135" s="2" t="s">
        <v>871</v>
      </c>
      <c r="H135" s="2"/>
      <c r="I135" s="2"/>
      <c r="J135" s="2"/>
      <c r="K135" s="2"/>
      <c r="L135" s="2" t="s">
        <v>871</v>
      </c>
      <c r="M135" s="4">
        <v>43823</v>
      </c>
      <c r="N135" s="4">
        <v>44918</v>
      </c>
    </row>
    <row r="136" spans="1:14" ht="15">
      <c r="A136" s="2">
        <v>72415</v>
      </c>
      <c r="B136" s="2" t="s">
        <v>676</v>
      </c>
      <c r="C136" s="2">
        <v>38711</v>
      </c>
      <c r="D136" s="2" t="s">
        <v>1123</v>
      </c>
      <c r="E136" s="2" t="s">
        <v>1124</v>
      </c>
      <c r="F136" s="2"/>
      <c r="G136" s="2"/>
      <c r="H136" s="2"/>
      <c r="I136" s="2" t="s">
        <v>871</v>
      </c>
      <c r="J136" s="2"/>
      <c r="K136" s="2" t="s">
        <v>871</v>
      </c>
      <c r="L136" s="2" t="s">
        <v>871</v>
      </c>
      <c r="M136" s="4">
        <v>43932</v>
      </c>
      <c r="N136" s="4">
        <v>45026</v>
      </c>
    </row>
    <row r="137" spans="1:14" ht="15">
      <c r="A137" s="2">
        <v>72416</v>
      </c>
      <c r="B137" s="2" t="s">
        <v>395</v>
      </c>
      <c r="C137" s="2">
        <v>37827</v>
      </c>
      <c r="D137" s="2" t="s">
        <v>1114</v>
      </c>
      <c r="E137" s="2" t="s">
        <v>1115</v>
      </c>
      <c r="F137" s="2" t="s">
        <v>871</v>
      </c>
      <c r="G137" s="2"/>
      <c r="H137" s="2"/>
      <c r="I137" s="2"/>
      <c r="J137" s="2"/>
      <c r="K137" s="2" t="s">
        <v>871</v>
      </c>
      <c r="L137" s="2" t="s">
        <v>871</v>
      </c>
      <c r="M137" s="4">
        <v>43625</v>
      </c>
      <c r="N137" s="4">
        <v>44720</v>
      </c>
    </row>
    <row r="138" spans="1:14" ht="15">
      <c r="A138" s="2">
        <v>72416</v>
      </c>
      <c r="B138" s="2" t="s">
        <v>395</v>
      </c>
      <c r="C138" s="2">
        <v>7558</v>
      </c>
      <c r="D138" s="2" t="s">
        <v>944</v>
      </c>
      <c r="E138" s="2" t="s">
        <v>945</v>
      </c>
      <c r="F138" s="2" t="s">
        <v>871</v>
      </c>
      <c r="G138" s="2" t="s">
        <v>871</v>
      </c>
      <c r="H138" s="2"/>
      <c r="I138" s="2" t="s">
        <v>871</v>
      </c>
      <c r="J138" s="2"/>
      <c r="K138" s="2" t="s">
        <v>871</v>
      </c>
      <c r="L138" s="2" t="s">
        <v>871</v>
      </c>
      <c r="M138" s="4">
        <v>43248</v>
      </c>
      <c r="N138" s="4">
        <v>44343</v>
      </c>
    </row>
    <row r="139" spans="1:14" ht="15">
      <c r="A139" s="2">
        <v>72418</v>
      </c>
      <c r="B139" s="2" t="s">
        <v>750</v>
      </c>
      <c r="C139" s="2">
        <v>52998</v>
      </c>
      <c r="D139" s="2" t="s">
        <v>1195</v>
      </c>
      <c r="E139" s="2" t="s">
        <v>1196</v>
      </c>
      <c r="F139" s="2"/>
      <c r="G139" s="2" t="s">
        <v>871</v>
      </c>
      <c r="H139" s="2"/>
      <c r="I139" s="2" t="s">
        <v>871</v>
      </c>
      <c r="J139" s="2" t="s">
        <v>871</v>
      </c>
      <c r="K139" s="2"/>
      <c r="L139" s="2"/>
      <c r="M139" s="4">
        <v>43524</v>
      </c>
      <c r="N139" s="4">
        <v>44619</v>
      </c>
    </row>
    <row r="140" spans="1:14" ht="15">
      <c r="A140" s="2">
        <v>72418</v>
      </c>
      <c r="B140" s="2" t="s">
        <v>750</v>
      </c>
      <c r="C140" s="2">
        <v>66382</v>
      </c>
      <c r="D140" s="2" t="s">
        <v>1270</v>
      </c>
      <c r="E140" s="2" t="s">
        <v>1271</v>
      </c>
      <c r="F140" s="2"/>
      <c r="G140" s="2"/>
      <c r="H140" s="2"/>
      <c r="I140" s="2" t="s">
        <v>871</v>
      </c>
      <c r="J140" s="2" t="s">
        <v>871</v>
      </c>
      <c r="K140" s="2"/>
      <c r="L140" s="2"/>
      <c r="M140" s="4">
        <v>43628</v>
      </c>
      <c r="N140" s="4">
        <v>44723</v>
      </c>
    </row>
    <row r="141" spans="1:14" ht="15">
      <c r="A141" s="2">
        <v>72422</v>
      </c>
      <c r="B141" s="2" t="s">
        <v>681</v>
      </c>
      <c r="C141" s="2">
        <v>45970</v>
      </c>
      <c r="D141" s="2" t="s">
        <v>1162</v>
      </c>
      <c r="E141" s="2" t="s">
        <v>1163</v>
      </c>
      <c r="F141" s="2"/>
      <c r="G141" s="2" t="s">
        <v>871</v>
      </c>
      <c r="H141" s="2"/>
      <c r="I141" s="2"/>
      <c r="J141" s="2"/>
      <c r="K141" s="2" t="s">
        <v>871</v>
      </c>
      <c r="L141" s="2"/>
      <c r="M141" s="4">
        <v>44150</v>
      </c>
      <c r="N141" s="4">
        <v>45244</v>
      </c>
    </row>
    <row r="142" spans="1:14" ht="15">
      <c r="A142" s="2">
        <v>72422</v>
      </c>
      <c r="B142" s="2" t="s">
        <v>681</v>
      </c>
      <c r="C142" s="2">
        <v>20516</v>
      </c>
      <c r="D142" s="2" t="s">
        <v>1025</v>
      </c>
      <c r="E142" s="2" t="s">
        <v>939</v>
      </c>
      <c r="F142" s="2"/>
      <c r="G142" s="2" t="s">
        <v>871</v>
      </c>
      <c r="H142" s="2"/>
      <c r="I142" s="2" t="s">
        <v>871</v>
      </c>
      <c r="J142" s="2"/>
      <c r="K142" s="2" t="s">
        <v>871</v>
      </c>
      <c r="L142" s="2"/>
      <c r="M142" s="4">
        <v>43380</v>
      </c>
      <c r="N142" s="4">
        <v>44475</v>
      </c>
    </row>
    <row r="143" spans="1:14" ht="15">
      <c r="A143" s="2">
        <v>72426</v>
      </c>
      <c r="B143" s="2" t="s">
        <v>614</v>
      </c>
      <c r="C143" s="2">
        <v>69251</v>
      </c>
      <c r="D143" s="2" t="s">
        <v>1702</v>
      </c>
      <c r="E143" s="2" t="s">
        <v>1703</v>
      </c>
      <c r="F143" s="2" t="s">
        <v>871</v>
      </c>
      <c r="G143" s="2" t="s">
        <v>871</v>
      </c>
      <c r="H143" s="2" t="s">
        <v>871</v>
      </c>
      <c r="I143" s="2" t="s">
        <v>871</v>
      </c>
      <c r="J143" s="2"/>
      <c r="K143" s="2" t="s">
        <v>871</v>
      </c>
      <c r="L143" s="2"/>
      <c r="M143" s="4">
        <v>44088</v>
      </c>
      <c r="N143" s="4">
        <v>45182</v>
      </c>
    </row>
    <row r="144" spans="1:14" ht="15">
      <c r="A144" s="2">
        <v>72426</v>
      </c>
      <c r="B144" s="2" t="s">
        <v>614</v>
      </c>
      <c r="C144" s="2">
        <v>4145</v>
      </c>
      <c r="D144" s="2" t="s">
        <v>1895</v>
      </c>
      <c r="E144" s="2" t="s">
        <v>1896</v>
      </c>
      <c r="F144" s="2" t="s">
        <v>871</v>
      </c>
      <c r="G144" s="2" t="s">
        <v>871</v>
      </c>
      <c r="H144" s="2"/>
      <c r="I144" s="2" t="s">
        <v>871</v>
      </c>
      <c r="J144" s="2"/>
      <c r="K144" s="2" t="s">
        <v>871</v>
      </c>
      <c r="L144" s="2"/>
      <c r="M144" s="4">
        <v>43743</v>
      </c>
      <c r="N144" s="4">
        <v>44838</v>
      </c>
    </row>
    <row r="145" spans="1:14" ht="15">
      <c r="A145" s="2">
        <v>72426</v>
      </c>
      <c r="B145" s="2" t="s">
        <v>614</v>
      </c>
      <c r="C145" s="2">
        <v>4181</v>
      </c>
      <c r="D145" s="2" t="s">
        <v>1662</v>
      </c>
      <c r="E145" s="2" t="s">
        <v>1663</v>
      </c>
      <c r="F145" s="2"/>
      <c r="G145" s="2" t="s">
        <v>871</v>
      </c>
      <c r="H145" s="2" t="s">
        <v>871</v>
      </c>
      <c r="I145" s="2" t="s">
        <v>871</v>
      </c>
      <c r="J145" s="2"/>
      <c r="K145" s="2" t="s">
        <v>871</v>
      </c>
      <c r="L145" s="2"/>
      <c r="M145" s="4">
        <v>43583</v>
      </c>
      <c r="N145" s="4">
        <v>44678</v>
      </c>
    </row>
    <row r="146" spans="1:14" ht="15">
      <c r="A146" s="2">
        <v>72426</v>
      </c>
      <c r="B146" s="2" t="s">
        <v>614</v>
      </c>
      <c r="C146" s="2">
        <v>85434</v>
      </c>
      <c r="D146" s="2" t="s">
        <v>1909</v>
      </c>
      <c r="E146" s="2" t="s">
        <v>1910</v>
      </c>
      <c r="F146" s="2"/>
      <c r="G146" s="2" t="s">
        <v>871</v>
      </c>
      <c r="H146" s="2" t="s">
        <v>871</v>
      </c>
      <c r="I146" s="2"/>
      <c r="J146" s="2"/>
      <c r="K146" s="2" t="s">
        <v>871</v>
      </c>
      <c r="L146" s="2"/>
      <c r="M146" s="4">
        <v>43287</v>
      </c>
      <c r="N146" s="4">
        <v>44382</v>
      </c>
    </row>
    <row r="147" spans="1:14" ht="15">
      <c r="A147" s="2">
        <v>72428</v>
      </c>
      <c r="B147" s="2" t="s">
        <v>410</v>
      </c>
      <c r="C147" s="2">
        <v>60942</v>
      </c>
      <c r="D147" s="2" t="s">
        <v>1235</v>
      </c>
      <c r="E147" s="2" t="s">
        <v>1236</v>
      </c>
      <c r="F147" s="2"/>
      <c r="G147" s="2" t="s">
        <v>871</v>
      </c>
      <c r="H147" s="2"/>
      <c r="I147" s="2" t="s">
        <v>871</v>
      </c>
      <c r="J147" s="2" t="s">
        <v>871</v>
      </c>
      <c r="K147" s="2"/>
      <c r="L147" s="2"/>
      <c r="M147" s="4">
        <v>44293</v>
      </c>
      <c r="N147" s="4">
        <v>45388</v>
      </c>
    </row>
    <row r="148" spans="1:14" ht="15">
      <c r="A148" s="2">
        <v>72428</v>
      </c>
      <c r="B148" s="2" t="s">
        <v>410</v>
      </c>
      <c r="C148" s="2">
        <v>63269</v>
      </c>
      <c r="D148" s="2" t="s">
        <v>1249</v>
      </c>
      <c r="E148" s="2" t="s">
        <v>1250</v>
      </c>
      <c r="F148" s="2"/>
      <c r="G148" s="2" t="s">
        <v>871</v>
      </c>
      <c r="H148" s="2"/>
      <c r="I148" s="2" t="s">
        <v>871</v>
      </c>
      <c r="J148" s="2" t="s">
        <v>871</v>
      </c>
      <c r="K148" s="2"/>
      <c r="L148" s="2"/>
      <c r="M148" s="4">
        <v>43697</v>
      </c>
      <c r="N148" s="4">
        <v>44792</v>
      </c>
    </row>
    <row r="149" spans="1:14" ht="15">
      <c r="A149" s="2">
        <v>72430</v>
      </c>
      <c r="B149" s="2" t="s">
        <v>292</v>
      </c>
      <c r="C149" s="2">
        <v>36170</v>
      </c>
      <c r="D149" s="2" t="s">
        <v>1104</v>
      </c>
      <c r="E149" s="2" t="s">
        <v>1105</v>
      </c>
      <c r="F149" s="2"/>
      <c r="G149" s="2"/>
      <c r="H149" s="2"/>
      <c r="I149" s="2"/>
      <c r="J149" s="2"/>
      <c r="K149" s="2" t="s">
        <v>871</v>
      </c>
      <c r="L149" s="2"/>
      <c r="M149" s="4">
        <v>44004</v>
      </c>
      <c r="N149" s="4">
        <v>45098</v>
      </c>
    </row>
    <row r="150" spans="1:14" ht="15">
      <c r="A150" s="2">
        <v>72430</v>
      </c>
      <c r="B150" s="2" t="s">
        <v>292</v>
      </c>
      <c r="C150" s="2">
        <v>32583</v>
      </c>
      <c r="D150" s="2" t="s">
        <v>1079</v>
      </c>
      <c r="E150" s="2" t="s">
        <v>1080</v>
      </c>
      <c r="F150" s="2" t="s">
        <v>871</v>
      </c>
      <c r="G150" s="2" t="s">
        <v>871</v>
      </c>
      <c r="H150" s="2"/>
      <c r="I150" s="2" t="s">
        <v>871</v>
      </c>
      <c r="J150" s="2"/>
      <c r="K150" s="2" t="s">
        <v>871</v>
      </c>
      <c r="L150" s="2" t="s">
        <v>871</v>
      </c>
      <c r="M150" s="4">
        <v>43547</v>
      </c>
      <c r="N150" s="4">
        <v>44642</v>
      </c>
    </row>
    <row r="151" spans="1:14" ht="15">
      <c r="A151" s="2">
        <v>72430</v>
      </c>
      <c r="B151" s="2" t="s">
        <v>292</v>
      </c>
      <c r="C151" s="2">
        <v>85263</v>
      </c>
      <c r="D151" s="2" t="s">
        <v>1503</v>
      </c>
      <c r="E151" s="2" t="s">
        <v>1504</v>
      </c>
      <c r="F151" s="2"/>
      <c r="G151" s="2" t="s">
        <v>871</v>
      </c>
      <c r="H151" s="2"/>
      <c r="I151" s="2"/>
      <c r="J151" s="2"/>
      <c r="K151" s="2" t="s">
        <v>871</v>
      </c>
      <c r="L151" s="2"/>
      <c r="M151" s="4">
        <v>43376</v>
      </c>
      <c r="N151" s="4">
        <v>44471</v>
      </c>
    </row>
    <row r="152" spans="1:14" ht="15">
      <c r="A152" s="2">
        <v>72440</v>
      </c>
      <c r="B152" s="2" t="s">
        <v>401</v>
      </c>
      <c r="C152" s="2">
        <v>50655</v>
      </c>
      <c r="D152" s="2" t="s">
        <v>1184</v>
      </c>
      <c r="E152" s="2" t="s">
        <v>960</v>
      </c>
      <c r="F152" s="2" t="s">
        <v>871</v>
      </c>
      <c r="G152" s="2" t="s">
        <v>871</v>
      </c>
      <c r="H152" s="2"/>
      <c r="I152" s="2" t="s">
        <v>871</v>
      </c>
      <c r="J152" s="2"/>
      <c r="K152" s="2" t="s">
        <v>871</v>
      </c>
      <c r="L152" s="2" t="s">
        <v>871</v>
      </c>
      <c r="M152" s="4">
        <v>43970</v>
      </c>
      <c r="N152" s="4">
        <v>45064</v>
      </c>
    </row>
    <row r="153" spans="1:14" ht="15">
      <c r="A153" s="2">
        <v>72440</v>
      </c>
      <c r="B153" s="2" t="s">
        <v>401</v>
      </c>
      <c r="C153" s="2">
        <v>73165</v>
      </c>
      <c r="D153" s="2" t="s">
        <v>1355</v>
      </c>
      <c r="E153" s="2" t="s">
        <v>1356</v>
      </c>
      <c r="F153" s="2" t="s">
        <v>871</v>
      </c>
      <c r="G153" s="2"/>
      <c r="H153" s="2"/>
      <c r="I153" s="2"/>
      <c r="J153" s="2"/>
      <c r="K153" s="2"/>
      <c r="L153" s="2" t="s">
        <v>871</v>
      </c>
      <c r="M153" s="4">
        <v>44042</v>
      </c>
      <c r="N153" s="4">
        <v>45136</v>
      </c>
    </row>
    <row r="154" spans="1:14" ht="15">
      <c r="A154" s="2">
        <v>72440</v>
      </c>
      <c r="B154" s="2" t="s">
        <v>401</v>
      </c>
      <c r="C154" s="2">
        <v>55408</v>
      </c>
      <c r="D154" s="2" t="s">
        <v>1213</v>
      </c>
      <c r="E154" s="2" t="s">
        <v>1214</v>
      </c>
      <c r="F154" s="2" t="s">
        <v>871</v>
      </c>
      <c r="G154" s="2"/>
      <c r="H154" s="2"/>
      <c r="I154" s="2"/>
      <c r="J154" s="2"/>
      <c r="K154" s="2" t="s">
        <v>871</v>
      </c>
      <c r="L154" s="2" t="s">
        <v>871</v>
      </c>
      <c r="M154" s="4">
        <v>43735</v>
      </c>
      <c r="N154" s="4">
        <v>44830</v>
      </c>
    </row>
    <row r="155" spans="1:14" ht="15">
      <c r="A155" s="2">
        <v>72445</v>
      </c>
      <c r="B155" s="2" t="s">
        <v>413</v>
      </c>
      <c r="C155" s="2">
        <v>53217</v>
      </c>
      <c r="D155" s="2" t="s">
        <v>1199</v>
      </c>
      <c r="E155" s="2" t="s">
        <v>1200</v>
      </c>
      <c r="F155" s="2"/>
      <c r="G155" s="2"/>
      <c r="H155" s="2"/>
      <c r="I155" s="2" t="s">
        <v>871</v>
      </c>
      <c r="J155" s="2"/>
      <c r="K155" s="2" t="s">
        <v>871</v>
      </c>
      <c r="L155" s="2" t="s">
        <v>871</v>
      </c>
      <c r="M155" s="4">
        <v>43928</v>
      </c>
      <c r="N155" s="4">
        <v>45022</v>
      </c>
    </row>
    <row r="156" spans="1:14" ht="15">
      <c r="A156" s="2">
        <v>72445</v>
      </c>
      <c r="B156" s="2" t="s">
        <v>413</v>
      </c>
      <c r="C156" s="2">
        <v>73187</v>
      </c>
      <c r="D156" s="2" t="s">
        <v>1361</v>
      </c>
      <c r="E156" s="2" t="s">
        <v>1362</v>
      </c>
      <c r="F156" s="2" t="s">
        <v>871</v>
      </c>
      <c r="G156" s="2" t="s">
        <v>871</v>
      </c>
      <c r="H156" s="2" t="s">
        <v>871</v>
      </c>
      <c r="I156" s="2" t="s">
        <v>871</v>
      </c>
      <c r="J156" s="2"/>
      <c r="K156" s="2"/>
      <c r="L156" s="2"/>
      <c r="M156" s="4">
        <v>44273</v>
      </c>
      <c r="N156" s="4">
        <v>45368</v>
      </c>
    </row>
    <row r="157" spans="1:14" ht="15">
      <c r="A157" s="2">
        <v>72445</v>
      </c>
      <c r="B157" s="2" t="s">
        <v>413</v>
      </c>
      <c r="C157" s="2">
        <v>39266</v>
      </c>
      <c r="D157" s="2" t="s">
        <v>1127</v>
      </c>
      <c r="E157" s="2" t="s">
        <v>1128</v>
      </c>
      <c r="F157" s="2" t="s">
        <v>871</v>
      </c>
      <c r="G157" s="2" t="s">
        <v>871</v>
      </c>
      <c r="H157" s="2"/>
      <c r="I157" s="2" t="s">
        <v>871</v>
      </c>
      <c r="J157" s="2"/>
      <c r="K157" s="2" t="s">
        <v>871</v>
      </c>
      <c r="L157" s="2"/>
      <c r="M157" s="4">
        <v>43210</v>
      </c>
      <c r="N157" s="4">
        <v>44305</v>
      </c>
    </row>
    <row r="158" spans="1:14" ht="15">
      <c r="A158" s="2">
        <v>72445</v>
      </c>
      <c r="B158" s="2" t="s">
        <v>413</v>
      </c>
      <c r="C158" s="2">
        <v>34565</v>
      </c>
      <c r="D158" s="2" t="s">
        <v>1096</v>
      </c>
      <c r="E158" s="2" t="s">
        <v>1097</v>
      </c>
      <c r="F158" s="2" t="s">
        <v>871</v>
      </c>
      <c r="G158" s="2" t="s">
        <v>871</v>
      </c>
      <c r="H158" s="2"/>
      <c r="I158" s="2" t="s">
        <v>871</v>
      </c>
      <c r="J158" s="2"/>
      <c r="K158" s="2"/>
      <c r="L158" s="2"/>
      <c r="M158" s="4">
        <v>43539</v>
      </c>
      <c r="N158" s="4">
        <v>44634</v>
      </c>
    </row>
    <row r="159" spans="1:14" ht="15">
      <c r="A159" s="2">
        <v>72451</v>
      </c>
      <c r="B159" s="2" t="s">
        <v>598</v>
      </c>
      <c r="C159" s="2">
        <v>59105</v>
      </c>
      <c r="D159" s="2" t="s">
        <v>1221</v>
      </c>
      <c r="E159" s="2" t="s">
        <v>1222</v>
      </c>
      <c r="F159" s="2" t="s">
        <v>871</v>
      </c>
      <c r="G159" s="2"/>
      <c r="H159" s="2"/>
      <c r="I159" s="2"/>
      <c r="J159" s="2"/>
      <c r="K159" s="2" t="s">
        <v>871</v>
      </c>
      <c r="L159" s="2" t="s">
        <v>871</v>
      </c>
      <c r="M159" s="4">
        <v>43715</v>
      </c>
      <c r="N159" s="4">
        <v>44810</v>
      </c>
    </row>
    <row r="160" spans="1:14" ht="15">
      <c r="A160" s="2">
        <v>72451</v>
      </c>
      <c r="B160" s="2" t="s">
        <v>598</v>
      </c>
      <c r="C160" s="2">
        <v>59150</v>
      </c>
      <c r="D160" s="2" t="s">
        <v>1223</v>
      </c>
      <c r="E160" s="2" t="s">
        <v>1224</v>
      </c>
      <c r="F160" s="2" t="s">
        <v>871</v>
      </c>
      <c r="G160" s="2"/>
      <c r="H160" s="2"/>
      <c r="I160" s="2"/>
      <c r="J160" s="2"/>
      <c r="K160" s="2"/>
      <c r="L160" s="2" t="s">
        <v>871</v>
      </c>
      <c r="M160" s="4">
        <v>43524</v>
      </c>
      <c r="N160" s="4">
        <v>44619</v>
      </c>
    </row>
    <row r="161" spans="1:14" ht="15">
      <c r="A161" s="2">
        <v>72454</v>
      </c>
      <c r="B161" s="2" t="s">
        <v>555</v>
      </c>
      <c r="C161" s="2">
        <v>46629</v>
      </c>
      <c r="D161" s="2" t="s">
        <v>1168</v>
      </c>
      <c r="E161" s="2" t="s">
        <v>1169</v>
      </c>
      <c r="F161" s="2" t="s">
        <v>871</v>
      </c>
      <c r="G161" s="2" t="s">
        <v>871</v>
      </c>
      <c r="H161" s="2"/>
      <c r="I161" s="2" t="s">
        <v>871</v>
      </c>
      <c r="J161" s="2"/>
      <c r="K161" s="2" t="s">
        <v>871</v>
      </c>
      <c r="L161" s="2"/>
      <c r="M161" s="4">
        <v>43654</v>
      </c>
      <c r="N161" s="4">
        <v>44749</v>
      </c>
    </row>
    <row r="162" spans="1:14" ht="15">
      <c r="A162" s="2">
        <v>72454</v>
      </c>
      <c r="B162" s="2" t="s">
        <v>555</v>
      </c>
      <c r="C162" s="2">
        <v>61338</v>
      </c>
      <c r="D162" s="2" t="s">
        <v>1237</v>
      </c>
      <c r="E162" s="2" t="s">
        <v>1238</v>
      </c>
      <c r="F162" s="2" t="s">
        <v>871</v>
      </c>
      <c r="G162" s="2" t="s">
        <v>871</v>
      </c>
      <c r="H162" s="2"/>
      <c r="I162" s="2" t="s">
        <v>871</v>
      </c>
      <c r="J162" s="2"/>
      <c r="K162" s="2" t="s">
        <v>871</v>
      </c>
      <c r="L162" s="2" t="s">
        <v>871</v>
      </c>
      <c r="M162" s="4">
        <v>43724</v>
      </c>
      <c r="N162" s="4">
        <v>44819</v>
      </c>
    </row>
    <row r="163" spans="1:14" ht="15">
      <c r="A163" s="2">
        <v>72459</v>
      </c>
      <c r="B163" s="2" t="s">
        <v>342</v>
      </c>
      <c r="C163" s="2">
        <v>73935</v>
      </c>
      <c r="D163" s="2" t="s">
        <v>1384</v>
      </c>
      <c r="E163" s="2" t="s">
        <v>968</v>
      </c>
      <c r="F163" s="2" t="s">
        <v>871</v>
      </c>
      <c r="G163" s="2"/>
      <c r="H163" s="2"/>
      <c r="I163" s="2"/>
      <c r="J163" s="2"/>
      <c r="K163" s="2"/>
      <c r="L163" s="2" t="s">
        <v>871</v>
      </c>
      <c r="M163" s="4">
        <v>43486</v>
      </c>
      <c r="N163" s="4">
        <v>44581</v>
      </c>
    </row>
    <row r="164" spans="1:14" ht="15">
      <c r="A164" s="2">
        <v>72459</v>
      </c>
      <c r="B164" s="2" t="s">
        <v>342</v>
      </c>
      <c r="C164" s="2">
        <v>73655</v>
      </c>
      <c r="D164" s="2" t="s">
        <v>1375</v>
      </c>
      <c r="E164" s="2" t="s">
        <v>1376</v>
      </c>
      <c r="F164" s="2"/>
      <c r="G164" s="2"/>
      <c r="H164" s="2"/>
      <c r="I164" s="2"/>
      <c r="J164" s="2"/>
      <c r="K164" s="2" t="s">
        <v>871</v>
      </c>
      <c r="L164" s="2"/>
      <c r="M164" s="4">
        <v>43980</v>
      </c>
      <c r="N164" s="4">
        <v>45074</v>
      </c>
    </row>
    <row r="165" spans="1:14" ht="15">
      <c r="A165" s="2">
        <v>72461</v>
      </c>
      <c r="B165" s="2" t="s">
        <v>416</v>
      </c>
      <c r="C165" s="2">
        <v>2828</v>
      </c>
      <c r="D165" s="2" t="s">
        <v>901</v>
      </c>
      <c r="E165" s="2" t="s">
        <v>902</v>
      </c>
      <c r="F165" s="2" t="s">
        <v>871</v>
      </c>
      <c r="G165" s="2"/>
      <c r="H165" s="2"/>
      <c r="I165" s="2" t="s">
        <v>871</v>
      </c>
      <c r="J165" s="2"/>
      <c r="K165" s="2"/>
      <c r="L165" s="2" t="s">
        <v>871</v>
      </c>
      <c r="M165" s="4">
        <v>43467</v>
      </c>
      <c r="N165" s="4">
        <v>44562</v>
      </c>
    </row>
    <row r="166" spans="1:14" ht="15">
      <c r="A166" s="2">
        <v>72461</v>
      </c>
      <c r="B166" s="2" t="s">
        <v>416</v>
      </c>
      <c r="C166" s="2">
        <v>85212</v>
      </c>
      <c r="D166" s="2" t="s">
        <v>1494</v>
      </c>
      <c r="E166" s="2" t="s">
        <v>1495</v>
      </c>
      <c r="F166" s="2" t="s">
        <v>871</v>
      </c>
      <c r="G166" s="2"/>
      <c r="H166" s="2"/>
      <c r="I166" s="2"/>
      <c r="J166" s="2"/>
      <c r="K166" s="2" t="s">
        <v>871</v>
      </c>
      <c r="L166" s="2" t="s">
        <v>871</v>
      </c>
      <c r="M166" s="4">
        <v>43940</v>
      </c>
      <c r="N166" s="4">
        <v>45034</v>
      </c>
    </row>
    <row r="167" spans="1:14" ht="15">
      <c r="A167" s="2">
        <v>72461</v>
      </c>
      <c r="B167" s="2" t="s">
        <v>416</v>
      </c>
      <c r="C167" s="2">
        <v>85214</v>
      </c>
      <c r="D167" s="2" t="s">
        <v>1496</v>
      </c>
      <c r="E167" s="2" t="s">
        <v>1497</v>
      </c>
      <c r="F167" s="2"/>
      <c r="G167" s="2" t="s">
        <v>871</v>
      </c>
      <c r="H167" s="2"/>
      <c r="I167" s="2" t="s">
        <v>871</v>
      </c>
      <c r="J167" s="2"/>
      <c r="K167" s="2"/>
      <c r="L167" s="2"/>
      <c r="M167" s="4">
        <v>43748</v>
      </c>
      <c r="N167" s="4">
        <v>44843</v>
      </c>
    </row>
    <row r="168" spans="1:14" ht="15">
      <c r="A168" s="2">
        <v>72462</v>
      </c>
      <c r="B168" s="2" t="s">
        <v>376</v>
      </c>
      <c r="C168" s="2">
        <v>71591</v>
      </c>
      <c r="D168" s="2" t="s">
        <v>1298</v>
      </c>
      <c r="E168" s="2" t="s">
        <v>1299</v>
      </c>
      <c r="F168" s="2"/>
      <c r="G168" s="2"/>
      <c r="H168" s="2"/>
      <c r="I168" s="2"/>
      <c r="J168" s="2"/>
      <c r="K168" s="2"/>
      <c r="L168" s="2" t="s">
        <v>871</v>
      </c>
      <c r="M168" s="4">
        <v>43676</v>
      </c>
      <c r="N168" s="4">
        <v>44771</v>
      </c>
    </row>
    <row r="169" spans="1:14" ht="15">
      <c r="A169" s="2">
        <v>72462</v>
      </c>
      <c r="B169" s="2" t="s">
        <v>376</v>
      </c>
      <c r="C169" s="2">
        <v>73171</v>
      </c>
      <c r="D169" s="2" t="s">
        <v>1357</v>
      </c>
      <c r="E169" s="2" t="s">
        <v>1358</v>
      </c>
      <c r="F169" s="2" t="s">
        <v>871</v>
      </c>
      <c r="G169" s="2"/>
      <c r="H169" s="2"/>
      <c r="I169" s="2"/>
      <c r="J169" s="2"/>
      <c r="K169" s="2" t="s">
        <v>871</v>
      </c>
      <c r="L169" s="2"/>
      <c r="M169" s="4">
        <v>43901</v>
      </c>
      <c r="N169" s="4">
        <v>44995</v>
      </c>
    </row>
    <row r="170" spans="1:14" ht="15">
      <c r="A170" s="2">
        <v>72463</v>
      </c>
      <c r="B170" s="2" t="s">
        <v>289</v>
      </c>
      <c r="C170" s="2">
        <v>120911</v>
      </c>
      <c r="D170" s="2" t="s">
        <v>1539</v>
      </c>
      <c r="E170" s="2" t="s">
        <v>1540</v>
      </c>
      <c r="F170" s="2" t="s">
        <v>871</v>
      </c>
      <c r="G170" s="2"/>
      <c r="H170" s="2"/>
      <c r="I170" s="2"/>
      <c r="J170" s="2"/>
      <c r="K170" s="2" t="s">
        <v>871</v>
      </c>
      <c r="L170" s="2" t="s">
        <v>871</v>
      </c>
      <c r="M170" s="4">
        <v>43885</v>
      </c>
      <c r="N170" s="4">
        <v>44980</v>
      </c>
    </row>
    <row r="171" spans="1:14" ht="15">
      <c r="A171" s="2">
        <v>72463</v>
      </c>
      <c r="B171" s="2" t="s">
        <v>289</v>
      </c>
      <c r="C171" s="2">
        <v>73623</v>
      </c>
      <c r="D171" s="2" t="s">
        <v>1372</v>
      </c>
      <c r="E171" s="2" t="s">
        <v>1029</v>
      </c>
      <c r="F171" s="2"/>
      <c r="G171" s="2"/>
      <c r="H171" s="2"/>
      <c r="I171" s="2"/>
      <c r="J171" s="2"/>
      <c r="K171" s="2"/>
      <c r="L171" s="2" t="s">
        <v>871</v>
      </c>
      <c r="M171" s="4">
        <v>43475</v>
      </c>
      <c r="N171" s="4">
        <v>44570</v>
      </c>
    </row>
    <row r="172" spans="1:14" ht="15">
      <c r="A172" s="2">
        <v>72466</v>
      </c>
      <c r="B172" s="2" t="s">
        <v>206</v>
      </c>
      <c r="C172" s="2">
        <v>73046</v>
      </c>
      <c r="D172" s="2" t="s">
        <v>1344</v>
      </c>
      <c r="E172" s="2" t="s">
        <v>1028</v>
      </c>
      <c r="F172" s="2"/>
      <c r="G172" s="2" t="s">
        <v>871</v>
      </c>
      <c r="H172" s="2" t="s">
        <v>871</v>
      </c>
      <c r="I172" s="2" t="s">
        <v>871</v>
      </c>
      <c r="J172" s="2"/>
      <c r="K172" s="2" t="s">
        <v>871</v>
      </c>
      <c r="L172" s="2"/>
      <c r="M172" s="4">
        <v>43595</v>
      </c>
      <c r="N172" s="4">
        <v>44690</v>
      </c>
    </row>
    <row r="173" spans="1:14" ht="15">
      <c r="A173" s="2">
        <v>72466</v>
      </c>
      <c r="B173" s="2" t="s">
        <v>206</v>
      </c>
      <c r="C173" s="2">
        <v>73155</v>
      </c>
      <c r="D173" s="2" t="s">
        <v>1354</v>
      </c>
      <c r="E173" s="2" t="s">
        <v>1337</v>
      </c>
      <c r="F173" s="2" t="s">
        <v>871</v>
      </c>
      <c r="G173" s="2"/>
      <c r="H173" s="2"/>
      <c r="I173" s="2" t="s">
        <v>871</v>
      </c>
      <c r="J173" s="2"/>
      <c r="K173" s="2" t="s">
        <v>871</v>
      </c>
      <c r="L173" s="2"/>
      <c r="M173" s="4">
        <v>43246</v>
      </c>
      <c r="N173" s="4">
        <v>44341</v>
      </c>
    </row>
    <row r="174" spans="1:14" ht="15">
      <c r="A174" s="2">
        <v>72466</v>
      </c>
      <c r="B174" s="2" t="s">
        <v>206</v>
      </c>
      <c r="C174" s="2">
        <v>22786</v>
      </c>
      <c r="D174" s="2" t="s">
        <v>1036</v>
      </c>
      <c r="E174" s="2" t="s">
        <v>1037</v>
      </c>
      <c r="F174" s="2" t="s">
        <v>871</v>
      </c>
      <c r="G174" s="2" t="s">
        <v>871</v>
      </c>
      <c r="H174" s="2"/>
      <c r="I174" s="2" t="s">
        <v>871</v>
      </c>
      <c r="J174" s="2"/>
      <c r="K174" s="2"/>
      <c r="L174" s="2"/>
      <c r="M174" s="4">
        <v>44257</v>
      </c>
      <c r="N174" s="4">
        <v>45352</v>
      </c>
    </row>
    <row r="175" spans="1:14" ht="15">
      <c r="A175" s="2">
        <v>72466</v>
      </c>
      <c r="B175" s="2" t="s">
        <v>206</v>
      </c>
      <c r="C175" s="2">
        <v>54683</v>
      </c>
      <c r="D175" s="2" t="s">
        <v>1207</v>
      </c>
      <c r="E175" s="2" t="s">
        <v>1208</v>
      </c>
      <c r="F175" s="2" t="s">
        <v>871</v>
      </c>
      <c r="G175" s="2" t="s">
        <v>871</v>
      </c>
      <c r="H175" s="2"/>
      <c r="I175" s="2"/>
      <c r="J175" s="2"/>
      <c r="K175" s="2" t="s">
        <v>871</v>
      </c>
      <c r="L175" s="2"/>
      <c r="M175" s="4">
        <v>43911</v>
      </c>
      <c r="N175" s="4">
        <v>45005</v>
      </c>
    </row>
    <row r="176" spans="1:14" ht="15">
      <c r="A176" s="2">
        <v>72466</v>
      </c>
      <c r="B176" s="2" t="s">
        <v>206</v>
      </c>
      <c r="C176" s="2">
        <v>73087</v>
      </c>
      <c r="D176" s="2" t="s">
        <v>1346</v>
      </c>
      <c r="E176" s="2" t="s">
        <v>1347</v>
      </c>
      <c r="F176" s="2"/>
      <c r="G176" s="2" t="s">
        <v>871</v>
      </c>
      <c r="H176" s="2" t="s">
        <v>871</v>
      </c>
      <c r="I176" s="2" t="s">
        <v>871</v>
      </c>
      <c r="J176" s="2"/>
      <c r="K176" s="2" t="s">
        <v>871</v>
      </c>
      <c r="L176" s="2"/>
      <c r="M176" s="4">
        <v>44147</v>
      </c>
      <c r="N176" s="4">
        <v>45241</v>
      </c>
    </row>
    <row r="177" spans="1:14" ht="15">
      <c r="A177" s="2">
        <v>72467</v>
      </c>
      <c r="B177" s="2" t="s">
        <v>450</v>
      </c>
      <c r="C177" s="2">
        <v>13945</v>
      </c>
      <c r="D177" s="2" t="s">
        <v>983</v>
      </c>
      <c r="E177" s="2" t="s">
        <v>984</v>
      </c>
      <c r="F177" s="2"/>
      <c r="G177" s="2" t="s">
        <v>871</v>
      </c>
      <c r="H177" s="2"/>
      <c r="I177" s="2" t="s">
        <v>871</v>
      </c>
      <c r="J177" s="2"/>
      <c r="K177" s="2" t="s">
        <v>871</v>
      </c>
      <c r="L177" s="2"/>
      <c r="M177" s="4">
        <v>44043</v>
      </c>
      <c r="N177" s="4">
        <v>45137</v>
      </c>
    </row>
    <row r="178" spans="1:14" ht="15">
      <c r="A178" s="2">
        <v>72467</v>
      </c>
      <c r="B178" s="2" t="s">
        <v>450</v>
      </c>
      <c r="C178" s="2">
        <v>61501</v>
      </c>
      <c r="D178" s="2" t="s">
        <v>1239</v>
      </c>
      <c r="E178" s="2" t="s">
        <v>1240</v>
      </c>
      <c r="F178" s="2" t="s">
        <v>871</v>
      </c>
      <c r="G178" s="2" t="s">
        <v>871</v>
      </c>
      <c r="H178" s="2"/>
      <c r="I178" s="2" t="s">
        <v>871</v>
      </c>
      <c r="J178" s="2"/>
      <c r="K178" s="2" t="s">
        <v>871</v>
      </c>
      <c r="L178" s="2"/>
      <c r="M178" s="4">
        <v>43881</v>
      </c>
      <c r="N178" s="4">
        <v>44976</v>
      </c>
    </row>
    <row r="179" spans="1:14" ht="15">
      <c r="A179" s="2">
        <v>72468</v>
      </c>
      <c r="B179" s="2" t="s">
        <v>459</v>
      </c>
      <c r="C179" s="2">
        <v>18777</v>
      </c>
      <c r="D179" s="2" t="s">
        <v>1015</v>
      </c>
      <c r="E179" s="2" t="s">
        <v>1016</v>
      </c>
      <c r="F179" s="2"/>
      <c r="G179" s="2"/>
      <c r="H179" s="2"/>
      <c r="I179" s="2" t="s">
        <v>871</v>
      </c>
      <c r="J179" s="2" t="s">
        <v>871</v>
      </c>
      <c r="K179" s="2"/>
      <c r="L179" s="2"/>
      <c r="M179" s="4">
        <v>44253</v>
      </c>
      <c r="N179" s="4">
        <v>45347</v>
      </c>
    </row>
    <row r="180" spans="1:14" ht="15">
      <c r="A180" s="2">
        <v>72468</v>
      </c>
      <c r="B180" s="2" t="s">
        <v>459</v>
      </c>
      <c r="C180" s="2">
        <v>120669</v>
      </c>
      <c r="D180" s="2" t="s">
        <v>1800</v>
      </c>
      <c r="E180" s="2" t="s">
        <v>1801</v>
      </c>
      <c r="F180" s="2"/>
      <c r="G180" s="2"/>
      <c r="H180" s="2"/>
      <c r="I180" s="2" t="s">
        <v>871</v>
      </c>
      <c r="J180" s="2"/>
      <c r="K180" s="2"/>
      <c r="L180" s="2"/>
      <c r="M180" s="4">
        <v>44067</v>
      </c>
      <c r="N180" s="4">
        <v>45161</v>
      </c>
    </row>
    <row r="181" spans="1:14" ht="15">
      <c r="A181" s="2">
        <v>72468</v>
      </c>
      <c r="B181" s="2" t="s">
        <v>459</v>
      </c>
      <c r="C181" s="2">
        <v>8516</v>
      </c>
      <c r="D181" s="2" t="s">
        <v>950</v>
      </c>
      <c r="E181" s="2" t="s">
        <v>951</v>
      </c>
      <c r="F181" s="2"/>
      <c r="G181" s="2" t="s">
        <v>871</v>
      </c>
      <c r="H181" s="2" t="s">
        <v>871</v>
      </c>
      <c r="I181" s="2" t="s">
        <v>871</v>
      </c>
      <c r="J181" s="2"/>
      <c r="K181" s="2" t="s">
        <v>871</v>
      </c>
      <c r="L181" s="2"/>
      <c r="M181" s="4">
        <v>43504</v>
      </c>
      <c r="N181" s="4">
        <v>44599</v>
      </c>
    </row>
    <row r="182" spans="1:14" ht="15">
      <c r="A182" s="2">
        <v>72469</v>
      </c>
      <c r="B182" s="2" t="s">
        <v>503</v>
      </c>
      <c r="C182" s="2">
        <v>73151</v>
      </c>
      <c r="D182" s="2" t="s">
        <v>1350</v>
      </c>
      <c r="E182" s="2" t="s">
        <v>1351</v>
      </c>
      <c r="F182" s="2"/>
      <c r="G182" s="2" t="s">
        <v>871</v>
      </c>
      <c r="H182" s="2"/>
      <c r="I182" s="2" t="s">
        <v>871</v>
      </c>
      <c r="J182" s="2"/>
      <c r="K182" s="2" t="s">
        <v>871</v>
      </c>
      <c r="L182" s="2"/>
      <c r="M182" s="4">
        <v>44164</v>
      </c>
      <c r="N182" s="4">
        <v>45258</v>
      </c>
    </row>
    <row r="183" spans="1:14" ht="15">
      <c r="A183" s="2">
        <v>72469</v>
      </c>
      <c r="B183" s="2" t="s">
        <v>503</v>
      </c>
      <c r="C183" s="2">
        <v>22812</v>
      </c>
      <c r="D183" s="2" t="s">
        <v>1038</v>
      </c>
      <c r="E183" s="2" t="s">
        <v>1039</v>
      </c>
      <c r="F183" s="2"/>
      <c r="G183" s="2" t="s">
        <v>871</v>
      </c>
      <c r="H183" s="2"/>
      <c r="I183" s="2" t="s">
        <v>871</v>
      </c>
      <c r="J183" s="2"/>
      <c r="K183" s="2" t="s">
        <v>871</v>
      </c>
      <c r="L183" s="2"/>
      <c r="M183" s="4">
        <v>43524</v>
      </c>
      <c r="N183" s="4">
        <v>44619</v>
      </c>
    </row>
    <row r="184" spans="1:14" ht="15">
      <c r="A184" s="2">
        <v>72470</v>
      </c>
      <c r="B184" s="2" t="s">
        <v>176</v>
      </c>
      <c r="C184" s="2">
        <v>74709</v>
      </c>
      <c r="D184" s="2" t="s">
        <v>1417</v>
      </c>
      <c r="E184" s="2" t="s">
        <v>1418</v>
      </c>
      <c r="F184" s="2"/>
      <c r="G184" s="2" t="s">
        <v>871</v>
      </c>
      <c r="H184" s="2" t="s">
        <v>871</v>
      </c>
      <c r="I184" s="2"/>
      <c r="J184" s="2"/>
      <c r="K184" s="2" t="s">
        <v>871</v>
      </c>
      <c r="L184" s="2"/>
      <c r="M184" s="4">
        <v>43612</v>
      </c>
      <c r="N184" s="4">
        <v>44707</v>
      </c>
    </row>
    <row r="185" spans="1:14" ht="15">
      <c r="A185" s="2">
        <v>72470</v>
      </c>
      <c r="B185" s="2" t="s">
        <v>176</v>
      </c>
      <c r="C185" s="2">
        <v>4409</v>
      </c>
      <c r="D185" s="2" t="s">
        <v>923</v>
      </c>
      <c r="E185" s="2" t="s">
        <v>924</v>
      </c>
      <c r="F185" s="2"/>
      <c r="G185" s="2" t="s">
        <v>871</v>
      </c>
      <c r="H185" s="2"/>
      <c r="I185" s="2" t="s">
        <v>871</v>
      </c>
      <c r="J185" s="2"/>
      <c r="K185" s="2" t="s">
        <v>871</v>
      </c>
      <c r="L185" s="2"/>
      <c r="M185" s="4">
        <v>43766</v>
      </c>
      <c r="N185" s="4">
        <v>44861</v>
      </c>
    </row>
    <row r="186" spans="1:14" ht="15">
      <c r="A186" s="2">
        <v>72470</v>
      </c>
      <c r="B186" s="2" t="s">
        <v>176</v>
      </c>
      <c r="C186" s="2">
        <v>75192</v>
      </c>
      <c r="D186" s="2" t="s">
        <v>1451</v>
      </c>
      <c r="E186" s="2" t="s">
        <v>1452</v>
      </c>
      <c r="F186" s="2"/>
      <c r="G186" s="2" t="s">
        <v>871</v>
      </c>
      <c r="H186" s="2" t="s">
        <v>871</v>
      </c>
      <c r="I186" s="2" t="s">
        <v>871</v>
      </c>
      <c r="J186" s="2"/>
      <c r="K186" s="2" t="s">
        <v>871</v>
      </c>
      <c r="L186" s="2"/>
      <c r="M186" s="4">
        <v>44050</v>
      </c>
      <c r="N186" s="4">
        <v>45144</v>
      </c>
    </row>
    <row r="187" spans="1:14" ht="15">
      <c r="A187" s="2">
        <v>72478</v>
      </c>
      <c r="B187" s="2" t="s">
        <v>548</v>
      </c>
      <c r="C187" s="2">
        <v>72936</v>
      </c>
      <c r="D187" s="2" t="s">
        <v>1335</v>
      </c>
      <c r="E187" s="2" t="s">
        <v>1336</v>
      </c>
      <c r="F187" s="2" t="s">
        <v>871</v>
      </c>
      <c r="G187" s="2"/>
      <c r="H187" s="2"/>
      <c r="I187" s="2" t="s">
        <v>871</v>
      </c>
      <c r="J187" s="2"/>
      <c r="K187" s="2" t="s">
        <v>871</v>
      </c>
      <c r="L187" s="2"/>
      <c r="M187" s="4">
        <v>43383</v>
      </c>
      <c r="N187" s="4">
        <v>44478</v>
      </c>
    </row>
    <row r="188" spans="1:14" ht="15">
      <c r="A188" s="2">
        <v>72478</v>
      </c>
      <c r="B188" s="2" t="s">
        <v>548</v>
      </c>
      <c r="C188" s="2">
        <v>74693</v>
      </c>
      <c r="D188" s="2" t="s">
        <v>1413</v>
      </c>
      <c r="E188" s="2" t="s">
        <v>1414</v>
      </c>
      <c r="F188" s="2"/>
      <c r="G188" s="2" t="s">
        <v>871</v>
      </c>
      <c r="H188" s="2"/>
      <c r="I188" s="2"/>
      <c r="J188" s="2"/>
      <c r="K188" s="2"/>
      <c r="L188" s="2"/>
      <c r="M188" s="4">
        <v>44112</v>
      </c>
      <c r="N188" s="4">
        <v>45206</v>
      </c>
    </row>
    <row r="189" spans="1:14" ht="15">
      <c r="A189" s="2">
        <v>72480</v>
      </c>
      <c r="B189" s="2" t="s">
        <v>1764</v>
      </c>
      <c r="C189" s="2">
        <v>59815</v>
      </c>
      <c r="D189" s="2" t="s">
        <v>1788</v>
      </c>
      <c r="E189" s="2" t="s">
        <v>1789</v>
      </c>
      <c r="F189" s="2" t="s">
        <v>871</v>
      </c>
      <c r="G189" s="2"/>
      <c r="H189" s="2"/>
      <c r="I189" s="2"/>
      <c r="J189" s="2"/>
      <c r="K189" s="2" t="s">
        <v>871</v>
      </c>
      <c r="L189" s="2" t="s">
        <v>871</v>
      </c>
      <c r="M189" s="4">
        <v>43539</v>
      </c>
      <c r="N189" s="4">
        <v>44634</v>
      </c>
    </row>
    <row r="190" spans="1:14" ht="15">
      <c r="A190" s="2">
        <v>72480</v>
      </c>
      <c r="B190" s="2" t="s">
        <v>1764</v>
      </c>
      <c r="C190" s="2">
        <v>71047</v>
      </c>
      <c r="D190" s="2" t="s">
        <v>1790</v>
      </c>
      <c r="E190" s="2" t="s">
        <v>1791</v>
      </c>
      <c r="F190" s="2" t="s">
        <v>871</v>
      </c>
      <c r="G190" s="2" t="s">
        <v>871</v>
      </c>
      <c r="H190" s="2"/>
      <c r="I190" s="2" t="s">
        <v>871</v>
      </c>
      <c r="J190" s="2"/>
      <c r="K190" s="2" t="s">
        <v>871</v>
      </c>
      <c r="L190" s="2" t="s">
        <v>871</v>
      </c>
      <c r="M190" s="4">
        <v>43924</v>
      </c>
      <c r="N190" s="4">
        <v>45018</v>
      </c>
    </row>
    <row r="191" spans="1:14" ht="15">
      <c r="A191" s="2">
        <v>72483</v>
      </c>
      <c r="B191" s="2" t="s">
        <v>574</v>
      </c>
      <c r="C191" s="2">
        <v>36698</v>
      </c>
      <c r="D191" s="2" t="s">
        <v>1687</v>
      </c>
      <c r="E191" s="2" t="s">
        <v>1688</v>
      </c>
      <c r="F191" s="2" t="s">
        <v>871</v>
      </c>
      <c r="G191" s="2" t="s">
        <v>871</v>
      </c>
      <c r="H191" s="2"/>
      <c r="I191" s="2" t="s">
        <v>871</v>
      </c>
      <c r="J191" s="2"/>
      <c r="K191" s="2" t="s">
        <v>871</v>
      </c>
      <c r="L191" s="2"/>
      <c r="M191" s="4">
        <v>43434</v>
      </c>
      <c r="N191" s="4">
        <v>44529</v>
      </c>
    </row>
    <row r="192" spans="1:14" ht="15">
      <c r="A192" s="2">
        <v>72483</v>
      </c>
      <c r="B192" s="2" t="s">
        <v>574</v>
      </c>
      <c r="C192" s="2">
        <v>71747</v>
      </c>
      <c r="D192" s="2" t="s">
        <v>1300</v>
      </c>
      <c r="E192" s="2" t="s">
        <v>1301</v>
      </c>
      <c r="F192" s="2" t="s">
        <v>871</v>
      </c>
      <c r="G192" s="2"/>
      <c r="H192" s="2"/>
      <c r="I192" s="2"/>
      <c r="J192" s="2"/>
      <c r="K192" s="2" t="s">
        <v>871</v>
      </c>
      <c r="L192" s="2" t="s">
        <v>871</v>
      </c>
      <c r="M192" s="4">
        <v>43623</v>
      </c>
      <c r="N192" s="4">
        <v>44718</v>
      </c>
    </row>
    <row r="193" spans="1:14" ht="15">
      <c r="A193" s="2">
        <v>72483</v>
      </c>
      <c r="B193" s="2" t="s">
        <v>574</v>
      </c>
      <c r="C193" s="2">
        <v>40985</v>
      </c>
      <c r="D193" s="2" t="s">
        <v>1140</v>
      </c>
      <c r="E193" s="2" t="s">
        <v>1141</v>
      </c>
      <c r="F193" s="2" t="s">
        <v>871</v>
      </c>
      <c r="G193" s="2"/>
      <c r="H193" s="2"/>
      <c r="I193" s="2"/>
      <c r="J193" s="2"/>
      <c r="K193" s="2" t="s">
        <v>871</v>
      </c>
      <c r="L193" s="2" t="s">
        <v>871</v>
      </c>
      <c r="M193" s="4">
        <v>43746</v>
      </c>
      <c r="N193" s="4">
        <v>44841</v>
      </c>
    </row>
    <row r="194" spans="1:14" ht="15">
      <c r="A194" s="2">
        <v>72487</v>
      </c>
      <c r="B194" s="2" t="s">
        <v>1565</v>
      </c>
      <c r="C194" s="2">
        <v>6493</v>
      </c>
      <c r="D194" s="2" t="s">
        <v>1664</v>
      </c>
      <c r="E194" s="2" t="s">
        <v>1665</v>
      </c>
      <c r="F194" s="2"/>
      <c r="G194" s="2" t="s">
        <v>871</v>
      </c>
      <c r="H194" s="2"/>
      <c r="I194" s="2" t="s">
        <v>871</v>
      </c>
      <c r="J194" s="2"/>
      <c r="K194" s="2"/>
      <c r="L194" s="2" t="s">
        <v>871</v>
      </c>
      <c r="M194" s="4">
        <v>43346</v>
      </c>
      <c r="N194" s="4">
        <v>44441</v>
      </c>
    </row>
    <row r="195" spans="1:14" ht="15">
      <c r="A195" s="2">
        <v>72487</v>
      </c>
      <c r="B195" s="2" t="s">
        <v>1565</v>
      </c>
      <c r="C195" s="2">
        <v>120529</v>
      </c>
      <c r="D195" s="2" t="s">
        <v>1733</v>
      </c>
      <c r="E195" s="2" t="s">
        <v>1734</v>
      </c>
      <c r="F195" s="2"/>
      <c r="G195" s="2" t="s">
        <v>871</v>
      </c>
      <c r="H195" s="2"/>
      <c r="I195" s="2" t="s">
        <v>871</v>
      </c>
      <c r="J195" s="2"/>
      <c r="K195" s="2" t="s">
        <v>871</v>
      </c>
      <c r="L195" s="2"/>
      <c r="M195" s="4">
        <v>44124</v>
      </c>
      <c r="N195" s="4">
        <v>45218</v>
      </c>
    </row>
    <row r="196" spans="1:14" ht="15">
      <c r="A196" s="2">
        <v>72489</v>
      </c>
      <c r="B196" s="2" t="s">
        <v>523</v>
      </c>
      <c r="C196" s="2">
        <v>74148</v>
      </c>
      <c r="D196" s="2" t="s">
        <v>1391</v>
      </c>
      <c r="E196" s="2" t="s">
        <v>1710</v>
      </c>
      <c r="F196" s="2"/>
      <c r="G196" s="2"/>
      <c r="H196" s="2"/>
      <c r="I196" s="2"/>
      <c r="J196" s="2"/>
      <c r="K196" s="2"/>
      <c r="L196" s="2" t="s">
        <v>871</v>
      </c>
      <c r="M196" s="4">
        <v>43704</v>
      </c>
      <c r="N196" s="4">
        <v>44799</v>
      </c>
    </row>
    <row r="197" spans="1:14" ht="15">
      <c r="A197" s="2">
        <v>72489</v>
      </c>
      <c r="B197" s="2" t="s">
        <v>523</v>
      </c>
      <c r="C197" s="2">
        <v>72930</v>
      </c>
      <c r="D197" s="2" t="s">
        <v>1333</v>
      </c>
      <c r="E197" s="2" t="s">
        <v>1334</v>
      </c>
      <c r="F197" s="2"/>
      <c r="G197" s="2"/>
      <c r="H197" s="2"/>
      <c r="I197" s="2" t="s">
        <v>871</v>
      </c>
      <c r="J197" s="2"/>
      <c r="K197" s="2"/>
      <c r="L197" s="2" t="s">
        <v>871</v>
      </c>
      <c r="M197" s="4">
        <v>44186</v>
      </c>
      <c r="N197" s="4">
        <v>45280</v>
      </c>
    </row>
    <row r="198" spans="1:14" ht="15">
      <c r="A198" s="2">
        <v>72490</v>
      </c>
      <c r="B198" s="2" t="s">
        <v>631</v>
      </c>
      <c r="C198" s="2">
        <v>35816</v>
      </c>
      <c r="D198" s="2" t="s">
        <v>1103</v>
      </c>
      <c r="E198" s="2" t="s">
        <v>1787</v>
      </c>
      <c r="F198" s="2"/>
      <c r="G198" s="2" t="s">
        <v>871</v>
      </c>
      <c r="H198" s="2"/>
      <c r="I198" s="2" t="s">
        <v>871</v>
      </c>
      <c r="J198" s="2"/>
      <c r="K198" s="2"/>
      <c r="L198" s="2" t="s">
        <v>871</v>
      </c>
      <c r="M198" s="4">
        <v>43395</v>
      </c>
      <c r="N198" s="4">
        <v>44490</v>
      </c>
    </row>
    <row r="199" spans="1:14" ht="15">
      <c r="A199" s="2">
        <v>72490</v>
      </c>
      <c r="B199" s="2" t="s">
        <v>631</v>
      </c>
      <c r="C199" s="2">
        <v>67391</v>
      </c>
      <c r="D199" s="2" t="s">
        <v>1276</v>
      </c>
      <c r="E199" s="2" t="s">
        <v>1277</v>
      </c>
      <c r="F199" s="2" t="s">
        <v>871</v>
      </c>
      <c r="G199" s="2" t="s">
        <v>871</v>
      </c>
      <c r="H199" s="2"/>
      <c r="I199" s="2" t="s">
        <v>871</v>
      </c>
      <c r="J199" s="2"/>
      <c r="K199" s="2"/>
      <c r="L199" s="2"/>
      <c r="M199" s="4">
        <v>43623</v>
      </c>
      <c r="N199" s="4">
        <v>44718</v>
      </c>
    </row>
    <row r="200" spans="1:14" ht="15">
      <c r="A200" s="2">
        <v>72491</v>
      </c>
      <c r="B200" s="2" t="s">
        <v>310</v>
      </c>
      <c r="C200" s="2">
        <v>60422</v>
      </c>
      <c r="D200" s="2" t="s">
        <v>1231</v>
      </c>
      <c r="E200" s="2" t="s">
        <v>1232</v>
      </c>
      <c r="F200" s="2" t="s">
        <v>871</v>
      </c>
      <c r="G200" s="2"/>
      <c r="H200" s="2"/>
      <c r="I200" s="2"/>
      <c r="J200" s="2"/>
      <c r="K200" s="2" t="s">
        <v>871</v>
      </c>
      <c r="L200" s="2" t="s">
        <v>871</v>
      </c>
      <c r="M200" s="4">
        <v>44061</v>
      </c>
      <c r="N200" s="4">
        <v>45155</v>
      </c>
    </row>
    <row r="201" spans="1:14" ht="15">
      <c r="A201" s="2">
        <v>72491</v>
      </c>
      <c r="B201" s="2" t="s">
        <v>310</v>
      </c>
      <c r="C201" s="2">
        <v>2009</v>
      </c>
      <c r="D201" s="2" t="s">
        <v>894</v>
      </c>
      <c r="E201" s="2" t="s">
        <v>895</v>
      </c>
      <c r="F201" s="2" t="s">
        <v>871</v>
      </c>
      <c r="G201" s="2" t="s">
        <v>871</v>
      </c>
      <c r="H201" s="2"/>
      <c r="I201" s="2" t="s">
        <v>871</v>
      </c>
      <c r="J201" s="2"/>
      <c r="K201" s="2" t="s">
        <v>871</v>
      </c>
      <c r="L201" s="2" t="s">
        <v>871</v>
      </c>
      <c r="M201" s="4">
        <v>44308</v>
      </c>
      <c r="N201" s="4">
        <v>45403</v>
      </c>
    </row>
    <row r="202" spans="1:14" ht="15">
      <c r="A202" s="2">
        <v>72491</v>
      </c>
      <c r="B202" s="2" t="s">
        <v>310</v>
      </c>
      <c r="C202" s="2">
        <v>85253</v>
      </c>
      <c r="D202" s="2" t="s">
        <v>1725</v>
      </c>
      <c r="E202" s="2" t="s">
        <v>1726</v>
      </c>
      <c r="F202" s="2" t="s">
        <v>871</v>
      </c>
      <c r="G202" s="2"/>
      <c r="H202" s="2"/>
      <c r="I202" s="2"/>
      <c r="J202" s="2"/>
      <c r="K202" s="2" t="s">
        <v>871</v>
      </c>
      <c r="L202" s="2"/>
      <c r="M202" s="4">
        <v>43999</v>
      </c>
      <c r="N202" s="4">
        <v>45093</v>
      </c>
    </row>
    <row r="203" spans="1:14" ht="15">
      <c r="A203" s="2">
        <v>72492</v>
      </c>
      <c r="B203" s="2" t="s">
        <v>644</v>
      </c>
      <c r="C203" s="2">
        <v>74590</v>
      </c>
      <c r="D203" s="2" t="s">
        <v>1407</v>
      </c>
      <c r="E203" s="2" t="s">
        <v>1408</v>
      </c>
      <c r="F203" s="2" t="s">
        <v>871</v>
      </c>
      <c r="G203" s="2" t="s">
        <v>871</v>
      </c>
      <c r="H203" s="2"/>
      <c r="I203" s="2"/>
      <c r="J203" s="2"/>
      <c r="K203" s="2"/>
      <c r="L203" s="2"/>
      <c r="M203" s="4">
        <v>43616</v>
      </c>
      <c r="N203" s="4">
        <v>44711</v>
      </c>
    </row>
    <row r="204" spans="1:14" ht="15">
      <c r="A204" s="2">
        <v>72492</v>
      </c>
      <c r="B204" s="2" t="s">
        <v>644</v>
      </c>
      <c r="C204" s="2">
        <v>67251</v>
      </c>
      <c r="D204" s="2" t="s">
        <v>1274</v>
      </c>
      <c r="E204" s="2" t="s">
        <v>1275</v>
      </c>
      <c r="F204" s="2" t="s">
        <v>871</v>
      </c>
      <c r="G204" s="2"/>
      <c r="H204" s="2"/>
      <c r="I204" s="2" t="s">
        <v>871</v>
      </c>
      <c r="J204" s="2"/>
      <c r="K204" s="2"/>
      <c r="L204" s="2"/>
      <c r="M204" s="4">
        <v>44056</v>
      </c>
      <c r="N204" s="4">
        <v>45150</v>
      </c>
    </row>
    <row r="205" spans="1:14" ht="15">
      <c r="A205" s="2">
        <v>72492</v>
      </c>
      <c r="B205" s="2" t="s">
        <v>644</v>
      </c>
      <c r="C205" s="2">
        <v>31818</v>
      </c>
      <c r="D205" s="2" t="s">
        <v>1853</v>
      </c>
      <c r="E205" s="2" t="s">
        <v>1854</v>
      </c>
      <c r="F205" s="2" t="s">
        <v>871</v>
      </c>
      <c r="G205" s="2" t="s">
        <v>871</v>
      </c>
      <c r="H205" s="2"/>
      <c r="I205" s="2"/>
      <c r="J205" s="2"/>
      <c r="K205" s="2"/>
      <c r="L205" s="2" t="s">
        <v>871</v>
      </c>
      <c r="M205" s="4">
        <v>44061</v>
      </c>
      <c r="N205" s="4">
        <v>45155</v>
      </c>
    </row>
    <row r="206" spans="1:14" ht="15">
      <c r="A206" s="2">
        <v>72494</v>
      </c>
      <c r="B206" s="2" t="s">
        <v>609</v>
      </c>
      <c r="C206" s="2">
        <v>7499</v>
      </c>
      <c r="D206" s="2" t="s">
        <v>942</v>
      </c>
      <c r="E206" s="2" t="s">
        <v>943</v>
      </c>
      <c r="F206" s="2" t="s">
        <v>871</v>
      </c>
      <c r="G206" s="2" t="s">
        <v>871</v>
      </c>
      <c r="H206" s="2"/>
      <c r="I206" s="2" t="s">
        <v>871</v>
      </c>
      <c r="J206" s="2"/>
      <c r="K206" s="2" t="s">
        <v>871</v>
      </c>
      <c r="L206" s="2" t="s">
        <v>871</v>
      </c>
      <c r="M206" s="4">
        <v>43786</v>
      </c>
      <c r="N206" s="4">
        <v>44881</v>
      </c>
    </row>
    <row r="207" spans="1:14" ht="15">
      <c r="A207" s="2">
        <v>72494</v>
      </c>
      <c r="B207" s="2" t="s">
        <v>609</v>
      </c>
      <c r="C207" s="2">
        <v>14347</v>
      </c>
      <c r="D207" s="2" t="s">
        <v>987</v>
      </c>
      <c r="E207" s="2" t="s">
        <v>988</v>
      </c>
      <c r="F207" s="2" t="s">
        <v>871</v>
      </c>
      <c r="G207" s="2" t="s">
        <v>871</v>
      </c>
      <c r="H207" s="2" t="s">
        <v>871</v>
      </c>
      <c r="I207" s="2" t="s">
        <v>871</v>
      </c>
      <c r="J207" s="2"/>
      <c r="K207" s="2" t="s">
        <v>871</v>
      </c>
      <c r="L207" s="2" t="s">
        <v>871</v>
      </c>
      <c r="M207" s="4">
        <v>43897</v>
      </c>
      <c r="N207" s="4">
        <v>44991</v>
      </c>
    </row>
    <row r="208" spans="1:14" ht="15">
      <c r="A208" s="2">
        <v>72494</v>
      </c>
      <c r="B208" s="2" t="s">
        <v>609</v>
      </c>
      <c r="C208" s="2">
        <v>54164</v>
      </c>
      <c r="D208" s="2" t="s">
        <v>1205</v>
      </c>
      <c r="E208" s="2" t="s">
        <v>1206</v>
      </c>
      <c r="F208" s="2" t="s">
        <v>871</v>
      </c>
      <c r="G208" s="2" t="s">
        <v>871</v>
      </c>
      <c r="H208" s="2"/>
      <c r="I208" s="2" t="s">
        <v>871</v>
      </c>
      <c r="J208" s="2"/>
      <c r="K208" s="2"/>
      <c r="L208" s="2"/>
      <c r="M208" s="4">
        <v>44103</v>
      </c>
      <c r="N208" s="4">
        <v>45197</v>
      </c>
    </row>
    <row r="209" spans="1:14" ht="15">
      <c r="A209" s="2">
        <v>72495</v>
      </c>
      <c r="B209" s="2" t="s">
        <v>429</v>
      </c>
      <c r="C209" s="2">
        <v>25959</v>
      </c>
      <c r="D209" s="2" t="s">
        <v>1055</v>
      </c>
      <c r="E209" s="2" t="s">
        <v>1056</v>
      </c>
      <c r="F209" s="2"/>
      <c r="G209" s="2"/>
      <c r="H209" s="2"/>
      <c r="I209" s="2"/>
      <c r="J209" s="2"/>
      <c r="K209" s="2"/>
      <c r="L209" s="2" t="s">
        <v>871</v>
      </c>
      <c r="M209" s="4">
        <v>43750</v>
      </c>
      <c r="N209" s="4">
        <v>44845</v>
      </c>
    </row>
    <row r="210" spans="1:14" ht="15">
      <c r="A210" s="2">
        <v>72495</v>
      </c>
      <c r="B210" s="2" t="s">
        <v>429</v>
      </c>
      <c r="C210" s="2">
        <v>17753</v>
      </c>
      <c r="D210" s="2" t="s">
        <v>1009</v>
      </c>
      <c r="E210" s="2" t="s">
        <v>1010</v>
      </c>
      <c r="F210" s="2"/>
      <c r="G210" s="2"/>
      <c r="H210" s="2"/>
      <c r="I210" s="2"/>
      <c r="J210" s="2"/>
      <c r="K210" s="2"/>
      <c r="L210" s="2" t="s">
        <v>871</v>
      </c>
      <c r="M210" s="4">
        <v>43538</v>
      </c>
      <c r="N210" s="4">
        <v>44633</v>
      </c>
    </row>
    <row r="211" spans="1:14" ht="15">
      <c r="A211" s="2">
        <v>72498</v>
      </c>
      <c r="B211" s="2" t="s">
        <v>235</v>
      </c>
      <c r="C211" s="2">
        <v>8717</v>
      </c>
      <c r="D211" s="2" t="s">
        <v>956</v>
      </c>
      <c r="E211" s="2" t="s">
        <v>957</v>
      </c>
      <c r="F211" s="2"/>
      <c r="G211" s="2"/>
      <c r="H211" s="2"/>
      <c r="I211" s="2" t="s">
        <v>871</v>
      </c>
      <c r="J211" s="2"/>
      <c r="K211" s="2" t="s">
        <v>871</v>
      </c>
      <c r="L211" s="2" t="s">
        <v>871</v>
      </c>
      <c r="M211" s="4">
        <v>43774</v>
      </c>
      <c r="N211" s="4">
        <v>44869</v>
      </c>
    </row>
    <row r="212" spans="1:14" ht="15">
      <c r="A212" s="2">
        <v>72498</v>
      </c>
      <c r="B212" s="2" t="s">
        <v>235</v>
      </c>
      <c r="C212" s="2">
        <v>63050</v>
      </c>
      <c r="D212" s="2" t="s">
        <v>1247</v>
      </c>
      <c r="E212" s="2" t="s">
        <v>1248</v>
      </c>
      <c r="F212" s="2" t="s">
        <v>871</v>
      </c>
      <c r="G212" s="2"/>
      <c r="H212" s="2"/>
      <c r="I212" s="2"/>
      <c r="J212" s="2"/>
      <c r="K212" s="2"/>
      <c r="L212" s="2" t="s">
        <v>871</v>
      </c>
      <c r="M212" s="4">
        <v>43244</v>
      </c>
      <c r="N212" s="4">
        <v>44339</v>
      </c>
    </row>
    <row r="213" spans="1:14" ht="15">
      <c r="A213" s="2">
        <v>72498</v>
      </c>
      <c r="B213" s="2" t="s">
        <v>235</v>
      </c>
      <c r="C213" s="2">
        <v>53091</v>
      </c>
      <c r="D213" s="2" t="s">
        <v>1197</v>
      </c>
      <c r="E213" s="2" t="s">
        <v>1198</v>
      </c>
      <c r="F213" s="2" t="s">
        <v>871</v>
      </c>
      <c r="G213" s="2" t="s">
        <v>871</v>
      </c>
      <c r="H213" s="2"/>
      <c r="I213" s="2"/>
      <c r="J213" s="2"/>
      <c r="K213" s="2" t="s">
        <v>871</v>
      </c>
      <c r="L213" s="2"/>
      <c r="M213" s="4">
        <v>43657</v>
      </c>
      <c r="N213" s="4">
        <v>44752</v>
      </c>
    </row>
    <row r="214" spans="1:14" ht="15">
      <c r="A214" s="2">
        <v>72499</v>
      </c>
      <c r="B214" s="2" t="s">
        <v>605</v>
      </c>
      <c r="C214" s="2">
        <v>69657</v>
      </c>
      <c r="D214" s="2" t="s">
        <v>1290</v>
      </c>
      <c r="E214" s="2" t="s">
        <v>1291</v>
      </c>
      <c r="F214" s="2"/>
      <c r="G214" s="2" t="s">
        <v>871</v>
      </c>
      <c r="H214" s="2"/>
      <c r="I214" s="2" t="s">
        <v>871</v>
      </c>
      <c r="J214" s="2"/>
      <c r="K214" s="2"/>
      <c r="L214" s="2"/>
      <c r="M214" s="4">
        <v>43434</v>
      </c>
      <c r="N214" s="4">
        <v>44529</v>
      </c>
    </row>
    <row r="215" spans="1:14" ht="15">
      <c r="A215" s="2">
        <v>72499</v>
      </c>
      <c r="B215" s="2" t="s">
        <v>605</v>
      </c>
      <c r="C215" s="2">
        <v>12645</v>
      </c>
      <c r="D215" s="2" t="s">
        <v>975</v>
      </c>
      <c r="E215" s="2" t="s">
        <v>976</v>
      </c>
      <c r="F215" s="2" t="s">
        <v>871</v>
      </c>
      <c r="G215" s="2" t="s">
        <v>871</v>
      </c>
      <c r="H215" s="2"/>
      <c r="I215" s="2" t="s">
        <v>871</v>
      </c>
      <c r="J215" s="2" t="s">
        <v>871</v>
      </c>
      <c r="K215" s="2" t="s">
        <v>871</v>
      </c>
      <c r="L215" s="2" t="s">
        <v>871</v>
      </c>
      <c r="M215" s="4">
        <v>43290</v>
      </c>
      <c r="N215" s="4">
        <v>44385</v>
      </c>
    </row>
    <row r="216" spans="1:14" ht="15">
      <c r="A216" s="2">
        <v>72500</v>
      </c>
      <c r="B216" s="2" t="s">
        <v>438</v>
      </c>
      <c r="C216" s="2">
        <v>53468</v>
      </c>
      <c r="D216" s="2" t="s">
        <v>1201</v>
      </c>
      <c r="E216" s="2" t="s">
        <v>1202</v>
      </c>
      <c r="F216" s="2" t="s">
        <v>871</v>
      </c>
      <c r="G216" s="2"/>
      <c r="H216" s="2"/>
      <c r="I216" s="2"/>
      <c r="J216" s="2"/>
      <c r="K216" s="2" t="s">
        <v>871</v>
      </c>
      <c r="L216" s="2" t="s">
        <v>871</v>
      </c>
      <c r="M216" s="4">
        <v>43857</v>
      </c>
      <c r="N216" s="4">
        <v>44952</v>
      </c>
    </row>
    <row r="217" spans="1:14" ht="15">
      <c r="A217" s="2">
        <v>72500</v>
      </c>
      <c r="B217" s="2" t="s">
        <v>438</v>
      </c>
      <c r="C217" s="2">
        <v>30562</v>
      </c>
      <c r="D217" s="2" t="s">
        <v>1075</v>
      </c>
      <c r="E217" s="2" t="s">
        <v>1076</v>
      </c>
      <c r="F217" s="2" t="s">
        <v>871</v>
      </c>
      <c r="G217" s="2" t="s">
        <v>871</v>
      </c>
      <c r="H217" s="2"/>
      <c r="I217" s="2" t="s">
        <v>871</v>
      </c>
      <c r="J217" s="2"/>
      <c r="K217" s="2"/>
      <c r="L217" s="2"/>
      <c r="M217" s="4">
        <v>44242</v>
      </c>
      <c r="N217" s="4">
        <v>45336</v>
      </c>
    </row>
    <row r="218" spans="1:14" ht="15">
      <c r="A218" s="2">
        <v>72501</v>
      </c>
      <c r="B218" s="2" t="s">
        <v>196</v>
      </c>
      <c r="C218" s="2">
        <v>71046</v>
      </c>
      <c r="D218" s="2" t="s">
        <v>1296</v>
      </c>
      <c r="E218" s="2" t="s">
        <v>1297</v>
      </c>
      <c r="F218" s="2" t="s">
        <v>871</v>
      </c>
      <c r="G218" s="2" t="s">
        <v>871</v>
      </c>
      <c r="H218" s="2"/>
      <c r="I218" s="2" t="s">
        <v>871</v>
      </c>
      <c r="J218" s="2"/>
      <c r="K218" s="2"/>
      <c r="L218" s="2" t="s">
        <v>871</v>
      </c>
      <c r="M218" s="4">
        <v>43857</v>
      </c>
      <c r="N218" s="4">
        <v>44952</v>
      </c>
    </row>
    <row r="219" spans="1:14" ht="15">
      <c r="A219" s="2">
        <v>72501</v>
      </c>
      <c r="B219" s="2" t="s">
        <v>196</v>
      </c>
      <c r="C219" s="2">
        <v>891</v>
      </c>
      <c r="D219" s="2" t="s">
        <v>876</v>
      </c>
      <c r="E219" s="2" t="s">
        <v>877</v>
      </c>
      <c r="F219" s="2" t="s">
        <v>871</v>
      </c>
      <c r="G219" s="2" t="s">
        <v>871</v>
      </c>
      <c r="H219" s="2"/>
      <c r="I219" s="2"/>
      <c r="J219" s="2"/>
      <c r="K219" s="2"/>
      <c r="L219" s="2" t="s">
        <v>871</v>
      </c>
      <c r="M219" s="4">
        <v>43488</v>
      </c>
      <c r="N219" s="4">
        <v>44583</v>
      </c>
    </row>
    <row r="220" spans="1:14" ht="15">
      <c r="A220" s="2">
        <v>72501</v>
      </c>
      <c r="B220" s="2" t="s">
        <v>196</v>
      </c>
      <c r="C220" s="2">
        <v>50695</v>
      </c>
      <c r="D220" s="2" t="s">
        <v>1185</v>
      </c>
      <c r="E220" s="2" t="s">
        <v>1186</v>
      </c>
      <c r="F220" s="2" t="s">
        <v>871</v>
      </c>
      <c r="G220" s="2"/>
      <c r="H220" s="2"/>
      <c r="I220" s="2" t="s">
        <v>871</v>
      </c>
      <c r="J220" s="2"/>
      <c r="K220" s="2" t="s">
        <v>871</v>
      </c>
      <c r="L220" s="2" t="s">
        <v>871</v>
      </c>
      <c r="M220" s="4">
        <v>43731</v>
      </c>
      <c r="N220" s="4">
        <v>44826</v>
      </c>
    </row>
    <row r="221" spans="1:14" ht="15">
      <c r="A221" s="2">
        <v>72501</v>
      </c>
      <c r="B221" s="2" t="s">
        <v>196</v>
      </c>
      <c r="C221" s="2">
        <v>52805</v>
      </c>
      <c r="D221" s="2" t="s">
        <v>1191</v>
      </c>
      <c r="E221" s="2" t="s">
        <v>1192</v>
      </c>
      <c r="F221" s="2" t="s">
        <v>871</v>
      </c>
      <c r="G221" s="2"/>
      <c r="H221" s="2"/>
      <c r="I221" s="2"/>
      <c r="J221" s="2"/>
      <c r="K221" s="2" t="s">
        <v>871</v>
      </c>
      <c r="L221" s="2" t="s">
        <v>871</v>
      </c>
      <c r="M221" s="4">
        <v>43715</v>
      </c>
      <c r="N221" s="4">
        <v>44810</v>
      </c>
    </row>
    <row r="222" spans="1:14" ht="15">
      <c r="A222" s="2">
        <v>72502</v>
      </c>
      <c r="B222" s="2" t="s">
        <v>641</v>
      </c>
      <c r="C222" s="2">
        <v>13721</v>
      </c>
      <c r="D222" s="2" t="s">
        <v>981</v>
      </c>
      <c r="E222" s="2" t="s">
        <v>982</v>
      </c>
      <c r="F222" s="2" t="s">
        <v>871</v>
      </c>
      <c r="G222" s="2" t="s">
        <v>871</v>
      </c>
      <c r="H222" s="2"/>
      <c r="I222" s="2" t="s">
        <v>871</v>
      </c>
      <c r="J222" s="2" t="s">
        <v>871</v>
      </c>
      <c r="K222" s="2" t="s">
        <v>871</v>
      </c>
      <c r="L222" s="2"/>
      <c r="M222" s="4">
        <v>43482</v>
      </c>
      <c r="N222" s="4">
        <v>44577</v>
      </c>
    </row>
    <row r="223" spans="1:14" ht="15">
      <c r="A223" s="2">
        <v>72502</v>
      </c>
      <c r="B223" s="2" t="s">
        <v>641</v>
      </c>
      <c r="C223" s="2">
        <v>32105</v>
      </c>
      <c r="D223" s="2" t="s">
        <v>1682</v>
      </c>
      <c r="E223" s="2" t="s">
        <v>1683</v>
      </c>
      <c r="F223" s="2" t="s">
        <v>871</v>
      </c>
      <c r="G223" s="2" t="s">
        <v>871</v>
      </c>
      <c r="H223" s="2"/>
      <c r="I223" s="2" t="s">
        <v>871</v>
      </c>
      <c r="J223" s="2" t="s">
        <v>871</v>
      </c>
      <c r="K223" s="2" t="s">
        <v>871</v>
      </c>
      <c r="L223" s="2" t="s">
        <v>871</v>
      </c>
      <c r="M223" s="4">
        <v>43715</v>
      </c>
      <c r="N223" s="4">
        <v>44810</v>
      </c>
    </row>
    <row r="224" spans="1:14" ht="15">
      <c r="A224" s="2">
        <v>72502</v>
      </c>
      <c r="B224" s="2" t="s">
        <v>641</v>
      </c>
      <c r="C224" s="2">
        <v>72867</v>
      </c>
      <c r="D224" s="2" t="s">
        <v>1329</v>
      </c>
      <c r="E224" s="2" t="s">
        <v>1330</v>
      </c>
      <c r="F224" s="2"/>
      <c r="G224" s="2" t="s">
        <v>871</v>
      </c>
      <c r="H224" s="2" t="s">
        <v>871</v>
      </c>
      <c r="I224" s="2" t="s">
        <v>871</v>
      </c>
      <c r="J224" s="2" t="s">
        <v>871</v>
      </c>
      <c r="K224" s="2"/>
      <c r="L224" s="2"/>
      <c r="M224" s="4">
        <v>43295</v>
      </c>
      <c r="N224" s="4">
        <v>44390</v>
      </c>
    </row>
    <row r="225" spans="1:14" ht="15">
      <c r="A225" s="2">
        <v>72502</v>
      </c>
      <c r="B225" s="2" t="s">
        <v>641</v>
      </c>
      <c r="C225" s="2">
        <v>121276</v>
      </c>
      <c r="D225" s="2" t="s">
        <v>1867</v>
      </c>
      <c r="E225" s="2" t="s">
        <v>1868</v>
      </c>
      <c r="F225" s="2"/>
      <c r="G225" s="2" t="s">
        <v>871</v>
      </c>
      <c r="H225" s="2"/>
      <c r="I225" s="2" t="s">
        <v>871</v>
      </c>
      <c r="J225" s="2"/>
      <c r="K225" s="2" t="s">
        <v>871</v>
      </c>
      <c r="L225" s="2"/>
      <c r="M225" s="4">
        <v>44055</v>
      </c>
      <c r="N225" s="4">
        <v>45149</v>
      </c>
    </row>
    <row r="226" spans="1:14" ht="15">
      <c r="A226" s="2">
        <v>72503</v>
      </c>
      <c r="B226" s="2" t="s">
        <v>812</v>
      </c>
      <c r="C226" s="2">
        <v>74134</v>
      </c>
      <c r="D226" s="2" t="s">
        <v>1387</v>
      </c>
      <c r="E226" s="2" t="s">
        <v>1388</v>
      </c>
      <c r="F226" s="2" t="s">
        <v>871</v>
      </c>
      <c r="G226" s="2" t="s">
        <v>871</v>
      </c>
      <c r="H226" s="2"/>
      <c r="I226" s="2"/>
      <c r="J226" s="2"/>
      <c r="K226" s="2"/>
      <c r="L226" s="2" t="s">
        <v>871</v>
      </c>
      <c r="M226" s="4">
        <v>44043</v>
      </c>
      <c r="N226" s="4">
        <v>45137</v>
      </c>
    </row>
    <row r="227" spans="1:14" ht="15">
      <c r="A227" s="2">
        <v>72503</v>
      </c>
      <c r="B227" s="2" t="s">
        <v>812</v>
      </c>
      <c r="C227" s="2">
        <v>70978</v>
      </c>
      <c r="D227" s="2" t="s">
        <v>1294</v>
      </c>
      <c r="E227" s="2" t="s">
        <v>1295</v>
      </c>
      <c r="F227" s="2" t="s">
        <v>871</v>
      </c>
      <c r="G227" s="2"/>
      <c r="H227" s="2"/>
      <c r="I227" s="2" t="s">
        <v>871</v>
      </c>
      <c r="J227" s="2"/>
      <c r="K227" s="2" t="s">
        <v>871</v>
      </c>
      <c r="L227" s="2"/>
      <c r="M227" s="4">
        <v>43906</v>
      </c>
      <c r="N227" s="4">
        <v>45000</v>
      </c>
    </row>
    <row r="228" spans="1:14" ht="15">
      <c r="A228" s="2">
        <v>72505</v>
      </c>
      <c r="B228" s="2" t="s">
        <v>204</v>
      </c>
      <c r="C228" s="2">
        <v>35734</v>
      </c>
      <c r="D228" s="2" t="s">
        <v>1102</v>
      </c>
      <c r="E228" s="2" t="s">
        <v>1098</v>
      </c>
      <c r="F228" s="2" t="s">
        <v>871</v>
      </c>
      <c r="G228" s="2" t="s">
        <v>871</v>
      </c>
      <c r="H228" s="2"/>
      <c r="I228" s="2"/>
      <c r="J228" s="2"/>
      <c r="K228" s="2" t="s">
        <v>871</v>
      </c>
      <c r="L228" s="2"/>
      <c r="M228" s="4">
        <v>44067</v>
      </c>
      <c r="N228" s="4">
        <v>45161</v>
      </c>
    </row>
    <row r="229" spans="1:14" ht="15">
      <c r="A229" s="2">
        <v>72505</v>
      </c>
      <c r="B229" s="2" t="s">
        <v>204</v>
      </c>
      <c r="C229" s="2">
        <v>2492</v>
      </c>
      <c r="D229" s="2" t="s">
        <v>899</v>
      </c>
      <c r="E229" s="2" t="s">
        <v>900</v>
      </c>
      <c r="F229" s="2"/>
      <c r="G229" s="2" t="s">
        <v>871</v>
      </c>
      <c r="H229" s="2"/>
      <c r="I229" s="2" t="s">
        <v>871</v>
      </c>
      <c r="J229" s="2"/>
      <c r="K229" s="2" t="s">
        <v>871</v>
      </c>
      <c r="L229" s="2"/>
      <c r="M229" s="4">
        <v>43711</v>
      </c>
      <c r="N229" s="4">
        <v>44806</v>
      </c>
    </row>
    <row r="230" spans="1:14" ht="15">
      <c r="A230" s="2">
        <v>72505</v>
      </c>
      <c r="B230" s="2" t="s">
        <v>204</v>
      </c>
      <c r="C230" s="2">
        <v>72610</v>
      </c>
      <c r="D230" s="2" t="s">
        <v>1311</v>
      </c>
      <c r="E230" s="2" t="s">
        <v>1312</v>
      </c>
      <c r="F230" s="2" t="s">
        <v>871</v>
      </c>
      <c r="G230" s="2" t="s">
        <v>871</v>
      </c>
      <c r="H230" s="2"/>
      <c r="I230" s="2" t="s">
        <v>871</v>
      </c>
      <c r="J230" s="2"/>
      <c r="K230" s="2"/>
      <c r="L230" s="2"/>
      <c r="M230" s="4">
        <v>43899</v>
      </c>
      <c r="N230" s="4">
        <v>44993</v>
      </c>
    </row>
    <row r="231" spans="1:14" ht="15">
      <c r="A231" s="2">
        <v>72512</v>
      </c>
      <c r="B231" s="2" t="s">
        <v>469</v>
      </c>
      <c r="C231" s="2">
        <v>63777</v>
      </c>
      <c r="D231" s="2" t="s">
        <v>1255</v>
      </c>
      <c r="E231" s="2" t="s">
        <v>1256</v>
      </c>
      <c r="F231" s="2" t="s">
        <v>871</v>
      </c>
      <c r="G231" s="2" t="s">
        <v>871</v>
      </c>
      <c r="H231" s="2"/>
      <c r="I231" s="2"/>
      <c r="J231" s="2"/>
      <c r="K231" s="2"/>
      <c r="L231" s="2" t="s">
        <v>871</v>
      </c>
      <c r="M231" s="4">
        <v>43556</v>
      </c>
      <c r="N231" s="4">
        <v>44651</v>
      </c>
    </row>
    <row r="232" spans="1:14" ht="15">
      <c r="A232" s="2">
        <v>72512</v>
      </c>
      <c r="B232" s="2" t="s">
        <v>469</v>
      </c>
      <c r="C232" s="2">
        <v>73179</v>
      </c>
      <c r="D232" s="2" t="s">
        <v>1359</v>
      </c>
      <c r="E232" s="2" t="s">
        <v>1360</v>
      </c>
      <c r="F232" s="2"/>
      <c r="G232" s="2"/>
      <c r="H232" s="2"/>
      <c r="I232" s="2" t="s">
        <v>871</v>
      </c>
      <c r="J232" s="2"/>
      <c r="K232" s="2"/>
      <c r="L232" s="2" t="s">
        <v>871</v>
      </c>
      <c r="M232" s="4">
        <v>44090</v>
      </c>
      <c r="N232" s="4">
        <v>45184</v>
      </c>
    </row>
    <row r="233" spans="1:14" ht="15">
      <c r="A233" s="2">
        <v>72514</v>
      </c>
      <c r="B233" s="2" t="s">
        <v>349</v>
      </c>
      <c r="C233" s="2">
        <v>17648</v>
      </c>
      <c r="D233" s="2" t="s">
        <v>1007</v>
      </c>
      <c r="E233" s="2" t="s">
        <v>1008</v>
      </c>
      <c r="F233" s="2" t="s">
        <v>871</v>
      </c>
      <c r="G233" s="2" t="s">
        <v>871</v>
      </c>
      <c r="H233" s="2"/>
      <c r="I233" s="2" t="s">
        <v>871</v>
      </c>
      <c r="J233" s="2"/>
      <c r="K233" s="2"/>
      <c r="L233" s="2"/>
      <c r="M233" s="4">
        <v>43860</v>
      </c>
      <c r="N233" s="4">
        <v>44955</v>
      </c>
    </row>
    <row r="234" spans="1:14" ht="15">
      <c r="A234" s="2">
        <v>72514</v>
      </c>
      <c r="B234" s="2" t="s">
        <v>349</v>
      </c>
      <c r="C234" s="2">
        <v>63004</v>
      </c>
      <c r="D234" s="2" t="s">
        <v>1245</v>
      </c>
      <c r="E234" s="2" t="s">
        <v>1246</v>
      </c>
      <c r="F234" s="2"/>
      <c r="G234" s="2" t="s">
        <v>871</v>
      </c>
      <c r="H234" s="2"/>
      <c r="I234" s="2" t="s">
        <v>871</v>
      </c>
      <c r="J234" s="2"/>
      <c r="K234" s="2" t="s">
        <v>871</v>
      </c>
      <c r="L234" s="2"/>
      <c r="M234" s="4">
        <v>43561</v>
      </c>
      <c r="N234" s="4">
        <v>44656</v>
      </c>
    </row>
    <row r="235" spans="1:14" ht="15">
      <c r="A235" s="2">
        <v>72515</v>
      </c>
      <c r="B235" s="2" t="s">
        <v>424</v>
      </c>
      <c r="C235" s="2">
        <v>72966</v>
      </c>
      <c r="D235" s="2" t="s">
        <v>1340</v>
      </c>
      <c r="E235" s="2" t="s">
        <v>1341</v>
      </c>
      <c r="F235" s="2" t="s">
        <v>871</v>
      </c>
      <c r="G235" s="2" t="s">
        <v>871</v>
      </c>
      <c r="H235" s="2"/>
      <c r="I235" s="2" t="s">
        <v>871</v>
      </c>
      <c r="J235" s="2"/>
      <c r="K235" s="2" t="s">
        <v>871</v>
      </c>
      <c r="L235" s="2" t="s">
        <v>871</v>
      </c>
      <c r="M235" s="4">
        <v>43614</v>
      </c>
      <c r="N235" s="4">
        <v>44709</v>
      </c>
    </row>
    <row r="236" spans="1:14" ht="15">
      <c r="A236" s="2">
        <v>72515</v>
      </c>
      <c r="B236" s="2" t="s">
        <v>424</v>
      </c>
      <c r="C236" s="2">
        <v>74885</v>
      </c>
      <c r="D236" s="2" t="s">
        <v>1431</v>
      </c>
      <c r="E236" s="2" t="s">
        <v>1432</v>
      </c>
      <c r="F236" s="2" t="s">
        <v>871</v>
      </c>
      <c r="G236" s="2" t="s">
        <v>871</v>
      </c>
      <c r="H236" s="2"/>
      <c r="I236" s="2" t="s">
        <v>871</v>
      </c>
      <c r="J236" s="2"/>
      <c r="K236" s="2"/>
      <c r="L236" s="2"/>
      <c r="M236" s="4">
        <v>44020</v>
      </c>
      <c r="N236" s="4">
        <v>45114</v>
      </c>
    </row>
    <row r="237" spans="1:14" ht="15">
      <c r="A237" s="2">
        <v>72515</v>
      </c>
      <c r="B237" s="2" t="s">
        <v>424</v>
      </c>
      <c r="C237" s="2">
        <v>85226</v>
      </c>
      <c r="D237" s="2" t="s">
        <v>1498</v>
      </c>
      <c r="E237" s="2" t="s">
        <v>1499</v>
      </c>
      <c r="F237" s="2" t="s">
        <v>871</v>
      </c>
      <c r="G237" s="2" t="s">
        <v>871</v>
      </c>
      <c r="H237" s="2"/>
      <c r="I237" s="2" t="s">
        <v>871</v>
      </c>
      <c r="J237" s="2"/>
      <c r="K237" s="2"/>
      <c r="L237" s="2"/>
      <c r="M237" s="4">
        <v>44128</v>
      </c>
      <c r="N237" s="4">
        <v>45222</v>
      </c>
    </row>
    <row r="238" spans="1:14" ht="15">
      <c r="A238" s="2">
        <v>72516</v>
      </c>
      <c r="B238" s="2" t="s">
        <v>379</v>
      </c>
      <c r="C238" s="2">
        <v>2349</v>
      </c>
      <c r="D238" s="2" t="s">
        <v>897</v>
      </c>
      <c r="E238" s="2" t="s">
        <v>898</v>
      </c>
      <c r="F238" s="2"/>
      <c r="G238" s="2"/>
      <c r="H238" s="2"/>
      <c r="I238" s="2" t="s">
        <v>871</v>
      </c>
      <c r="J238" s="2"/>
      <c r="K238" s="2" t="s">
        <v>871</v>
      </c>
      <c r="L238" s="2" t="s">
        <v>871</v>
      </c>
      <c r="M238" s="4">
        <v>43730</v>
      </c>
      <c r="N238" s="4">
        <v>44825</v>
      </c>
    </row>
    <row r="239" spans="1:14" ht="15">
      <c r="A239" s="2">
        <v>72516</v>
      </c>
      <c r="B239" s="2" t="s">
        <v>379</v>
      </c>
      <c r="C239" s="2">
        <v>74563</v>
      </c>
      <c r="D239" s="2" t="s">
        <v>1403</v>
      </c>
      <c r="E239" s="2" t="s">
        <v>1404</v>
      </c>
      <c r="F239" s="2" t="s">
        <v>871</v>
      </c>
      <c r="G239" s="2"/>
      <c r="H239" s="2"/>
      <c r="I239" s="2"/>
      <c r="J239" s="2"/>
      <c r="K239" s="2"/>
      <c r="L239" s="2" t="s">
        <v>871</v>
      </c>
      <c r="M239" s="4">
        <v>43294</v>
      </c>
      <c r="N239" s="4">
        <v>44389</v>
      </c>
    </row>
    <row r="240" spans="1:14" ht="15">
      <c r="A240" s="2">
        <v>72517</v>
      </c>
      <c r="B240" s="2" t="s">
        <v>358</v>
      </c>
      <c r="C240" s="2">
        <v>1163</v>
      </c>
      <c r="D240" s="2" t="s">
        <v>879</v>
      </c>
      <c r="E240" s="2" t="s">
        <v>880</v>
      </c>
      <c r="F240" s="2" t="s">
        <v>871</v>
      </c>
      <c r="G240" s="2"/>
      <c r="H240" s="2"/>
      <c r="I240" s="2" t="s">
        <v>871</v>
      </c>
      <c r="J240" s="2"/>
      <c r="K240" s="2" t="s">
        <v>871</v>
      </c>
      <c r="L240" s="2" t="s">
        <v>871</v>
      </c>
      <c r="M240" s="4">
        <v>44287</v>
      </c>
      <c r="N240" s="4">
        <v>45382</v>
      </c>
    </row>
    <row r="241" spans="1:14" ht="15">
      <c r="A241" s="2">
        <v>72517</v>
      </c>
      <c r="B241" s="2" t="s">
        <v>358</v>
      </c>
      <c r="C241" s="2">
        <v>53550</v>
      </c>
      <c r="D241" s="2" t="s">
        <v>1203</v>
      </c>
      <c r="E241" s="2" t="s">
        <v>1204</v>
      </c>
      <c r="F241" s="2" t="s">
        <v>871</v>
      </c>
      <c r="G241" s="2" t="s">
        <v>871</v>
      </c>
      <c r="H241" s="2"/>
      <c r="I241" s="2" t="s">
        <v>871</v>
      </c>
      <c r="J241" s="2"/>
      <c r="K241" s="2" t="s">
        <v>871</v>
      </c>
      <c r="L241" s="2" t="s">
        <v>871</v>
      </c>
      <c r="M241" s="4">
        <v>43731</v>
      </c>
      <c r="N241" s="4">
        <v>44826</v>
      </c>
    </row>
    <row r="242" spans="1:14" ht="15">
      <c r="A242" s="2">
        <v>72517</v>
      </c>
      <c r="B242" s="2" t="s">
        <v>358</v>
      </c>
      <c r="C242" s="2">
        <v>14510</v>
      </c>
      <c r="D242" s="2" t="s">
        <v>1849</v>
      </c>
      <c r="E242" s="2" t="s">
        <v>1850</v>
      </c>
      <c r="F242" s="2"/>
      <c r="G242" s="2" t="s">
        <v>871</v>
      </c>
      <c r="H242" s="2"/>
      <c r="I242" s="2"/>
      <c r="J242" s="2"/>
      <c r="K242" s="2" t="s">
        <v>871</v>
      </c>
      <c r="L242" s="2" t="s">
        <v>871</v>
      </c>
      <c r="M242" s="4">
        <v>43931</v>
      </c>
      <c r="N242" s="4">
        <v>45025</v>
      </c>
    </row>
    <row r="243" spans="1:14" ht="15">
      <c r="A243" s="2">
        <v>72519</v>
      </c>
      <c r="B243" s="2" t="s">
        <v>169</v>
      </c>
      <c r="C243" s="2">
        <v>9169</v>
      </c>
      <c r="D243" s="2" t="s">
        <v>958</v>
      </c>
      <c r="E243" s="2" t="s">
        <v>959</v>
      </c>
      <c r="F243" s="2" t="s">
        <v>871</v>
      </c>
      <c r="G243" s="2" t="s">
        <v>871</v>
      </c>
      <c r="H243" s="2"/>
      <c r="I243" s="2" t="s">
        <v>871</v>
      </c>
      <c r="J243" s="2"/>
      <c r="K243" s="2" t="s">
        <v>871</v>
      </c>
      <c r="L243" s="2"/>
      <c r="M243" s="4">
        <v>43983</v>
      </c>
      <c r="N243" s="4">
        <v>45077</v>
      </c>
    </row>
    <row r="244" spans="1:14" ht="15">
      <c r="A244" s="2">
        <v>72519</v>
      </c>
      <c r="B244" s="2" t="s">
        <v>169</v>
      </c>
      <c r="C244" s="2">
        <v>74144</v>
      </c>
      <c r="D244" s="2" t="s">
        <v>1389</v>
      </c>
      <c r="E244" s="2" t="s">
        <v>1390</v>
      </c>
      <c r="F244" s="2" t="s">
        <v>871</v>
      </c>
      <c r="G244" s="2" t="s">
        <v>871</v>
      </c>
      <c r="H244" s="2"/>
      <c r="I244" s="2" t="s">
        <v>871</v>
      </c>
      <c r="J244" s="2"/>
      <c r="K244" s="2" t="s">
        <v>871</v>
      </c>
      <c r="L244" s="2"/>
      <c r="M244" s="4">
        <v>44080</v>
      </c>
      <c r="N244" s="4">
        <v>45174</v>
      </c>
    </row>
    <row r="245" spans="1:14" ht="15">
      <c r="A245" s="2">
        <v>72520</v>
      </c>
      <c r="B245" s="2" t="s">
        <v>489</v>
      </c>
      <c r="C245" s="2">
        <v>38069</v>
      </c>
      <c r="D245" s="2" t="s">
        <v>1116</v>
      </c>
      <c r="E245" s="2" t="s">
        <v>1117</v>
      </c>
      <c r="F245" s="2" t="s">
        <v>871</v>
      </c>
      <c r="G245" s="2" t="s">
        <v>871</v>
      </c>
      <c r="H245" s="2"/>
      <c r="I245" s="2" t="s">
        <v>871</v>
      </c>
      <c r="J245" s="2"/>
      <c r="K245" s="2"/>
      <c r="L245" s="2"/>
      <c r="M245" s="4">
        <v>44128</v>
      </c>
      <c r="N245" s="4">
        <v>45222</v>
      </c>
    </row>
    <row r="246" spans="1:14" ht="15">
      <c r="A246" s="2">
        <v>72520</v>
      </c>
      <c r="B246" s="2" t="s">
        <v>489</v>
      </c>
      <c r="C246" s="2">
        <v>68705</v>
      </c>
      <c r="D246" s="2" t="s">
        <v>1284</v>
      </c>
      <c r="E246" s="2" t="s">
        <v>1285</v>
      </c>
      <c r="F246" s="2" t="s">
        <v>871</v>
      </c>
      <c r="G246" s="2" t="s">
        <v>871</v>
      </c>
      <c r="H246" s="2"/>
      <c r="I246" s="2" t="s">
        <v>871</v>
      </c>
      <c r="J246" s="2"/>
      <c r="K246" s="2" t="s">
        <v>871</v>
      </c>
      <c r="L246" s="2"/>
      <c r="M246" s="4">
        <v>43325</v>
      </c>
      <c r="N246" s="4">
        <v>44420</v>
      </c>
    </row>
    <row r="247" spans="1:14" ht="15">
      <c r="A247" s="2">
        <v>72520</v>
      </c>
      <c r="B247" s="2" t="s">
        <v>489</v>
      </c>
      <c r="C247" s="2">
        <v>65245</v>
      </c>
      <c r="D247" s="2" t="s">
        <v>1261</v>
      </c>
      <c r="E247" s="2" t="s">
        <v>883</v>
      </c>
      <c r="F247" s="2" t="s">
        <v>871</v>
      </c>
      <c r="G247" s="2" t="s">
        <v>871</v>
      </c>
      <c r="H247" s="2"/>
      <c r="I247" s="2"/>
      <c r="J247" s="2"/>
      <c r="K247" s="2"/>
      <c r="L247" s="2"/>
      <c r="M247" s="4">
        <v>43564</v>
      </c>
      <c r="N247" s="4">
        <v>44659</v>
      </c>
    </row>
    <row r="248" spans="1:14" ht="15">
      <c r="A248" s="2">
        <v>72523</v>
      </c>
      <c r="B248" s="2" t="s">
        <v>278</v>
      </c>
      <c r="C248" s="2">
        <v>74707</v>
      </c>
      <c r="D248" s="2" t="s">
        <v>1415</v>
      </c>
      <c r="E248" s="2" t="s">
        <v>1416</v>
      </c>
      <c r="F248" s="2"/>
      <c r="G248" s="2"/>
      <c r="H248" s="2"/>
      <c r="I248" s="2"/>
      <c r="J248" s="2"/>
      <c r="K248" s="2"/>
      <c r="L248" s="2" t="s">
        <v>871</v>
      </c>
      <c r="M248" s="4">
        <v>43436</v>
      </c>
      <c r="N248" s="4">
        <v>44531</v>
      </c>
    </row>
    <row r="249" spans="1:14" ht="15">
      <c r="A249" s="2">
        <v>72523</v>
      </c>
      <c r="B249" s="2" t="s">
        <v>278</v>
      </c>
      <c r="C249" s="2">
        <v>15825</v>
      </c>
      <c r="D249" s="2" t="s">
        <v>996</v>
      </c>
      <c r="E249" s="2" t="s">
        <v>997</v>
      </c>
      <c r="F249" s="2" t="s">
        <v>871</v>
      </c>
      <c r="G249" s="2" t="s">
        <v>871</v>
      </c>
      <c r="H249" s="2"/>
      <c r="I249" s="2" t="s">
        <v>871</v>
      </c>
      <c r="J249" s="2"/>
      <c r="K249" s="2" t="s">
        <v>871</v>
      </c>
      <c r="L249" s="2" t="s">
        <v>871</v>
      </c>
      <c r="M249" s="4">
        <v>43112</v>
      </c>
      <c r="N249" s="4">
        <v>44207</v>
      </c>
    </row>
    <row r="250" spans="1:14" ht="15">
      <c r="A250" s="2">
        <v>72524</v>
      </c>
      <c r="B250" s="2" t="s">
        <v>262</v>
      </c>
      <c r="C250" s="2">
        <v>40298</v>
      </c>
      <c r="D250" s="2" t="s">
        <v>1132</v>
      </c>
      <c r="E250" s="2" t="s">
        <v>1133</v>
      </c>
      <c r="F250" s="2" t="s">
        <v>871</v>
      </c>
      <c r="G250" s="2" t="s">
        <v>871</v>
      </c>
      <c r="H250" s="2"/>
      <c r="I250" s="2"/>
      <c r="J250" s="2"/>
      <c r="K250" s="2"/>
      <c r="L250" s="2" t="s">
        <v>871</v>
      </c>
      <c r="M250" s="4">
        <v>43786</v>
      </c>
      <c r="N250" s="4">
        <v>44881</v>
      </c>
    </row>
    <row r="251" spans="1:14" ht="15">
      <c r="A251" s="2">
        <v>72524</v>
      </c>
      <c r="B251" s="2" t="s">
        <v>262</v>
      </c>
      <c r="C251" s="2">
        <v>73788</v>
      </c>
      <c r="D251" s="2" t="s">
        <v>1377</v>
      </c>
      <c r="E251" s="2" t="s">
        <v>1122</v>
      </c>
      <c r="F251" s="2" t="s">
        <v>871</v>
      </c>
      <c r="G251" s="2"/>
      <c r="H251" s="2"/>
      <c r="I251" s="2"/>
      <c r="J251" s="2"/>
      <c r="K251" s="2"/>
      <c r="L251" s="2" t="s">
        <v>871</v>
      </c>
      <c r="M251" s="4">
        <v>44254</v>
      </c>
      <c r="N251" s="4">
        <v>45348</v>
      </c>
    </row>
    <row r="252" spans="1:14" ht="15">
      <c r="A252" s="2">
        <v>72525</v>
      </c>
      <c r="B252" s="2" t="s">
        <v>302</v>
      </c>
      <c r="C252" s="2">
        <v>37650</v>
      </c>
      <c r="D252" s="2" t="s">
        <v>1111</v>
      </c>
      <c r="E252" s="2" t="s">
        <v>878</v>
      </c>
      <c r="F252" s="2"/>
      <c r="G252" s="2"/>
      <c r="H252" s="2"/>
      <c r="I252" s="2"/>
      <c r="J252" s="2"/>
      <c r="K252" s="2"/>
      <c r="L252" s="2" t="s">
        <v>871</v>
      </c>
      <c r="M252" s="4">
        <v>44110</v>
      </c>
      <c r="N252" s="4">
        <v>45204</v>
      </c>
    </row>
    <row r="253" spans="1:14" ht="15">
      <c r="A253" s="2">
        <v>72525</v>
      </c>
      <c r="B253" s="2" t="s">
        <v>302</v>
      </c>
      <c r="C253" s="2">
        <v>85059</v>
      </c>
      <c r="D253" s="2" t="s">
        <v>1468</v>
      </c>
      <c r="E253" s="2" t="s">
        <v>1866</v>
      </c>
      <c r="F253" s="2" t="s">
        <v>871</v>
      </c>
      <c r="G253" s="2"/>
      <c r="H253" s="2"/>
      <c r="I253" s="2"/>
      <c r="J253" s="2"/>
      <c r="K253" s="2"/>
      <c r="L253" s="2"/>
      <c r="M253" s="4">
        <v>44139</v>
      </c>
      <c r="N253" s="4">
        <v>45233</v>
      </c>
    </row>
    <row r="254" spans="1:14" ht="15">
      <c r="A254" s="2">
        <v>72526</v>
      </c>
      <c r="B254" s="2" t="s">
        <v>484</v>
      </c>
      <c r="C254" s="2">
        <v>4284</v>
      </c>
      <c r="D254" s="2" t="s">
        <v>921</v>
      </c>
      <c r="E254" s="2" t="s">
        <v>922</v>
      </c>
      <c r="F254" s="2" t="s">
        <v>871</v>
      </c>
      <c r="G254" s="2" t="s">
        <v>871</v>
      </c>
      <c r="H254" s="2" t="s">
        <v>871</v>
      </c>
      <c r="I254" s="2" t="s">
        <v>871</v>
      </c>
      <c r="J254" s="2"/>
      <c r="K254" s="2"/>
      <c r="L254" s="2"/>
      <c r="M254" s="4">
        <v>43974</v>
      </c>
      <c r="N254" s="4">
        <v>45068</v>
      </c>
    </row>
    <row r="255" spans="1:14" ht="15">
      <c r="A255" s="2">
        <v>72526</v>
      </c>
      <c r="B255" s="2" t="s">
        <v>484</v>
      </c>
      <c r="C255" s="2">
        <v>6903</v>
      </c>
      <c r="D255" s="2" t="s">
        <v>935</v>
      </c>
      <c r="E255" s="2" t="s">
        <v>936</v>
      </c>
      <c r="F255" s="2" t="s">
        <v>871</v>
      </c>
      <c r="G255" s="2" t="s">
        <v>871</v>
      </c>
      <c r="H255" s="2"/>
      <c r="I255" s="2"/>
      <c r="J255" s="2"/>
      <c r="K255" s="2" t="s">
        <v>871</v>
      </c>
      <c r="L255" s="2"/>
      <c r="M255" s="4">
        <v>43558</v>
      </c>
      <c r="N255" s="4">
        <v>44653</v>
      </c>
    </row>
    <row r="256" spans="1:14" ht="15">
      <c r="A256" s="2">
        <v>72526</v>
      </c>
      <c r="B256" s="2" t="s">
        <v>484</v>
      </c>
      <c r="C256" s="2">
        <v>16737</v>
      </c>
      <c r="D256" s="2" t="s">
        <v>1003</v>
      </c>
      <c r="E256" s="2" t="s">
        <v>1004</v>
      </c>
      <c r="F256" s="2" t="s">
        <v>871</v>
      </c>
      <c r="G256" s="2" t="s">
        <v>871</v>
      </c>
      <c r="H256" s="2"/>
      <c r="I256" s="2" t="s">
        <v>871</v>
      </c>
      <c r="J256" s="2"/>
      <c r="K256" s="2" t="s">
        <v>871</v>
      </c>
      <c r="L256" s="2"/>
      <c r="M256" s="4">
        <v>43762</v>
      </c>
      <c r="N256" s="4">
        <v>44857</v>
      </c>
    </row>
    <row r="257" spans="1:14" ht="15">
      <c r="A257" s="2">
        <v>72527</v>
      </c>
      <c r="B257" s="2" t="s">
        <v>619</v>
      </c>
      <c r="C257" s="2">
        <v>73126</v>
      </c>
      <c r="D257" s="2" t="s">
        <v>1348</v>
      </c>
      <c r="E257" s="2" t="s">
        <v>1349</v>
      </c>
      <c r="F257" s="2" t="s">
        <v>871</v>
      </c>
      <c r="G257" s="2" t="s">
        <v>871</v>
      </c>
      <c r="H257" s="2" t="s">
        <v>871</v>
      </c>
      <c r="I257" s="2" t="s">
        <v>871</v>
      </c>
      <c r="J257" s="2"/>
      <c r="K257" s="2" t="s">
        <v>871</v>
      </c>
      <c r="L257" s="2" t="s">
        <v>871</v>
      </c>
      <c r="M257" s="4">
        <v>43520</v>
      </c>
      <c r="N257" s="4">
        <v>44615</v>
      </c>
    </row>
    <row r="258" spans="1:14" ht="15">
      <c r="A258" s="2">
        <v>72527</v>
      </c>
      <c r="B258" s="2" t="s">
        <v>619</v>
      </c>
      <c r="C258" s="2">
        <v>74311</v>
      </c>
      <c r="D258" s="2" t="s">
        <v>1397</v>
      </c>
      <c r="E258" s="2" t="s">
        <v>1398</v>
      </c>
      <c r="F258" s="2"/>
      <c r="G258" s="2"/>
      <c r="H258" s="2"/>
      <c r="I258" s="2"/>
      <c r="J258" s="2"/>
      <c r="K258" s="2"/>
      <c r="L258" s="2" t="s">
        <v>871</v>
      </c>
      <c r="M258" s="4">
        <v>43887</v>
      </c>
      <c r="N258" s="4">
        <v>44982</v>
      </c>
    </row>
    <row r="259" spans="1:14" ht="15">
      <c r="A259" s="2">
        <v>72527</v>
      </c>
      <c r="B259" s="2" t="s">
        <v>619</v>
      </c>
      <c r="C259" s="2">
        <v>73281</v>
      </c>
      <c r="D259" s="2" t="s">
        <v>1859</v>
      </c>
      <c r="E259" s="2" t="s">
        <v>1860</v>
      </c>
      <c r="F259" s="2"/>
      <c r="G259" s="2" t="s">
        <v>871</v>
      </c>
      <c r="H259" s="2"/>
      <c r="I259" s="2" t="s">
        <v>871</v>
      </c>
      <c r="J259" s="2"/>
      <c r="K259" s="2" t="s">
        <v>871</v>
      </c>
      <c r="L259" s="2"/>
      <c r="M259" s="4">
        <v>43770</v>
      </c>
      <c r="N259" s="4">
        <v>44865</v>
      </c>
    </row>
    <row r="260" spans="1:14" ht="15">
      <c r="A260" s="2">
        <v>72527</v>
      </c>
      <c r="B260" s="2" t="s">
        <v>619</v>
      </c>
      <c r="C260" s="2">
        <v>121512</v>
      </c>
      <c r="D260" s="2" t="s">
        <v>1871</v>
      </c>
      <c r="E260" s="2" t="s">
        <v>1872</v>
      </c>
      <c r="F260" s="2" t="s">
        <v>871</v>
      </c>
      <c r="G260" s="2"/>
      <c r="H260" s="2"/>
      <c r="I260" s="2"/>
      <c r="J260" s="2"/>
      <c r="K260" s="2"/>
      <c r="L260" s="2" t="s">
        <v>871</v>
      </c>
      <c r="M260" s="4">
        <v>43492</v>
      </c>
      <c r="N260" s="4">
        <v>44587</v>
      </c>
    </row>
    <row r="261" spans="1:14" ht="15">
      <c r="A261" s="2">
        <v>72528</v>
      </c>
      <c r="B261" s="2" t="s">
        <v>587</v>
      </c>
      <c r="C261" s="2">
        <v>18261</v>
      </c>
      <c r="D261" s="2" t="s">
        <v>1013</v>
      </c>
      <c r="E261" s="2" t="s">
        <v>1014</v>
      </c>
      <c r="F261" s="2" t="s">
        <v>871</v>
      </c>
      <c r="G261" s="2" t="s">
        <v>871</v>
      </c>
      <c r="H261" s="2"/>
      <c r="I261" s="2" t="s">
        <v>871</v>
      </c>
      <c r="J261" s="2"/>
      <c r="K261" s="2" t="s">
        <v>871</v>
      </c>
      <c r="L261" s="2" t="s">
        <v>871</v>
      </c>
      <c r="M261" s="4">
        <v>43606</v>
      </c>
      <c r="N261" s="4">
        <v>44701</v>
      </c>
    </row>
    <row r="262" spans="1:14" ht="15">
      <c r="A262" s="2">
        <v>72528</v>
      </c>
      <c r="B262" s="2" t="s">
        <v>587</v>
      </c>
      <c r="C262" s="2">
        <v>3235</v>
      </c>
      <c r="D262" s="2" t="s">
        <v>1812</v>
      </c>
      <c r="E262" s="2" t="s">
        <v>1813</v>
      </c>
      <c r="F262" s="2" t="s">
        <v>871</v>
      </c>
      <c r="G262" s="2" t="s">
        <v>871</v>
      </c>
      <c r="H262" s="2" t="s">
        <v>871</v>
      </c>
      <c r="I262" s="2"/>
      <c r="J262" s="2"/>
      <c r="K262" s="2" t="s">
        <v>871</v>
      </c>
      <c r="L262" s="2"/>
      <c r="M262" s="4">
        <v>43925</v>
      </c>
      <c r="N262" s="4">
        <v>45019</v>
      </c>
    </row>
    <row r="263" spans="1:14" ht="15">
      <c r="A263" s="2">
        <v>72528</v>
      </c>
      <c r="B263" s="2" t="s">
        <v>587</v>
      </c>
      <c r="C263" s="2">
        <v>70705</v>
      </c>
      <c r="D263" s="2" t="s">
        <v>1814</v>
      </c>
      <c r="E263" s="2" t="s">
        <v>1815</v>
      </c>
      <c r="F263" s="2" t="s">
        <v>871</v>
      </c>
      <c r="G263" s="2"/>
      <c r="H263" s="2"/>
      <c r="I263" s="2"/>
      <c r="J263" s="2"/>
      <c r="K263" s="2" t="s">
        <v>871</v>
      </c>
      <c r="L263" s="2" t="s">
        <v>871</v>
      </c>
      <c r="M263" s="4">
        <v>43202</v>
      </c>
      <c r="N263" s="4">
        <v>44297</v>
      </c>
    </row>
    <row r="264" spans="1:14" ht="15">
      <c r="A264" s="2">
        <v>72530</v>
      </c>
      <c r="B264" s="2" t="s">
        <v>160</v>
      </c>
      <c r="C264" s="2">
        <v>29733</v>
      </c>
      <c r="D264" s="2" t="s">
        <v>1071</v>
      </c>
      <c r="E264" s="2" t="s">
        <v>1072</v>
      </c>
      <c r="F264" s="2"/>
      <c r="G264" s="2"/>
      <c r="H264" s="2"/>
      <c r="I264" s="2"/>
      <c r="J264" s="2"/>
      <c r="K264" s="2"/>
      <c r="L264" s="2" t="s">
        <v>871</v>
      </c>
      <c r="M264" s="4">
        <v>43928</v>
      </c>
      <c r="N264" s="4">
        <v>45022</v>
      </c>
    </row>
    <row r="265" spans="1:14" ht="15">
      <c r="A265" s="2">
        <v>72530</v>
      </c>
      <c r="B265" s="2" t="s">
        <v>160</v>
      </c>
      <c r="C265" s="2">
        <v>42851</v>
      </c>
      <c r="D265" s="2" t="s">
        <v>1146</v>
      </c>
      <c r="E265" s="2" t="s">
        <v>1147</v>
      </c>
      <c r="F265" s="2" t="s">
        <v>871</v>
      </c>
      <c r="G265" s="2"/>
      <c r="H265" s="2"/>
      <c r="I265" s="2" t="s">
        <v>871</v>
      </c>
      <c r="J265" s="2"/>
      <c r="K265" s="2"/>
      <c r="L265" s="2" t="s">
        <v>871</v>
      </c>
      <c r="M265" s="4">
        <v>43196</v>
      </c>
      <c r="N265" s="4">
        <v>44291</v>
      </c>
    </row>
    <row r="266" spans="1:14" ht="15">
      <c r="A266" s="2">
        <v>72530</v>
      </c>
      <c r="B266" s="2" t="s">
        <v>160</v>
      </c>
      <c r="C266" s="2">
        <v>69119</v>
      </c>
      <c r="D266" s="2" t="s">
        <v>1286</v>
      </c>
      <c r="E266" s="2" t="s">
        <v>1050</v>
      </c>
      <c r="F266" s="2" t="s">
        <v>871</v>
      </c>
      <c r="G266" s="2"/>
      <c r="H266" s="2"/>
      <c r="I266" s="2"/>
      <c r="J266" s="2"/>
      <c r="K266" s="2" t="s">
        <v>871</v>
      </c>
      <c r="L266" s="2" t="s">
        <v>871</v>
      </c>
      <c r="M266" s="4">
        <v>43613</v>
      </c>
      <c r="N266" s="4">
        <v>44708</v>
      </c>
    </row>
    <row r="267" spans="1:14" ht="15">
      <c r="A267" s="2">
        <v>72530</v>
      </c>
      <c r="B267" s="2" t="s">
        <v>160</v>
      </c>
      <c r="C267" s="2">
        <v>7453</v>
      </c>
      <c r="D267" s="2" t="s">
        <v>940</v>
      </c>
      <c r="E267" s="2" t="s">
        <v>941</v>
      </c>
      <c r="F267" s="2"/>
      <c r="G267" s="2"/>
      <c r="H267" s="2"/>
      <c r="I267" s="2"/>
      <c r="J267" s="2"/>
      <c r="K267" s="2"/>
      <c r="L267" s="2" t="s">
        <v>871</v>
      </c>
      <c r="M267" s="4">
        <v>43862</v>
      </c>
      <c r="N267" s="4">
        <v>44957</v>
      </c>
    </row>
    <row r="268" spans="1:14" ht="15">
      <c r="A268" s="2">
        <v>72530</v>
      </c>
      <c r="B268" s="2" t="s">
        <v>160</v>
      </c>
      <c r="C268" s="2">
        <v>69228</v>
      </c>
      <c r="D268" s="2" t="s">
        <v>1287</v>
      </c>
      <c r="E268" s="2" t="s">
        <v>1101</v>
      </c>
      <c r="F268" s="2"/>
      <c r="G268" s="2"/>
      <c r="H268" s="2"/>
      <c r="I268" s="2"/>
      <c r="J268" s="2"/>
      <c r="K268" s="2"/>
      <c r="L268" s="2" t="s">
        <v>871</v>
      </c>
      <c r="M268" s="4">
        <v>44078</v>
      </c>
      <c r="N268" s="4">
        <v>45172</v>
      </c>
    </row>
    <row r="269" spans="1:14" ht="15">
      <c r="A269" s="2">
        <v>72531</v>
      </c>
      <c r="B269" s="2" t="s">
        <v>518</v>
      </c>
      <c r="C269" s="2">
        <v>74907</v>
      </c>
      <c r="D269" s="2" t="s">
        <v>1433</v>
      </c>
      <c r="E269" s="2" t="s">
        <v>1434</v>
      </c>
      <c r="F269" s="2" t="s">
        <v>871</v>
      </c>
      <c r="G269" s="2" t="s">
        <v>871</v>
      </c>
      <c r="H269" s="2"/>
      <c r="I269" s="2" t="s">
        <v>871</v>
      </c>
      <c r="J269" s="2"/>
      <c r="K269" s="2" t="s">
        <v>871</v>
      </c>
      <c r="L269" s="2"/>
      <c r="M269" s="4">
        <v>44115</v>
      </c>
      <c r="N269" s="4">
        <v>45209</v>
      </c>
    </row>
    <row r="270" spans="1:14" ht="15">
      <c r="A270" s="2">
        <v>72531</v>
      </c>
      <c r="B270" s="2" t="s">
        <v>518</v>
      </c>
      <c r="C270" s="2">
        <v>120065</v>
      </c>
      <c r="D270" s="2" t="s">
        <v>1521</v>
      </c>
      <c r="E270" s="2" t="s">
        <v>1522</v>
      </c>
      <c r="F270" s="2"/>
      <c r="G270" s="2" t="s">
        <v>871</v>
      </c>
      <c r="H270" s="2"/>
      <c r="I270" s="2" t="s">
        <v>871</v>
      </c>
      <c r="J270" s="2"/>
      <c r="K270" s="2" t="s">
        <v>871</v>
      </c>
      <c r="L270" s="2"/>
      <c r="M270" s="4">
        <v>43760</v>
      </c>
      <c r="N270" s="4">
        <v>44855</v>
      </c>
    </row>
    <row r="271" spans="1:14" ht="15">
      <c r="A271" s="2">
        <v>72532</v>
      </c>
      <c r="B271" s="2" t="s">
        <v>480</v>
      </c>
      <c r="C271" s="2">
        <v>73528</v>
      </c>
      <c r="D271" s="2" t="s">
        <v>1368</v>
      </c>
      <c r="E271" s="2" t="s">
        <v>1369</v>
      </c>
      <c r="F271" s="2"/>
      <c r="G271" s="2" t="s">
        <v>871</v>
      </c>
      <c r="H271" s="2"/>
      <c r="I271" s="2" t="s">
        <v>871</v>
      </c>
      <c r="J271" s="2"/>
      <c r="K271" s="2" t="s">
        <v>871</v>
      </c>
      <c r="L271" s="2"/>
      <c r="M271" s="4">
        <v>44161</v>
      </c>
      <c r="N271" s="4">
        <v>45255</v>
      </c>
    </row>
    <row r="272" spans="1:14" ht="15">
      <c r="A272" s="2">
        <v>72532</v>
      </c>
      <c r="B272" s="2" t="s">
        <v>480</v>
      </c>
      <c r="C272" s="2">
        <v>20558</v>
      </c>
      <c r="D272" s="2" t="s">
        <v>1026</v>
      </c>
      <c r="E272" s="2" t="s">
        <v>1027</v>
      </c>
      <c r="F272" s="2"/>
      <c r="G272" s="2" t="s">
        <v>871</v>
      </c>
      <c r="H272" s="2"/>
      <c r="I272" s="2" t="s">
        <v>871</v>
      </c>
      <c r="J272" s="2"/>
      <c r="K272" s="2" t="s">
        <v>871</v>
      </c>
      <c r="L272" s="2"/>
      <c r="M272" s="4">
        <v>43554</v>
      </c>
      <c r="N272" s="4">
        <v>44649</v>
      </c>
    </row>
    <row r="273" spans="1:14" ht="15">
      <c r="A273" s="2">
        <v>75000</v>
      </c>
      <c r="B273" s="2" t="s">
        <v>583</v>
      </c>
      <c r="C273" s="2">
        <v>3985</v>
      </c>
      <c r="D273" s="2" t="s">
        <v>917</v>
      </c>
      <c r="E273" s="2" t="s">
        <v>918</v>
      </c>
      <c r="F273" s="2" t="s">
        <v>871</v>
      </c>
      <c r="G273" s="2" t="s">
        <v>871</v>
      </c>
      <c r="H273" s="2"/>
      <c r="I273" s="2"/>
      <c r="J273" s="2"/>
      <c r="K273" s="2" t="s">
        <v>871</v>
      </c>
      <c r="L273" s="2" t="s">
        <v>871</v>
      </c>
      <c r="M273" s="4">
        <v>43382</v>
      </c>
      <c r="N273" s="4">
        <v>44477</v>
      </c>
    </row>
    <row r="274" spans="1:14" ht="15">
      <c r="A274" s="2">
        <v>75000</v>
      </c>
      <c r="B274" s="2" t="s">
        <v>583</v>
      </c>
      <c r="C274" s="2">
        <v>30117</v>
      </c>
      <c r="D274" s="2" t="s">
        <v>1678</v>
      </c>
      <c r="E274" s="2" t="s">
        <v>1679</v>
      </c>
      <c r="F274" s="2"/>
      <c r="G274" s="2"/>
      <c r="H274" s="2"/>
      <c r="I274" s="2" t="s">
        <v>871</v>
      </c>
      <c r="J274" s="2" t="s">
        <v>871</v>
      </c>
      <c r="K274" s="2"/>
      <c r="L274" s="2" t="s">
        <v>871</v>
      </c>
      <c r="M274" s="4">
        <v>43783</v>
      </c>
      <c r="N274" s="4">
        <v>44878</v>
      </c>
    </row>
    <row r="275" spans="1:14" ht="15">
      <c r="A275" s="2">
        <v>75000</v>
      </c>
      <c r="B275" s="2" t="s">
        <v>583</v>
      </c>
      <c r="C275" s="2">
        <v>43149</v>
      </c>
      <c r="D275" s="2" t="s">
        <v>1150</v>
      </c>
      <c r="E275" s="2" t="s">
        <v>1151</v>
      </c>
      <c r="F275" s="2" t="s">
        <v>871</v>
      </c>
      <c r="G275" s="2" t="s">
        <v>871</v>
      </c>
      <c r="H275" s="2"/>
      <c r="I275" s="2" t="s">
        <v>871</v>
      </c>
      <c r="J275" s="2" t="s">
        <v>871</v>
      </c>
      <c r="K275" s="2" t="s">
        <v>871</v>
      </c>
      <c r="L275" s="2" t="s">
        <v>871</v>
      </c>
      <c r="M275" s="4">
        <v>43632</v>
      </c>
      <c r="N275" s="4">
        <v>44727</v>
      </c>
    </row>
    <row r="276" spans="1:14" ht="15">
      <c r="A276" s="2">
        <v>75001</v>
      </c>
      <c r="B276" s="2" t="s">
        <v>544</v>
      </c>
      <c r="C276" s="2">
        <v>73152</v>
      </c>
      <c r="D276" s="2" t="s">
        <v>1352</v>
      </c>
      <c r="E276" s="2" t="s">
        <v>1353</v>
      </c>
      <c r="F276" s="2"/>
      <c r="G276" s="2" t="s">
        <v>871</v>
      </c>
      <c r="H276" s="2"/>
      <c r="I276" s="2" t="s">
        <v>871</v>
      </c>
      <c r="J276" s="2"/>
      <c r="K276" s="2" t="s">
        <v>871</v>
      </c>
      <c r="L276" s="2"/>
      <c r="M276" s="4">
        <v>43211</v>
      </c>
      <c r="N276" s="4">
        <v>44306</v>
      </c>
    </row>
    <row r="277" spans="1:14" ht="15">
      <c r="A277" s="2">
        <v>75001</v>
      </c>
      <c r="B277" s="2" t="s">
        <v>544</v>
      </c>
      <c r="C277" s="2">
        <v>7222</v>
      </c>
      <c r="D277" s="2" t="s">
        <v>937</v>
      </c>
      <c r="E277" s="2" t="s">
        <v>938</v>
      </c>
      <c r="F277" s="2" t="s">
        <v>871</v>
      </c>
      <c r="G277" s="2" t="s">
        <v>871</v>
      </c>
      <c r="H277" s="2"/>
      <c r="I277" s="2" t="s">
        <v>871</v>
      </c>
      <c r="J277" s="2"/>
      <c r="K277" s="2"/>
      <c r="L277" s="2"/>
      <c r="M277" s="4">
        <v>43578</v>
      </c>
      <c r="N277" s="4">
        <v>44673</v>
      </c>
    </row>
    <row r="278" spans="1:14" ht="15">
      <c r="A278" s="2">
        <v>75001</v>
      </c>
      <c r="B278" s="2" t="s">
        <v>544</v>
      </c>
      <c r="C278" s="2">
        <v>3241</v>
      </c>
      <c r="D278" s="2" t="s">
        <v>905</v>
      </c>
      <c r="E278" s="2" t="s">
        <v>906</v>
      </c>
      <c r="F278" s="2" t="s">
        <v>871</v>
      </c>
      <c r="G278" s="2" t="s">
        <v>871</v>
      </c>
      <c r="H278" s="2"/>
      <c r="I278" s="2"/>
      <c r="J278" s="2"/>
      <c r="K278" s="2"/>
      <c r="L278" s="2" t="s">
        <v>871</v>
      </c>
      <c r="M278" s="4">
        <v>43647</v>
      </c>
      <c r="N278" s="4">
        <v>44742</v>
      </c>
    </row>
    <row r="279" spans="1:14" ht="15">
      <c r="A279" s="2">
        <v>95001</v>
      </c>
      <c r="B279" s="2" t="s">
        <v>1624</v>
      </c>
      <c r="C279" s="2">
        <v>33355</v>
      </c>
      <c r="D279" s="2" t="s">
        <v>1684</v>
      </c>
      <c r="E279" s="2" t="s">
        <v>1685</v>
      </c>
      <c r="F279" s="2" t="s">
        <v>871</v>
      </c>
      <c r="G279" s="2"/>
      <c r="H279" s="2"/>
      <c r="I279" s="2" t="s">
        <v>871</v>
      </c>
      <c r="J279" s="2" t="s">
        <v>871</v>
      </c>
      <c r="K279" s="2"/>
      <c r="L279" s="2"/>
      <c r="M279" s="4">
        <v>43779</v>
      </c>
      <c r="N279" s="4">
        <v>44874</v>
      </c>
    </row>
    <row r="280" spans="1:14" ht="15">
      <c r="A280" s="2">
        <v>95001</v>
      </c>
      <c r="B280" s="2" t="s">
        <v>1624</v>
      </c>
      <c r="C280" s="2">
        <v>3044</v>
      </c>
      <c r="D280" s="2" t="s">
        <v>1660</v>
      </c>
      <c r="E280" s="2" t="s">
        <v>1661</v>
      </c>
      <c r="F280" s="2"/>
      <c r="G280" s="2" t="s">
        <v>871</v>
      </c>
      <c r="H280" s="2"/>
      <c r="I280" s="2" t="s">
        <v>871</v>
      </c>
      <c r="J280" s="2"/>
      <c r="K280" s="2" t="s">
        <v>871</v>
      </c>
      <c r="L280" s="2"/>
      <c r="M280" s="4">
        <v>43560</v>
      </c>
      <c r="N280" s="4">
        <v>44655</v>
      </c>
    </row>
    <row r="281" spans="1:14" ht="15">
      <c r="A281" s="2">
        <v>95001</v>
      </c>
      <c r="B281" s="2" t="s">
        <v>1624</v>
      </c>
      <c r="C281" s="2">
        <v>121444</v>
      </c>
      <c r="D281" s="2" t="s">
        <v>1901</v>
      </c>
      <c r="E281" s="2" t="s">
        <v>1902</v>
      </c>
      <c r="F281" s="2"/>
      <c r="G281" s="2" t="s">
        <v>871</v>
      </c>
      <c r="H281" s="2"/>
      <c r="I281" s="2"/>
      <c r="J281" s="2"/>
      <c r="K281" s="2" t="s">
        <v>871</v>
      </c>
      <c r="L281" s="2"/>
      <c r="M281" s="4">
        <v>43318</v>
      </c>
      <c r="N281" s="4">
        <v>44413</v>
      </c>
    </row>
    <row r="282" spans="1:14" ht="15">
      <c r="A282" s="2">
        <v>95002</v>
      </c>
      <c r="B282" s="2" t="s">
        <v>442</v>
      </c>
      <c r="C282" s="2">
        <v>45856</v>
      </c>
      <c r="D282" s="2" t="s">
        <v>1160</v>
      </c>
      <c r="E282" s="2" t="s">
        <v>1161</v>
      </c>
      <c r="F282" s="2" t="s">
        <v>871</v>
      </c>
      <c r="G282" s="2"/>
      <c r="H282" s="2"/>
      <c r="I282" s="2"/>
      <c r="J282" s="2"/>
      <c r="K282" s="2" t="s">
        <v>871</v>
      </c>
      <c r="L282" s="2" t="s">
        <v>871</v>
      </c>
      <c r="M282" s="4">
        <v>43623</v>
      </c>
      <c r="N282" s="4">
        <v>44718</v>
      </c>
    </row>
    <row r="283" spans="1:14" ht="15">
      <c r="A283" s="2">
        <v>95002</v>
      </c>
      <c r="B283" s="2" t="s">
        <v>442</v>
      </c>
      <c r="C283" s="2">
        <v>68365</v>
      </c>
      <c r="D283" s="2" t="s">
        <v>1280</v>
      </c>
      <c r="E283" s="2" t="s">
        <v>1281</v>
      </c>
      <c r="F283" s="2" t="s">
        <v>871</v>
      </c>
      <c r="G283" s="2" t="s">
        <v>871</v>
      </c>
      <c r="H283" s="2"/>
      <c r="I283" s="2"/>
      <c r="J283" s="2"/>
      <c r="K283" s="2"/>
      <c r="L283" s="2"/>
      <c r="M283" s="4">
        <v>43488</v>
      </c>
      <c r="N283" s="4">
        <v>44583</v>
      </c>
    </row>
    <row r="284" spans="1:14" ht="15">
      <c r="A284" s="2">
        <v>95002</v>
      </c>
      <c r="B284" s="2" t="s">
        <v>442</v>
      </c>
      <c r="C284" s="2">
        <v>72722</v>
      </c>
      <c r="D284" s="2" t="s">
        <v>1321</v>
      </c>
      <c r="E284" s="2" t="s">
        <v>1322</v>
      </c>
      <c r="F284" s="2"/>
      <c r="G284" s="2" t="s">
        <v>871</v>
      </c>
      <c r="H284" s="2"/>
      <c r="I284" s="2" t="s">
        <v>871</v>
      </c>
      <c r="J284" s="2"/>
      <c r="K284" s="2"/>
      <c r="L284" s="2"/>
      <c r="M284" s="4">
        <v>43336</v>
      </c>
      <c r="N284" s="4">
        <v>44431</v>
      </c>
    </row>
    <row r="285" spans="1:14" ht="15">
      <c r="A285" s="2">
        <v>95002</v>
      </c>
      <c r="B285" s="2" t="s">
        <v>442</v>
      </c>
      <c r="C285" s="2">
        <v>72721</v>
      </c>
      <c r="D285" s="2" t="s">
        <v>1319</v>
      </c>
      <c r="E285" s="2" t="s">
        <v>1320</v>
      </c>
      <c r="F285" s="2" t="s">
        <v>871</v>
      </c>
      <c r="G285" s="2"/>
      <c r="H285" s="2"/>
      <c r="I285" s="2"/>
      <c r="J285" s="2"/>
      <c r="K285" s="2"/>
      <c r="L285" s="2"/>
      <c r="M285" s="4">
        <v>43555</v>
      </c>
      <c r="N285" s="4">
        <v>44650</v>
      </c>
    </row>
    <row r="286" spans="1:14" ht="15">
      <c r="A286" s="2">
        <v>200000</v>
      </c>
      <c r="B286" s="2" t="s">
        <v>218</v>
      </c>
      <c r="C286" s="2">
        <v>73514</v>
      </c>
      <c r="D286" s="2" t="s">
        <v>1366</v>
      </c>
      <c r="E286" s="2" t="s">
        <v>1367</v>
      </c>
      <c r="F286" s="2" t="s">
        <v>871</v>
      </c>
      <c r="G286" s="2"/>
      <c r="H286" s="2"/>
      <c r="I286" s="2" t="s">
        <v>871</v>
      </c>
      <c r="J286" s="2"/>
      <c r="K286" s="2"/>
      <c r="L286" s="2" t="s">
        <v>871</v>
      </c>
      <c r="M286" s="4">
        <v>43968</v>
      </c>
      <c r="N286" s="4">
        <v>45062</v>
      </c>
    </row>
    <row r="287" spans="1:14" ht="15">
      <c r="A287" s="2">
        <v>200000</v>
      </c>
      <c r="B287" s="2" t="s">
        <v>218</v>
      </c>
      <c r="C287" s="2">
        <v>74964</v>
      </c>
      <c r="D287" s="2" t="s">
        <v>1435</v>
      </c>
      <c r="E287" s="2" t="s">
        <v>1436</v>
      </c>
      <c r="F287" s="2"/>
      <c r="G287" s="2" t="s">
        <v>871</v>
      </c>
      <c r="H287" s="2"/>
      <c r="I287" s="2"/>
      <c r="J287" s="2"/>
      <c r="K287" s="2" t="s">
        <v>871</v>
      </c>
      <c r="L287" s="2" t="s">
        <v>871</v>
      </c>
      <c r="M287" s="4">
        <v>43362</v>
      </c>
      <c r="N287" s="4">
        <v>44457</v>
      </c>
    </row>
    <row r="288" spans="1:14" ht="15">
      <c r="A288" s="2">
        <v>200001</v>
      </c>
      <c r="B288" s="2" t="s">
        <v>683</v>
      </c>
      <c r="C288" s="2">
        <v>36866</v>
      </c>
      <c r="D288" s="2" t="s">
        <v>1106</v>
      </c>
      <c r="E288" s="2" t="s">
        <v>1107</v>
      </c>
      <c r="F288" s="2" t="s">
        <v>871</v>
      </c>
      <c r="G288" s="2" t="s">
        <v>871</v>
      </c>
      <c r="H288" s="2"/>
      <c r="I288" s="2" t="s">
        <v>871</v>
      </c>
      <c r="J288" s="2"/>
      <c r="K288" s="2" t="s">
        <v>871</v>
      </c>
      <c r="L288" s="2" t="s">
        <v>871</v>
      </c>
      <c r="M288" s="4">
        <v>44349</v>
      </c>
      <c r="N288" s="4">
        <v>45444</v>
      </c>
    </row>
    <row r="289" spans="1:14" ht="15">
      <c r="A289" s="2">
        <v>200001</v>
      </c>
      <c r="B289" s="2" t="s">
        <v>683</v>
      </c>
      <c r="C289" s="2">
        <v>64160</v>
      </c>
      <c r="D289" s="2" t="s">
        <v>1259</v>
      </c>
      <c r="E289" s="2" t="s">
        <v>1260</v>
      </c>
      <c r="F289" s="2" t="s">
        <v>871</v>
      </c>
      <c r="G289" s="2"/>
      <c r="H289" s="2"/>
      <c r="I289" s="2"/>
      <c r="J289" s="2"/>
      <c r="K289" s="2" t="s">
        <v>871</v>
      </c>
      <c r="L289" s="2" t="s">
        <v>871</v>
      </c>
      <c r="M289" s="4">
        <v>43736</v>
      </c>
      <c r="N289" s="4">
        <v>44831</v>
      </c>
    </row>
    <row r="290" spans="1:14" ht="15">
      <c r="A290" s="2">
        <v>200001</v>
      </c>
      <c r="B290" s="2" t="s">
        <v>683</v>
      </c>
      <c r="C290" s="2">
        <v>68157</v>
      </c>
      <c r="D290" s="2" t="s">
        <v>1278</v>
      </c>
      <c r="E290" s="2" t="s">
        <v>1279</v>
      </c>
      <c r="F290" s="2" t="s">
        <v>871</v>
      </c>
      <c r="G290" s="2"/>
      <c r="H290" s="2"/>
      <c r="I290" s="2" t="s">
        <v>871</v>
      </c>
      <c r="J290" s="2" t="s">
        <v>871</v>
      </c>
      <c r="K290" s="2"/>
      <c r="L290" s="2"/>
      <c r="M290" s="4">
        <v>44054</v>
      </c>
      <c r="N290" s="4">
        <v>45148</v>
      </c>
    </row>
    <row r="291" spans="1:14" ht="15">
      <c r="A291" s="2">
        <v>200003</v>
      </c>
      <c r="B291" s="2" t="s">
        <v>399</v>
      </c>
      <c r="C291" s="2">
        <v>17953</v>
      </c>
      <c r="D291" s="2" t="s">
        <v>1011</v>
      </c>
      <c r="E291" s="2" t="s">
        <v>1012</v>
      </c>
      <c r="F291" s="2" t="s">
        <v>871</v>
      </c>
      <c r="G291" s="2" t="s">
        <v>871</v>
      </c>
      <c r="H291" s="2"/>
      <c r="I291" s="2" t="s">
        <v>871</v>
      </c>
      <c r="J291" s="2"/>
      <c r="K291" s="2" t="s">
        <v>871</v>
      </c>
      <c r="L291" s="2" t="s">
        <v>871</v>
      </c>
      <c r="M291" s="4">
        <v>44125</v>
      </c>
      <c r="N291" s="4">
        <v>45219</v>
      </c>
    </row>
    <row r="292" spans="1:14" ht="15">
      <c r="A292" s="2">
        <v>200003</v>
      </c>
      <c r="B292" s="2" t="s">
        <v>399</v>
      </c>
      <c r="C292" s="2">
        <v>85374</v>
      </c>
      <c r="D292" s="2" t="s">
        <v>1513</v>
      </c>
      <c r="E292" s="2" t="s">
        <v>1514</v>
      </c>
      <c r="F292" s="2"/>
      <c r="G292" s="2"/>
      <c r="H292" s="2"/>
      <c r="I292" s="2"/>
      <c r="J292" s="2"/>
      <c r="K292" s="2"/>
      <c r="L292" s="2" t="s">
        <v>871</v>
      </c>
      <c r="M292" s="4">
        <v>43231</v>
      </c>
      <c r="N292" s="4">
        <v>44326</v>
      </c>
    </row>
    <row r="293" spans="1:14" ht="15">
      <c r="A293" s="2">
        <v>200004</v>
      </c>
      <c r="B293" s="2" t="s">
        <v>337</v>
      </c>
      <c r="C293" s="2">
        <v>26828</v>
      </c>
      <c r="D293" s="2" t="s">
        <v>1061</v>
      </c>
      <c r="E293" s="2" t="s">
        <v>1062</v>
      </c>
      <c r="F293" s="2" t="s">
        <v>871</v>
      </c>
      <c r="G293" s="2"/>
      <c r="H293" s="2"/>
      <c r="I293" s="2" t="s">
        <v>871</v>
      </c>
      <c r="J293" s="2"/>
      <c r="K293" s="2"/>
      <c r="L293" s="2" t="s">
        <v>871</v>
      </c>
      <c r="M293" s="4">
        <v>44082</v>
      </c>
      <c r="N293" s="4">
        <v>45176</v>
      </c>
    </row>
    <row r="294" spans="1:14" ht="15">
      <c r="A294" s="2">
        <v>200004</v>
      </c>
      <c r="B294" s="2" t="s">
        <v>337</v>
      </c>
      <c r="C294" s="2">
        <v>72605</v>
      </c>
      <c r="D294" s="2" t="s">
        <v>1309</v>
      </c>
      <c r="E294" s="2" t="s">
        <v>1310</v>
      </c>
      <c r="F294" s="2" t="s">
        <v>871</v>
      </c>
      <c r="G294" s="2"/>
      <c r="H294" s="2"/>
      <c r="I294" s="2"/>
      <c r="J294" s="2"/>
      <c r="K294" s="2"/>
      <c r="L294" s="2" t="s">
        <v>871</v>
      </c>
      <c r="M294" s="4">
        <v>43944</v>
      </c>
      <c r="N294" s="4">
        <v>45038</v>
      </c>
    </row>
    <row r="295" spans="1:14" ht="15">
      <c r="A295" s="2">
        <v>200005</v>
      </c>
      <c r="B295" s="2" t="s">
        <v>270</v>
      </c>
      <c r="C295" s="2">
        <v>7725</v>
      </c>
      <c r="D295" s="2" t="s">
        <v>946</v>
      </c>
      <c r="E295" s="2" t="s">
        <v>896</v>
      </c>
      <c r="F295" s="2" t="s">
        <v>871</v>
      </c>
      <c r="G295" s="2"/>
      <c r="H295" s="2"/>
      <c r="I295" s="2" t="s">
        <v>871</v>
      </c>
      <c r="J295" s="2"/>
      <c r="K295" s="2"/>
      <c r="L295" s="2" t="s">
        <v>871</v>
      </c>
      <c r="M295" s="4">
        <v>43725</v>
      </c>
      <c r="N295" s="4">
        <v>44820</v>
      </c>
    </row>
    <row r="296" spans="1:14" ht="15">
      <c r="A296" s="2">
        <v>200005</v>
      </c>
      <c r="B296" s="2" t="s">
        <v>270</v>
      </c>
      <c r="C296" s="2">
        <v>75195</v>
      </c>
      <c r="D296" s="2" t="s">
        <v>1453</v>
      </c>
      <c r="E296" s="2" t="s">
        <v>1454</v>
      </c>
      <c r="F296" s="2"/>
      <c r="G296" s="2" t="s">
        <v>871</v>
      </c>
      <c r="H296" s="2"/>
      <c r="I296" s="2" t="s">
        <v>871</v>
      </c>
      <c r="J296" s="2"/>
      <c r="K296" s="2" t="s">
        <v>871</v>
      </c>
      <c r="L296" s="2" t="s">
        <v>871</v>
      </c>
      <c r="M296" s="4">
        <v>43702</v>
      </c>
      <c r="N296" s="4">
        <v>44797</v>
      </c>
    </row>
    <row r="297" spans="1:14" ht="15">
      <c r="A297" s="2">
        <v>200007</v>
      </c>
      <c r="B297" s="2" t="s">
        <v>193</v>
      </c>
      <c r="C297" s="2">
        <v>12423</v>
      </c>
      <c r="D297" s="2" t="s">
        <v>973</v>
      </c>
      <c r="E297" s="2" t="s">
        <v>974</v>
      </c>
      <c r="F297" s="2" t="s">
        <v>871</v>
      </c>
      <c r="G297" s="2" t="s">
        <v>871</v>
      </c>
      <c r="H297" s="2"/>
      <c r="I297" s="2" t="s">
        <v>871</v>
      </c>
      <c r="J297" s="2"/>
      <c r="K297" s="2"/>
      <c r="L297" s="2"/>
      <c r="M297" s="4">
        <v>43581</v>
      </c>
      <c r="N297" s="4">
        <v>44676</v>
      </c>
    </row>
    <row r="298" spans="1:14" ht="15">
      <c r="A298" s="2">
        <v>200007</v>
      </c>
      <c r="B298" s="2" t="s">
        <v>193</v>
      </c>
      <c r="C298" s="2">
        <v>60597</v>
      </c>
      <c r="D298" s="2" t="s">
        <v>1233</v>
      </c>
      <c r="E298" s="2" t="s">
        <v>1234</v>
      </c>
      <c r="F298" s="2" t="s">
        <v>871</v>
      </c>
      <c r="G298" s="2" t="s">
        <v>871</v>
      </c>
      <c r="H298" s="2"/>
      <c r="I298" s="2" t="s">
        <v>871</v>
      </c>
      <c r="J298" s="2"/>
      <c r="K298" s="2" t="s">
        <v>871</v>
      </c>
      <c r="L298" s="2" t="s">
        <v>871</v>
      </c>
      <c r="M298" s="4">
        <v>43552</v>
      </c>
      <c r="N298" s="4">
        <v>44647</v>
      </c>
    </row>
    <row r="299" spans="1:14" ht="15">
      <c r="A299" s="2">
        <v>200008</v>
      </c>
      <c r="B299" s="2" t="s">
        <v>498</v>
      </c>
      <c r="C299" s="2">
        <v>42299</v>
      </c>
      <c r="D299" s="2" t="s">
        <v>1142</v>
      </c>
      <c r="E299" s="2" t="s">
        <v>1143</v>
      </c>
      <c r="F299" s="2"/>
      <c r="G299" s="2"/>
      <c r="H299" s="2"/>
      <c r="I299" s="2"/>
      <c r="J299" s="2" t="s">
        <v>871</v>
      </c>
      <c r="K299" s="2"/>
      <c r="L299" s="2"/>
      <c r="M299" s="4">
        <v>43653</v>
      </c>
      <c r="N299" s="4">
        <v>44748</v>
      </c>
    </row>
    <row r="300" spans="1:14" ht="15">
      <c r="A300" s="2">
        <v>200008</v>
      </c>
      <c r="B300" s="2" t="s">
        <v>498</v>
      </c>
      <c r="C300" s="2">
        <v>74763</v>
      </c>
      <c r="D300" s="2" t="s">
        <v>1421</v>
      </c>
      <c r="E300" s="2" t="s">
        <v>1422</v>
      </c>
      <c r="F300" s="2"/>
      <c r="G300" s="2"/>
      <c r="H300" s="2"/>
      <c r="I300" s="2"/>
      <c r="J300" s="2" t="s">
        <v>871</v>
      </c>
      <c r="K300" s="2"/>
      <c r="L300" s="2"/>
      <c r="M300" s="4">
        <v>43797</v>
      </c>
      <c r="N300" s="4">
        <v>44892</v>
      </c>
    </row>
    <row r="301" spans="1:14" ht="15">
      <c r="A301" s="2">
        <v>200009</v>
      </c>
      <c r="B301" s="2" t="s">
        <v>247</v>
      </c>
      <c r="C301" s="2">
        <v>27321</v>
      </c>
      <c r="D301" s="2" t="s">
        <v>1063</v>
      </c>
      <c r="E301" s="2" t="s">
        <v>1064</v>
      </c>
      <c r="F301" s="2" t="s">
        <v>871</v>
      </c>
      <c r="G301" s="2"/>
      <c r="H301" s="2"/>
      <c r="I301" s="2" t="s">
        <v>871</v>
      </c>
      <c r="J301" s="2"/>
      <c r="K301" s="2" t="s">
        <v>871</v>
      </c>
      <c r="L301" s="2" t="s">
        <v>871</v>
      </c>
      <c r="M301" s="4">
        <v>43342</v>
      </c>
      <c r="N301" s="4">
        <v>44437</v>
      </c>
    </row>
    <row r="302" spans="1:14" ht="15">
      <c r="A302" s="2">
        <v>200009</v>
      </c>
      <c r="B302" s="2" t="s">
        <v>247</v>
      </c>
      <c r="C302" s="2">
        <v>85083</v>
      </c>
      <c r="D302" s="2" t="s">
        <v>1471</v>
      </c>
      <c r="E302" s="2" t="s">
        <v>1472</v>
      </c>
      <c r="F302" s="2" t="s">
        <v>871</v>
      </c>
      <c r="G302" s="2"/>
      <c r="H302" s="2"/>
      <c r="I302" s="2"/>
      <c r="J302" s="2"/>
      <c r="K302" s="2" t="s">
        <v>871</v>
      </c>
      <c r="L302" s="2"/>
      <c r="M302" s="4">
        <v>43744</v>
      </c>
      <c r="N302" s="4">
        <v>44839</v>
      </c>
    </row>
    <row r="303" spans="1:14" ht="15">
      <c r="A303" s="2">
        <v>200012</v>
      </c>
      <c r="B303" s="2" t="s">
        <v>560</v>
      </c>
      <c r="C303" s="2">
        <v>23885</v>
      </c>
      <c r="D303" s="2" t="s">
        <v>1785</v>
      </c>
      <c r="E303" s="2" t="s">
        <v>1786</v>
      </c>
      <c r="F303" s="2" t="s">
        <v>871</v>
      </c>
      <c r="G303" s="2" t="s">
        <v>871</v>
      </c>
      <c r="H303" s="2"/>
      <c r="I303" s="2"/>
      <c r="J303" s="2"/>
      <c r="K303" s="2"/>
      <c r="L303" s="2" t="s">
        <v>871</v>
      </c>
      <c r="M303" s="4">
        <v>43540</v>
      </c>
      <c r="N303" s="4">
        <v>44635</v>
      </c>
    </row>
    <row r="304" spans="1:14" ht="15">
      <c r="A304" s="2">
        <v>200012</v>
      </c>
      <c r="B304" s="2" t="s">
        <v>560</v>
      </c>
      <c r="C304" s="2">
        <v>73926</v>
      </c>
      <c r="D304" s="2" t="s">
        <v>1382</v>
      </c>
      <c r="E304" s="2" t="s">
        <v>1383</v>
      </c>
      <c r="F304" s="2"/>
      <c r="G304" s="2" t="s">
        <v>871</v>
      </c>
      <c r="H304" s="2"/>
      <c r="I304" s="2" t="s">
        <v>871</v>
      </c>
      <c r="J304" s="2"/>
      <c r="K304" s="2"/>
      <c r="L304" s="2" t="s">
        <v>871</v>
      </c>
      <c r="M304" s="4">
        <v>43233</v>
      </c>
      <c r="N304" s="4">
        <v>44328</v>
      </c>
    </row>
    <row r="305" spans="1:14" ht="15">
      <c r="A305" s="2">
        <v>200012</v>
      </c>
      <c r="B305" s="2" t="s">
        <v>560</v>
      </c>
      <c r="C305" s="2">
        <v>85090</v>
      </c>
      <c r="D305" s="2" t="s">
        <v>1719</v>
      </c>
      <c r="E305" s="2" t="s">
        <v>1720</v>
      </c>
      <c r="F305" s="2"/>
      <c r="G305" s="2"/>
      <c r="H305" s="2"/>
      <c r="I305" s="2"/>
      <c r="J305" s="2"/>
      <c r="K305" s="2"/>
      <c r="L305" s="2" t="s">
        <v>871</v>
      </c>
      <c r="M305" s="4">
        <v>43395</v>
      </c>
      <c r="N305" s="4">
        <v>44490</v>
      </c>
    </row>
    <row r="306" spans="1:14" ht="15">
      <c r="A306" s="2">
        <v>200014</v>
      </c>
      <c r="B306" s="2" t="s">
        <v>295</v>
      </c>
      <c r="C306" s="2">
        <v>72706</v>
      </c>
      <c r="D306" s="2" t="s">
        <v>1317</v>
      </c>
      <c r="E306" s="2" t="s">
        <v>1318</v>
      </c>
      <c r="F306" s="2" t="s">
        <v>871</v>
      </c>
      <c r="G306" s="2"/>
      <c r="H306" s="2"/>
      <c r="I306" s="2"/>
      <c r="J306" s="2"/>
      <c r="K306" s="2" t="s">
        <v>871</v>
      </c>
      <c r="L306" s="2"/>
      <c r="M306" s="4">
        <v>43377</v>
      </c>
      <c r="N306" s="4">
        <v>44472</v>
      </c>
    </row>
    <row r="307" spans="1:14" ht="15">
      <c r="A307" s="2">
        <v>200014</v>
      </c>
      <c r="B307" s="2" t="s">
        <v>295</v>
      </c>
      <c r="C307" s="2">
        <v>74617</v>
      </c>
      <c r="D307" s="2" t="s">
        <v>1409</v>
      </c>
      <c r="E307" s="2" t="s">
        <v>1410</v>
      </c>
      <c r="F307" s="2"/>
      <c r="G307" s="2"/>
      <c r="H307" s="2"/>
      <c r="I307" s="2"/>
      <c r="J307" s="2"/>
      <c r="K307" s="2" t="s">
        <v>871</v>
      </c>
      <c r="L307" s="2" t="s">
        <v>871</v>
      </c>
      <c r="M307" s="4">
        <v>43310</v>
      </c>
      <c r="N307" s="4">
        <v>44405</v>
      </c>
    </row>
    <row r="308" spans="1:14" ht="15">
      <c r="A308" s="2">
        <v>200015</v>
      </c>
      <c r="B308" s="2" t="s">
        <v>382</v>
      </c>
      <c r="C308" s="2">
        <v>3627</v>
      </c>
      <c r="D308" s="2" t="s">
        <v>913</v>
      </c>
      <c r="E308" s="2" t="s">
        <v>914</v>
      </c>
      <c r="F308" s="2" t="s">
        <v>871</v>
      </c>
      <c r="G308" s="2" t="s">
        <v>871</v>
      </c>
      <c r="H308" s="2"/>
      <c r="I308" s="2" t="s">
        <v>871</v>
      </c>
      <c r="J308" s="2"/>
      <c r="K308" s="2" t="s">
        <v>871</v>
      </c>
      <c r="L308" s="2"/>
      <c r="M308" s="4">
        <v>43746</v>
      </c>
      <c r="N308" s="4">
        <v>44841</v>
      </c>
    </row>
    <row r="309" spans="1:14" ht="15">
      <c r="A309" s="2">
        <v>200015</v>
      </c>
      <c r="B309" s="2" t="s">
        <v>382</v>
      </c>
      <c r="C309" s="2">
        <v>74276</v>
      </c>
      <c r="D309" s="2" t="s">
        <v>1395</v>
      </c>
      <c r="E309" s="2" t="s">
        <v>1396</v>
      </c>
      <c r="F309" s="2" t="s">
        <v>871</v>
      </c>
      <c r="G309" s="2" t="s">
        <v>871</v>
      </c>
      <c r="H309" s="2"/>
      <c r="I309" s="2"/>
      <c r="J309" s="2"/>
      <c r="K309" s="2"/>
      <c r="L309" s="2" t="s">
        <v>871</v>
      </c>
      <c r="M309" s="4">
        <v>44289</v>
      </c>
      <c r="N309" s="4">
        <v>45384</v>
      </c>
    </row>
    <row r="310" spans="1:14" ht="15">
      <c r="A310" s="2">
        <v>200016</v>
      </c>
      <c r="B310" s="2" t="s">
        <v>385</v>
      </c>
      <c r="C310" s="2">
        <v>74567</v>
      </c>
      <c r="D310" s="2" t="s">
        <v>1405</v>
      </c>
      <c r="E310" s="2" t="s">
        <v>1406</v>
      </c>
      <c r="F310" s="2"/>
      <c r="G310" s="2"/>
      <c r="H310" s="2"/>
      <c r="I310" s="2" t="s">
        <v>871</v>
      </c>
      <c r="J310" s="2"/>
      <c r="K310" s="2" t="s">
        <v>871</v>
      </c>
      <c r="L310" s="2"/>
      <c r="M310" s="4">
        <v>44257</v>
      </c>
      <c r="N310" s="4">
        <v>45352</v>
      </c>
    </row>
    <row r="311" spans="1:14" ht="15">
      <c r="A311" s="2">
        <v>200016</v>
      </c>
      <c r="B311" s="2" t="s">
        <v>385</v>
      </c>
      <c r="C311" s="2">
        <v>28562</v>
      </c>
      <c r="D311" s="2" t="s">
        <v>1067</v>
      </c>
      <c r="E311" s="2" t="s">
        <v>1068</v>
      </c>
      <c r="F311" s="2" t="s">
        <v>871</v>
      </c>
      <c r="G311" s="2" t="s">
        <v>871</v>
      </c>
      <c r="H311" s="2"/>
      <c r="I311" s="2" t="s">
        <v>871</v>
      </c>
      <c r="J311" s="2"/>
      <c r="K311" s="2" t="s">
        <v>871</v>
      </c>
      <c r="L311" s="2" t="s">
        <v>871</v>
      </c>
      <c r="M311" s="4">
        <v>43578</v>
      </c>
      <c r="N311" s="4">
        <v>44673</v>
      </c>
    </row>
    <row r="312" spans="1:14" ht="15">
      <c r="A312" s="2">
        <v>200016</v>
      </c>
      <c r="B312" s="2" t="s">
        <v>385</v>
      </c>
      <c r="C312" s="2">
        <v>85166</v>
      </c>
      <c r="D312" s="2" t="s">
        <v>1482</v>
      </c>
      <c r="E312" s="2" t="s">
        <v>1483</v>
      </c>
      <c r="F312" s="2" t="s">
        <v>871</v>
      </c>
      <c r="G312" s="2" t="s">
        <v>871</v>
      </c>
      <c r="H312" s="2"/>
      <c r="I312" s="2" t="s">
        <v>871</v>
      </c>
      <c r="J312" s="2"/>
      <c r="K312" s="2"/>
      <c r="L312" s="2"/>
      <c r="M312" s="4">
        <v>43528</v>
      </c>
      <c r="N312" s="4">
        <v>44623</v>
      </c>
    </row>
    <row r="313" spans="1:14" ht="15">
      <c r="A313" s="2">
        <v>200017</v>
      </c>
      <c r="B313" s="2" t="s">
        <v>257</v>
      </c>
      <c r="C313" s="2">
        <v>34149</v>
      </c>
      <c r="D313" s="2" t="s">
        <v>1091</v>
      </c>
      <c r="E313" s="2" t="s">
        <v>1092</v>
      </c>
      <c r="F313" s="2" t="s">
        <v>871</v>
      </c>
      <c r="G313" s="2" t="s">
        <v>871</v>
      </c>
      <c r="H313" s="2"/>
      <c r="I313" s="2" t="s">
        <v>871</v>
      </c>
      <c r="J313" s="2"/>
      <c r="K313" s="2"/>
      <c r="L313" s="2"/>
      <c r="M313" s="4">
        <v>43338</v>
      </c>
      <c r="N313" s="4">
        <v>44433</v>
      </c>
    </row>
    <row r="314" spans="1:14" ht="15">
      <c r="A314" s="2">
        <v>200017</v>
      </c>
      <c r="B314" s="2" t="s">
        <v>257</v>
      </c>
      <c r="C314" s="2">
        <v>85036</v>
      </c>
      <c r="D314" s="2" t="s">
        <v>1465</v>
      </c>
      <c r="E314" s="2" t="s">
        <v>1466</v>
      </c>
      <c r="F314" s="2" t="s">
        <v>871</v>
      </c>
      <c r="G314" s="2" t="s">
        <v>871</v>
      </c>
      <c r="H314" s="2"/>
      <c r="I314" s="2" t="s">
        <v>871</v>
      </c>
      <c r="J314" s="2"/>
      <c r="K314" s="2"/>
      <c r="L314" s="2"/>
      <c r="M314" s="4">
        <v>43244</v>
      </c>
      <c r="N314" s="4">
        <v>44339</v>
      </c>
    </row>
    <row r="315" spans="1:14" ht="15">
      <c r="A315" s="2">
        <v>200018</v>
      </c>
      <c r="B315" s="2" t="s">
        <v>403</v>
      </c>
      <c r="C315" s="2">
        <v>25867</v>
      </c>
      <c r="D315" s="2" t="s">
        <v>1053</v>
      </c>
      <c r="E315" s="2" t="s">
        <v>1054</v>
      </c>
      <c r="F315" s="2" t="s">
        <v>871</v>
      </c>
      <c r="G315" s="2"/>
      <c r="H315" s="2"/>
      <c r="I315" s="2"/>
      <c r="J315" s="2"/>
      <c r="K315" s="2" t="s">
        <v>871</v>
      </c>
      <c r="L315" s="2" t="s">
        <v>871</v>
      </c>
      <c r="M315" s="4">
        <v>43997</v>
      </c>
      <c r="N315" s="4">
        <v>45091</v>
      </c>
    </row>
    <row r="316" spans="1:14" ht="15">
      <c r="A316" s="2">
        <v>200018</v>
      </c>
      <c r="B316" s="2" t="s">
        <v>403</v>
      </c>
      <c r="C316" s="2">
        <v>85183</v>
      </c>
      <c r="D316" s="2" t="s">
        <v>1492</v>
      </c>
      <c r="E316" s="2" t="s">
        <v>1493</v>
      </c>
      <c r="F316" s="2"/>
      <c r="G316" s="2" t="s">
        <v>871</v>
      </c>
      <c r="H316" s="2"/>
      <c r="I316" s="2" t="s">
        <v>871</v>
      </c>
      <c r="J316" s="2"/>
      <c r="K316" s="2"/>
      <c r="L316" s="2" t="s">
        <v>871</v>
      </c>
      <c r="M316" s="4">
        <v>43407</v>
      </c>
      <c r="N316" s="4">
        <v>44502</v>
      </c>
    </row>
    <row r="317" spans="1:14" ht="15">
      <c r="A317" s="2">
        <v>200019</v>
      </c>
      <c r="B317" s="2" t="s">
        <v>274</v>
      </c>
      <c r="C317" s="2">
        <v>58276</v>
      </c>
      <c r="D317" s="2" t="s">
        <v>1219</v>
      </c>
      <c r="E317" s="2" t="s">
        <v>1220</v>
      </c>
      <c r="F317" s="2"/>
      <c r="G317" s="2"/>
      <c r="H317" s="2"/>
      <c r="I317" s="2"/>
      <c r="J317" s="2"/>
      <c r="K317" s="2" t="s">
        <v>871</v>
      </c>
      <c r="L317" s="2" t="s">
        <v>871</v>
      </c>
      <c r="M317" s="4">
        <v>43577</v>
      </c>
      <c r="N317" s="4">
        <v>44672</v>
      </c>
    </row>
    <row r="318" spans="1:14" ht="15">
      <c r="A318" s="2">
        <v>200019</v>
      </c>
      <c r="B318" s="2" t="s">
        <v>274</v>
      </c>
      <c r="C318" s="2">
        <v>85140</v>
      </c>
      <c r="D318" s="2" t="s">
        <v>1480</v>
      </c>
      <c r="E318" s="2" t="s">
        <v>1481</v>
      </c>
      <c r="F318" s="2" t="s">
        <v>871</v>
      </c>
      <c r="G318" s="2" t="s">
        <v>871</v>
      </c>
      <c r="H318" s="2"/>
      <c r="I318" s="2" t="s">
        <v>871</v>
      </c>
      <c r="J318" s="2"/>
      <c r="K318" s="2"/>
      <c r="L318" s="2"/>
      <c r="M318" s="4">
        <v>44229</v>
      </c>
      <c r="N318" s="4">
        <v>45323</v>
      </c>
    </row>
    <row r="319" spans="1:14" ht="15">
      <c r="A319" s="2">
        <v>200019</v>
      </c>
      <c r="B319" s="2" t="s">
        <v>274</v>
      </c>
      <c r="C319" s="2">
        <v>120605</v>
      </c>
      <c r="D319" s="2" t="s">
        <v>1531</v>
      </c>
      <c r="E319" s="2" t="s">
        <v>1532</v>
      </c>
      <c r="F319" s="2"/>
      <c r="G319" s="2"/>
      <c r="H319" s="2"/>
      <c r="I319" s="2"/>
      <c r="J319" s="2"/>
      <c r="K319" s="2"/>
      <c r="L319" s="2" t="s">
        <v>871</v>
      </c>
      <c r="M319" s="4">
        <v>43349</v>
      </c>
      <c r="N319" s="4">
        <v>44444</v>
      </c>
    </row>
    <row r="320" spans="1:14" ht="15">
      <c r="A320" s="2">
        <v>200023</v>
      </c>
      <c r="B320" s="2" t="s">
        <v>578</v>
      </c>
      <c r="C320" s="2">
        <v>13145</v>
      </c>
      <c r="D320" s="2" t="s">
        <v>979</v>
      </c>
      <c r="E320" s="2" t="s">
        <v>980</v>
      </c>
      <c r="F320" s="2" t="s">
        <v>871</v>
      </c>
      <c r="G320" s="2"/>
      <c r="H320" s="2"/>
      <c r="I320" s="2"/>
      <c r="J320" s="2"/>
      <c r="K320" s="2" t="s">
        <v>871</v>
      </c>
      <c r="L320" s="2" t="s">
        <v>871</v>
      </c>
      <c r="M320" s="4">
        <v>43511</v>
      </c>
      <c r="N320" s="4">
        <v>44606</v>
      </c>
    </row>
    <row r="321" spans="1:14" ht="15">
      <c r="A321" s="2">
        <v>200023</v>
      </c>
      <c r="B321" s="2" t="s">
        <v>578</v>
      </c>
      <c r="C321" s="2">
        <v>38174</v>
      </c>
      <c r="D321" s="2" t="s">
        <v>1118</v>
      </c>
      <c r="E321" s="2" t="s">
        <v>1119</v>
      </c>
      <c r="F321" s="2" t="s">
        <v>871</v>
      </c>
      <c r="G321" s="2" t="s">
        <v>871</v>
      </c>
      <c r="H321" s="2"/>
      <c r="I321" s="2" t="s">
        <v>871</v>
      </c>
      <c r="J321" s="2"/>
      <c r="K321" s="2" t="s">
        <v>871</v>
      </c>
      <c r="L321" s="2" t="s">
        <v>871</v>
      </c>
      <c r="M321" s="4">
        <v>43725</v>
      </c>
      <c r="N321" s="4">
        <v>44820</v>
      </c>
    </row>
    <row r="322" spans="1:14" ht="15">
      <c r="A322" s="2">
        <v>200023</v>
      </c>
      <c r="B322" s="2" t="s">
        <v>578</v>
      </c>
      <c r="C322" s="2">
        <v>85350</v>
      </c>
      <c r="D322" s="2" t="s">
        <v>1727</v>
      </c>
      <c r="E322" s="2" t="s">
        <v>1728</v>
      </c>
      <c r="F322" s="2" t="s">
        <v>871</v>
      </c>
      <c r="G322" s="2" t="s">
        <v>871</v>
      </c>
      <c r="H322" s="2"/>
      <c r="I322" s="2"/>
      <c r="J322" s="2"/>
      <c r="K322" s="2"/>
      <c r="L322" s="2"/>
      <c r="M322" s="4">
        <v>44040</v>
      </c>
      <c r="N322" s="4">
        <v>45134</v>
      </c>
    </row>
    <row r="323" spans="1:14" ht="15">
      <c r="A323" s="2">
        <v>200024</v>
      </c>
      <c r="B323" s="2" t="s">
        <v>360</v>
      </c>
      <c r="C323" s="2">
        <v>24382</v>
      </c>
      <c r="D323" s="2" t="s">
        <v>1890</v>
      </c>
      <c r="E323" s="2" t="s">
        <v>1891</v>
      </c>
      <c r="F323" s="2" t="s">
        <v>871</v>
      </c>
      <c r="G323" s="2" t="s">
        <v>871</v>
      </c>
      <c r="H323" s="2"/>
      <c r="I323" s="2" t="s">
        <v>871</v>
      </c>
      <c r="J323" s="2"/>
      <c r="K323" s="2" t="s">
        <v>871</v>
      </c>
      <c r="L323" s="2"/>
      <c r="M323" s="4">
        <v>43933</v>
      </c>
      <c r="N323" s="4">
        <v>45027</v>
      </c>
    </row>
    <row r="324" spans="1:14" ht="15">
      <c r="A324" s="2">
        <v>200024</v>
      </c>
      <c r="B324" s="2" t="s">
        <v>360</v>
      </c>
      <c r="C324" s="2">
        <v>73916</v>
      </c>
      <c r="D324" s="2" t="s">
        <v>1380</v>
      </c>
      <c r="E324" s="2" t="s">
        <v>1381</v>
      </c>
      <c r="F324" s="2" t="s">
        <v>871</v>
      </c>
      <c r="G324" s="2"/>
      <c r="H324" s="2"/>
      <c r="I324" s="2" t="s">
        <v>871</v>
      </c>
      <c r="J324" s="2"/>
      <c r="K324" s="2"/>
      <c r="L324" s="2" t="s">
        <v>871</v>
      </c>
      <c r="M324" s="4">
        <v>43910</v>
      </c>
      <c r="N324" s="4">
        <v>45004</v>
      </c>
    </row>
    <row r="325" spans="1:14" ht="15">
      <c r="A325" s="2">
        <v>200025</v>
      </c>
      <c r="B325" s="2" t="s">
        <v>494</v>
      </c>
      <c r="C325" s="2">
        <v>11596</v>
      </c>
      <c r="D325" s="2" t="s">
        <v>964</v>
      </c>
      <c r="E325" s="2" t="s">
        <v>965</v>
      </c>
      <c r="F325" s="2" t="s">
        <v>871</v>
      </c>
      <c r="G325" s="2" t="s">
        <v>871</v>
      </c>
      <c r="H325" s="2"/>
      <c r="I325" s="2" t="s">
        <v>871</v>
      </c>
      <c r="J325" s="2"/>
      <c r="K325" s="2" t="s">
        <v>871</v>
      </c>
      <c r="L325" s="2" t="s">
        <v>871</v>
      </c>
      <c r="M325" s="4">
        <v>43448</v>
      </c>
      <c r="N325" s="4">
        <v>44543</v>
      </c>
    </row>
    <row r="326" spans="1:14" ht="15">
      <c r="A326" s="2">
        <v>200025</v>
      </c>
      <c r="B326" s="2" t="s">
        <v>494</v>
      </c>
      <c r="C326" s="2">
        <v>120139</v>
      </c>
      <c r="D326" s="2" t="s">
        <v>1523</v>
      </c>
      <c r="E326" s="2" t="s">
        <v>1524</v>
      </c>
      <c r="F326" s="2" t="s">
        <v>871</v>
      </c>
      <c r="G326" s="2" t="s">
        <v>871</v>
      </c>
      <c r="H326" s="2"/>
      <c r="I326" s="2"/>
      <c r="J326" s="2"/>
      <c r="K326" s="2" t="s">
        <v>871</v>
      </c>
      <c r="L326" s="2"/>
      <c r="M326" s="4">
        <v>43258</v>
      </c>
      <c r="N326" s="4">
        <v>44353</v>
      </c>
    </row>
    <row r="327" spans="1:14" ht="15">
      <c r="A327" s="2">
        <v>200026</v>
      </c>
      <c r="B327" s="2" t="s">
        <v>227</v>
      </c>
      <c r="C327" s="2">
        <v>23052</v>
      </c>
      <c r="D327" s="2" t="s">
        <v>1042</v>
      </c>
      <c r="E327" s="2" t="s">
        <v>1043</v>
      </c>
      <c r="F327" s="2" t="s">
        <v>871</v>
      </c>
      <c r="G327" s="2" t="s">
        <v>871</v>
      </c>
      <c r="H327" s="2"/>
      <c r="I327" s="2" t="s">
        <v>871</v>
      </c>
      <c r="J327" s="2"/>
      <c r="K327" s="2" t="s">
        <v>871</v>
      </c>
      <c r="L327" s="2" t="s">
        <v>871</v>
      </c>
      <c r="M327" s="4">
        <v>43593</v>
      </c>
      <c r="N327" s="4">
        <v>44688</v>
      </c>
    </row>
    <row r="328" spans="1:14" ht="15">
      <c r="A328" s="2">
        <v>200026</v>
      </c>
      <c r="B328" s="2" t="s">
        <v>227</v>
      </c>
      <c r="C328" s="2">
        <v>85169</v>
      </c>
      <c r="D328" s="2" t="s">
        <v>1484</v>
      </c>
      <c r="E328" s="2" t="s">
        <v>1485</v>
      </c>
      <c r="F328" s="2" t="s">
        <v>871</v>
      </c>
      <c r="G328" s="2" t="s">
        <v>871</v>
      </c>
      <c r="H328" s="2"/>
      <c r="I328" s="2"/>
      <c r="J328" s="2"/>
      <c r="K328" s="2" t="s">
        <v>871</v>
      </c>
      <c r="L328" s="2"/>
      <c r="M328" s="4">
        <v>43797</v>
      </c>
      <c r="N328" s="4">
        <v>44892</v>
      </c>
    </row>
    <row r="329" spans="1:14" ht="15">
      <c r="A329" s="2">
        <v>200027</v>
      </c>
      <c r="B329" s="2" t="s">
        <v>272</v>
      </c>
      <c r="C329" s="2">
        <v>16248</v>
      </c>
      <c r="D329" s="2" t="s">
        <v>1000</v>
      </c>
      <c r="E329" s="2" t="s">
        <v>1001</v>
      </c>
      <c r="F329" s="2" t="s">
        <v>871</v>
      </c>
      <c r="G329" s="2"/>
      <c r="H329" s="2"/>
      <c r="I329" s="2" t="s">
        <v>871</v>
      </c>
      <c r="J329" s="2"/>
      <c r="K329" s="2"/>
      <c r="L329" s="2" t="s">
        <v>871</v>
      </c>
      <c r="M329" s="4">
        <v>43580</v>
      </c>
      <c r="N329" s="4">
        <v>44675</v>
      </c>
    </row>
    <row r="330" spans="1:14" ht="15">
      <c r="A330" s="2">
        <v>200027</v>
      </c>
      <c r="B330" s="2" t="s">
        <v>272</v>
      </c>
      <c r="C330" s="2">
        <v>33242</v>
      </c>
      <c r="D330" s="2" t="s">
        <v>1081</v>
      </c>
      <c r="E330" s="2" t="s">
        <v>1082</v>
      </c>
      <c r="F330" s="2" t="s">
        <v>871</v>
      </c>
      <c r="G330" s="2"/>
      <c r="H330" s="2"/>
      <c r="I330" s="2"/>
      <c r="J330" s="2"/>
      <c r="K330" s="2" t="s">
        <v>871</v>
      </c>
      <c r="L330" s="2" t="s">
        <v>871</v>
      </c>
      <c r="M330" s="4">
        <v>43247</v>
      </c>
      <c r="N330" s="4">
        <v>44342</v>
      </c>
    </row>
    <row r="331" spans="1:14" ht="15">
      <c r="A331" s="2">
        <v>200028</v>
      </c>
      <c r="B331" s="2" t="s">
        <v>167</v>
      </c>
      <c r="C331" s="2">
        <v>27438</v>
      </c>
      <c r="D331" s="2" t="s">
        <v>1065</v>
      </c>
      <c r="E331" s="2" t="s">
        <v>1066</v>
      </c>
      <c r="F331" s="2" t="s">
        <v>871</v>
      </c>
      <c r="G331" s="2" t="s">
        <v>871</v>
      </c>
      <c r="H331" s="2" t="s">
        <v>871</v>
      </c>
      <c r="I331" s="2" t="s">
        <v>871</v>
      </c>
      <c r="J331" s="2"/>
      <c r="K331" s="2" t="s">
        <v>871</v>
      </c>
      <c r="L331" s="2" t="s">
        <v>871</v>
      </c>
      <c r="M331" s="4">
        <v>43367</v>
      </c>
      <c r="N331" s="4">
        <v>44462</v>
      </c>
    </row>
    <row r="332" spans="1:14" ht="15">
      <c r="A332" s="2">
        <v>200028</v>
      </c>
      <c r="B332" s="2" t="s">
        <v>167</v>
      </c>
      <c r="C332" s="2">
        <v>66322</v>
      </c>
      <c r="D332" s="2" t="s">
        <v>1268</v>
      </c>
      <c r="E332" s="2" t="s">
        <v>1269</v>
      </c>
      <c r="F332" s="2" t="s">
        <v>871</v>
      </c>
      <c r="G332" s="2" t="s">
        <v>871</v>
      </c>
      <c r="H332" s="2" t="s">
        <v>871</v>
      </c>
      <c r="I332" s="2" t="s">
        <v>871</v>
      </c>
      <c r="J332" s="2"/>
      <c r="K332" s="2" t="s">
        <v>871</v>
      </c>
      <c r="L332" s="2"/>
      <c r="M332" s="4">
        <v>44320</v>
      </c>
      <c r="N332" s="4">
        <v>45415</v>
      </c>
    </row>
    <row r="333" spans="1:14" ht="15">
      <c r="A333" s="2">
        <v>200028</v>
      </c>
      <c r="B333" s="2" t="s">
        <v>167</v>
      </c>
      <c r="C333" s="2">
        <v>73837</v>
      </c>
      <c r="D333" s="2" t="s">
        <v>1378</v>
      </c>
      <c r="E333" s="2" t="s">
        <v>1379</v>
      </c>
      <c r="F333" s="2" t="s">
        <v>871</v>
      </c>
      <c r="G333" s="2" t="s">
        <v>871</v>
      </c>
      <c r="H333" s="2" t="s">
        <v>871</v>
      </c>
      <c r="I333" s="2" t="s">
        <v>871</v>
      </c>
      <c r="J333" s="2"/>
      <c r="K333" s="2"/>
      <c r="L333" s="2"/>
      <c r="M333" s="4">
        <v>44149</v>
      </c>
      <c r="N333" s="4">
        <v>45243</v>
      </c>
    </row>
    <row r="334" spans="1:14" ht="15">
      <c r="A334" s="2">
        <v>200029</v>
      </c>
      <c r="B334" s="2" t="s">
        <v>334</v>
      </c>
      <c r="C334" s="2">
        <v>73986</v>
      </c>
      <c r="D334" s="2" t="s">
        <v>1957</v>
      </c>
      <c r="E334" s="2" t="s">
        <v>1958</v>
      </c>
      <c r="F334" s="2"/>
      <c r="G334" s="2"/>
      <c r="H334" s="2"/>
      <c r="I334" s="2"/>
      <c r="J334" s="2"/>
      <c r="K334" s="2"/>
      <c r="L334" s="2" t="s">
        <v>871</v>
      </c>
      <c r="M334" s="4">
        <v>43819</v>
      </c>
      <c r="N334" s="4">
        <v>44914</v>
      </c>
    </row>
    <row r="335" spans="1:14" ht="15">
      <c r="A335" s="2">
        <v>200029</v>
      </c>
      <c r="B335" s="2" t="s">
        <v>334</v>
      </c>
      <c r="C335" s="2">
        <v>63980</v>
      </c>
      <c r="D335" s="2" t="s">
        <v>1257</v>
      </c>
      <c r="E335" s="2" t="s">
        <v>1258</v>
      </c>
      <c r="F335" s="2" t="s">
        <v>871</v>
      </c>
      <c r="G335" s="2" t="s">
        <v>871</v>
      </c>
      <c r="H335" s="2"/>
      <c r="I335" s="2" t="s">
        <v>871</v>
      </c>
      <c r="J335" s="2"/>
      <c r="K335" s="2" t="s">
        <v>871</v>
      </c>
      <c r="L335" s="2" t="s">
        <v>871</v>
      </c>
      <c r="M335" s="4">
        <v>43303</v>
      </c>
      <c r="N335" s="4">
        <v>44398</v>
      </c>
    </row>
    <row r="336" spans="1:14" ht="15">
      <c r="A336" s="2">
        <v>200029</v>
      </c>
      <c r="B336" s="2" t="s">
        <v>334</v>
      </c>
      <c r="C336" s="2">
        <v>85092</v>
      </c>
      <c r="D336" s="2" t="s">
        <v>1473</v>
      </c>
      <c r="E336" s="2" t="s">
        <v>1474</v>
      </c>
      <c r="F336" s="2" t="s">
        <v>871</v>
      </c>
      <c r="G336" s="2"/>
      <c r="H336" s="2"/>
      <c r="I336" s="2"/>
      <c r="J336" s="2"/>
      <c r="K336" s="2" t="s">
        <v>871</v>
      </c>
      <c r="L336" s="2"/>
      <c r="M336" s="4">
        <v>43487</v>
      </c>
      <c r="N336" s="4">
        <v>44582</v>
      </c>
    </row>
    <row r="337" spans="1:14" ht="15">
      <c r="A337" s="2">
        <v>200030</v>
      </c>
      <c r="B337" s="2" t="s">
        <v>184</v>
      </c>
      <c r="C337" s="2">
        <v>17341</v>
      </c>
      <c r="D337" s="2" t="s">
        <v>1674</v>
      </c>
      <c r="E337" s="2" t="s">
        <v>1675</v>
      </c>
      <c r="F337" s="2" t="s">
        <v>871</v>
      </c>
      <c r="G337" s="2"/>
      <c r="H337" s="2"/>
      <c r="I337" s="2"/>
      <c r="J337" s="2"/>
      <c r="K337" s="2" t="s">
        <v>871</v>
      </c>
      <c r="L337" s="2" t="s">
        <v>871</v>
      </c>
      <c r="M337" s="4">
        <v>43472</v>
      </c>
      <c r="N337" s="4">
        <v>44567</v>
      </c>
    </row>
    <row r="338" spans="1:14" ht="15">
      <c r="A338" s="2">
        <v>200030</v>
      </c>
      <c r="B338" s="2" t="s">
        <v>184</v>
      </c>
      <c r="C338" s="2">
        <v>22827</v>
      </c>
      <c r="D338" s="2" t="s">
        <v>1040</v>
      </c>
      <c r="E338" s="2" t="s">
        <v>1041</v>
      </c>
      <c r="F338" s="2"/>
      <c r="G338" s="2" t="s">
        <v>871</v>
      </c>
      <c r="H338" s="2"/>
      <c r="I338" s="2" t="s">
        <v>871</v>
      </c>
      <c r="J338" s="2"/>
      <c r="K338" s="2" t="s">
        <v>871</v>
      </c>
      <c r="L338" s="2" t="s">
        <v>871</v>
      </c>
      <c r="M338" s="4">
        <v>43794</v>
      </c>
      <c r="N338" s="4">
        <v>44889</v>
      </c>
    </row>
    <row r="339" spans="1:14" ht="15">
      <c r="A339" s="2">
        <v>200030</v>
      </c>
      <c r="B339" s="2" t="s">
        <v>184</v>
      </c>
      <c r="C339" s="2">
        <v>120806</v>
      </c>
      <c r="D339" s="2" t="s">
        <v>1816</v>
      </c>
      <c r="E339" s="2" t="s">
        <v>1817</v>
      </c>
      <c r="F339" s="2"/>
      <c r="G339" s="2"/>
      <c r="H339" s="2"/>
      <c r="I339" s="2"/>
      <c r="J339" s="2"/>
      <c r="K339" s="2"/>
      <c r="L339" s="2" t="s">
        <v>871</v>
      </c>
      <c r="M339" s="4">
        <v>43917</v>
      </c>
      <c r="N339" s="4">
        <v>45011</v>
      </c>
    </row>
    <row r="340" spans="1:14" ht="15">
      <c r="A340" s="2">
        <v>200031</v>
      </c>
      <c r="B340" s="2" t="s">
        <v>1947</v>
      </c>
      <c r="C340" s="2">
        <v>67700</v>
      </c>
      <c r="D340" s="2" t="s">
        <v>1981</v>
      </c>
      <c r="E340" s="2" t="s">
        <v>1982</v>
      </c>
      <c r="F340" s="2" t="s">
        <v>871</v>
      </c>
      <c r="G340" s="2"/>
      <c r="H340" s="2"/>
      <c r="I340" s="2"/>
      <c r="J340" s="2"/>
      <c r="K340" s="2" t="s">
        <v>871</v>
      </c>
      <c r="L340" s="2" t="s">
        <v>871</v>
      </c>
      <c r="M340" s="4">
        <v>43555</v>
      </c>
      <c r="N340" s="4">
        <v>44650</v>
      </c>
    </row>
    <row r="341" spans="1:14" ht="15">
      <c r="A341" s="2">
        <v>200031</v>
      </c>
      <c r="B341" s="2" t="s">
        <v>1947</v>
      </c>
      <c r="C341" s="2">
        <v>85207</v>
      </c>
      <c r="D341" s="2" t="s">
        <v>1983</v>
      </c>
      <c r="E341" s="2" t="s">
        <v>1984</v>
      </c>
      <c r="F341" s="2" t="s">
        <v>871</v>
      </c>
      <c r="G341" s="2"/>
      <c r="H341" s="2"/>
      <c r="I341" s="2"/>
      <c r="J341" s="2"/>
      <c r="K341" s="2" t="s">
        <v>871</v>
      </c>
      <c r="L341" s="2"/>
      <c r="M341" s="4">
        <v>44186</v>
      </c>
      <c r="N341" s="4">
        <v>45280</v>
      </c>
    </row>
    <row r="342" spans="1:14" ht="15">
      <c r="A342" s="2">
        <v>200032</v>
      </c>
      <c r="B342" s="2" t="s">
        <v>241</v>
      </c>
      <c r="C342" s="2">
        <v>38218</v>
      </c>
      <c r="D342" s="2" t="s">
        <v>1120</v>
      </c>
      <c r="E342" s="2" t="s">
        <v>1121</v>
      </c>
      <c r="F342" s="2" t="s">
        <v>871</v>
      </c>
      <c r="G342" s="2" t="s">
        <v>871</v>
      </c>
      <c r="H342" s="2"/>
      <c r="I342" s="2" t="s">
        <v>871</v>
      </c>
      <c r="J342" s="2"/>
      <c r="K342" s="2"/>
      <c r="L342" s="2"/>
      <c r="M342" s="4">
        <v>43794</v>
      </c>
      <c r="N342" s="4">
        <v>44889</v>
      </c>
    </row>
    <row r="343" spans="1:14" ht="15">
      <c r="A343" s="2">
        <v>200032</v>
      </c>
      <c r="B343" s="2" t="s">
        <v>241</v>
      </c>
      <c r="C343" s="2">
        <v>72973</v>
      </c>
      <c r="D343" s="2" t="s">
        <v>1342</v>
      </c>
      <c r="E343" s="2" t="s">
        <v>1343</v>
      </c>
      <c r="F343" s="2"/>
      <c r="G343" s="2"/>
      <c r="H343" s="2"/>
      <c r="I343" s="2" t="s">
        <v>871</v>
      </c>
      <c r="J343" s="2"/>
      <c r="K343" s="2" t="s">
        <v>871</v>
      </c>
      <c r="L343" s="2" t="s">
        <v>871</v>
      </c>
      <c r="M343" s="4">
        <v>43671</v>
      </c>
      <c r="N343" s="4">
        <v>44766</v>
      </c>
    </row>
    <row r="344" spans="1:14" ht="15">
      <c r="A344" s="2">
        <v>200033</v>
      </c>
      <c r="B344" s="2" t="s">
        <v>405</v>
      </c>
      <c r="C344" s="2">
        <v>39431</v>
      </c>
      <c r="D344" s="2" t="s">
        <v>1129</v>
      </c>
      <c r="E344" s="2" t="s">
        <v>1130</v>
      </c>
      <c r="F344" s="2" t="s">
        <v>871</v>
      </c>
      <c r="G344" s="2" t="s">
        <v>871</v>
      </c>
      <c r="H344" s="2"/>
      <c r="I344" s="2" t="s">
        <v>871</v>
      </c>
      <c r="J344" s="2" t="s">
        <v>871</v>
      </c>
      <c r="K344" s="2"/>
      <c r="L344" s="2"/>
      <c r="M344" s="4">
        <v>44239</v>
      </c>
      <c r="N344" s="4">
        <v>45333</v>
      </c>
    </row>
    <row r="345" spans="1:14" ht="15">
      <c r="A345" s="2">
        <v>200033</v>
      </c>
      <c r="B345" s="2" t="s">
        <v>405</v>
      </c>
      <c r="C345" s="2">
        <v>59978</v>
      </c>
      <c r="D345" s="2" t="s">
        <v>1229</v>
      </c>
      <c r="E345" s="2" t="s">
        <v>1230</v>
      </c>
      <c r="F345" s="2" t="s">
        <v>871</v>
      </c>
      <c r="G345" s="2" t="s">
        <v>871</v>
      </c>
      <c r="H345" s="2"/>
      <c r="I345" s="2" t="s">
        <v>871</v>
      </c>
      <c r="J345" s="2"/>
      <c r="K345" s="2" t="s">
        <v>871</v>
      </c>
      <c r="L345" s="2"/>
      <c r="M345" s="4">
        <v>43828</v>
      </c>
      <c r="N345" s="4">
        <v>44923</v>
      </c>
    </row>
    <row r="346" spans="1:14" ht="15">
      <c r="A346" s="2">
        <v>200033</v>
      </c>
      <c r="B346" s="2" t="s">
        <v>405</v>
      </c>
      <c r="C346" s="2">
        <v>120203</v>
      </c>
      <c r="D346" s="2" t="s">
        <v>1525</v>
      </c>
      <c r="E346" s="2" t="s">
        <v>1526</v>
      </c>
      <c r="F346" s="2" t="s">
        <v>871</v>
      </c>
      <c r="G346" s="2" t="s">
        <v>871</v>
      </c>
      <c r="H346" s="2"/>
      <c r="I346" s="2"/>
      <c r="J346" s="2"/>
      <c r="K346" s="2"/>
      <c r="L346" s="2"/>
      <c r="M346" s="4">
        <v>43599</v>
      </c>
      <c r="N346" s="4">
        <v>44694</v>
      </c>
    </row>
    <row r="347" spans="1:14" ht="15">
      <c r="A347" s="2">
        <v>200034</v>
      </c>
      <c r="B347" s="2" t="s">
        <v>507</v>
      </c>
      <c r="C347" s="2">
        <v>74754</v>
      </c>
      <c r="D347" s="2" t="s">
        <v>1419</v>
      </c>
      <c r="E347" s="2" t="s">
        <v>1420</v>
      </c>
      <c r="F347" s="2" t="s">
        <v>871</v>
      </c>
      <c r="G347" s="2" t="s">
        <v>871</v>
      </c>
      <c r="H347" s="2"/>
      <c r="I347" s="2" t="s">
        <v>871</v>
      </c>
      <c r="J347" s="2"/>
      <c r="K347" s="2" t="s">
        <v>871</v>
      </c>
      <c r="L347" s="2"/>
      <c r="M347" s="4">
        <v>44280</v>
      </c>
      <c r="N347" s="4">
        <v>45375</v>
      </c>
    </row>
    <row r="348" spans="1:14" ht="15">
      <c r="A348" s="2">
        <v>200034</v>
      </c>
      <c r="B348" s="2" t="s">
        <v>507</v>
      </c>
      <c r="C348" s="2">
        <v>1907</v>
      </c>
      <c r="D348" s="2" t="s">
        <v>890</v>
      </c>
      <c r="E348" s="2" t="s">
        <v>891</v>
      </c>
      <c r="F348" s="2" t="s">
        <v>871</v>
      </c>
      <c r="G348" s="2" t="s">
        <v>871</v>
      </c>
      <c r="H348" s="2" t="s">
        <v>871</v>
      </c>
      <c r="I348" s="2" t="s">
        <v>871</v>
      </c>
      <c r="J348" s="2"/>
      <c r="K348" s="2" t="s">
        <v>871</v>
      </c>
      <c r="L348" s="2"/>
      <c r="M348" s="4">
        <v>43230</v>
      </c>
      <c r="N348" s="4">
        <v>44325</v>
      </c>
    </row>
    <row r="349" spans="1:14" ht="15">
      <c r="A349" s="2">
        <v>200035</v>
      </c>
      <c r="B349" s="2" t="s">
        <v>243</v>
      </c>
      <c r="C349" s="2">
        <v>74503</v>
      </c>
      <c r="D349" s="2" t="s">
        <v>1399</v>
      </c>
      <c r="E349" s="2" t="s">
        <v>1400</v>
      </c>
      <c r="F349" s="2"/>
      <c r="G349" s="2"/>
      <c r="H349" s="2"/>
      <c r="I349" s="2"/>
      <c r="J349" s="2"/>
      <c r="K349" s="2" t="s">
        <v>871</v>
      </c>
      <c r="L349" s="2" t="s">
        <v>871</v>
      </c>
      <c r="M349" s="4">
        <v>43369</v>
      </c>
      <c r="N349" s="4">
        <v>44464</v>
      </c>
    </row>
    <row r="350" spans="1:14" ht="15">
      <c r="A350" s="2">
        <v>200035</v>
      </c>
      <c r="B350" s="2" t="s">
        <v>243</v>
      </c>
      <c r="C350" s="2">
        <v>25149</v>
      </c>
      <c r="D350" s="2" t="s">
        <v>1048</v>
      </c>
      <c r="E350" s="2" t="s">
        <v>1049</v>
      </c>
      <c r="F350" s="2"/>
      <c r="G350" s="2" t="s">
        <v>871</v>
      </c>
      <c r="H350" s="2" t="s">
        <v>871</v>
      </c>
      <c r="I350" s="2" t="s">
        <v>871</v>
      </c>
      <c r="J350" s="2"/>
      <c r="K350" s="2"/>
      <c r="L350" s="2" t="s">
        <v>871</v>
      </c>
      <c r="M350" s="4">
        <v>43408</v>
      </c>
      <c r="N350" s="4">
        <v>44503</v>
      </c>
    </row>
    <row r="351" spans="1:14" ht="15">
      <c r="A351" s="2">
        <v>200036</v>
      </c>
      <c r="B351" s="2" t="s">
        <v>551</v>
      </c>
      <c r="C351" s="2">
        <v>33942</v>
      </c>
      <c r="D351" s="2" t="s">
        <v>1087</v>
      </c>
      <c r="E351" s="2" t="s">
        <v>1088</v>
      </c>
      <c r="F351" s="2" t="s">
        <v>871</v>
      </c>
      <c r="G351" s="2" t="s">
        <v>871</v>
      </c>
      <c r="H351" s="2"/>
      <c r="I351" s="2"/>
      <c r="J351" s="2"/>
      <c r="K351" s="2"/>
      <c r="L351" s="2" t="s">
        <v>871</v>
      </c>
      <c r="M351" s="4">
        <v>43530</v>
      </c>
      <c r="N351" s="4">
        <v>44625</v>
      </c>
    </row>
    <row r="352" spans="1:14" ht="15">
      <c r="A352" s="2">
        <v>200036</v>
      </c>
      <c r="B352" s="2" t="s">
        <v>551</v>
      </c>
      <c r="C352" s="2">
        <v>72556</v>
      </c>
      <c r="D352" s="2" t="s">
        <v>1305</v>
      </c>
      <c r="E352" s="2" t="s">
        <v>1306</v>
      </c>
      <c r="F352" s="2"/>
      <c r="G352" s="2" t="s">
        <v>871</v>
      </c>
      <c r="H352" s="2"/>
      <c r="I352" s="2" t="s">
        <v>871</v>
      </c>
      <c r="J352" s="2"/>
      <c r="K352" s="2" t="s">
        <v>871</v>
      </c>
      <c r="L352" s="2"/>
      <c r="M352" s="4">
        <v>43426</v>
      </c>
      <c r="N352" s="4">
        <v>44521</v>
      </c>
    </row>
    <row r="353" spans="1:14" ht="15">
      <c r="A353" s="2">
        <v>200037</v>
      </c>
      <c r="B353" s="2" t="s">
        <v>572</v>
      </c>
      <c r="C353" s="2">
        <v>75117</v>
      </c>
      <c r="D353" s="2" t="s">
        <v>1447</v>
      </c>
      <c r="E353" s="2" t="s">
        <v>1448</v>
      </c>
      <c r="F353" s="2" t="s">
        <v>871</v>
      </c>
      <c r="G353" s="2"/>
      <c r="H353" s="2"/>
      <c r="I353" s="2"/>
      <c r="J353" s="2"/>
      <c r="K353" s="2"/>
      <c r="L353" s="2"/>
      <c r="M353" s="4">
        <v>43335</v>
      </c>
      <c r="N353" s="4">
        <v>44430</v>
      </c>
    </row>
    <row r="354" spans="1:14" ht="15">
      <c r="A354" s="2">
        <v>200037</v>
      </c>
      <c r="B354" s="2" t="s">
        <v>572</v>
      </c>
      <c r="C354" s="2">
        <v>85273</v>
      </c>
      <c r="D354" s="2" t="s">
        <v>1505</v>
      </c>
      <c r="E354" s="2" t="s">
        <v>1506</v>
      </c>
      <c r="F354" s="2"/>
      <c r="G354" s="2" t="s">
        <v>871</v>
      </c>
      <c r="H354" s="2"/>
      <c r="I354" s="2" t="s">
        <v>871</v>
      </c>
      <c r="J354" s="2"/>
      <c r="K354" s="2" t="s">
        <v>871</v>
      </c>
      <c r="L354" s="2"/>
      <c r="M354" s="4">
        <v>43534</v>
      </c>
      <c r="N354" s="4">
        <v>44629</v>
      </c>
    </row>
    <row r="355" spans="1:14" ht="15">
      <c r="A355" s="2">
        <v>200038</v>
      </c>
      <c r="B355" s="2" t="s">
        <v>565</v>
      </c>
      <c r="C355" s="2">
        <v>37587</v>
      </c>
      <c r="D355" s="2" t="s">
        <v>1110</v>
      </c>
      <c r="E355" s="2" t="s">
        <v>1819</v>
      </c>
      <c r="F355" s="2" t="s">
        <v>871</v>
      </c>
      <c r="G355" s="2" t="s">
        <v>871</v>
      </c>
      <c r="H355" s="2"/>
      <c r="I355" s="2"/>
      <c r="J355" s="2"/>
      <c r="K355" s="2" t="s">
        <v>871</v>
      </c>
      <c r="L355" s="2" t="s">
        <v>871</v>
      </c>
      <c r="M355" s="4">
        <v>43521</v>
      </c>
      <c r="N355" s="4">
        <v>44616</v>
      </c>
    </row>
    <row r="356" spans="1:14" ht="15">
      <c r="A356" s="2">
        <v>200038</v>
      </c>
      <c r="B356" s="2" t="s">
        <v>565</v>
      </c>
      <c r="C356" s="2">
        <v>85297</v>
      </c>
      <c r="D356" s="2" t="s">
        <v>1507</v>
      </c>
      <c r="E356" s="2" t="s">
        <v>1508</v>
      </c>
      <c r="F356" s="2"/>
      <c r="G356" s="2" t="s">
        <v>871</v>
      </c>
      <c r="H356" s="2" t="s">
        <v>871</v>
      </c>
      <c r="I356" s="2" t="s">
        <v>871</v>
      </c>
      <c r="J356" s="2"/>
      <c r="K356" s="2" t="s">
        <v>871</v>
      </c>
      <c r="L356" s="2"/>
      <c r="M356" s="4">
        <v>43627</v>
      </c>
      <c r="N356" s="4">
        <v>44722</v>
      </c>
    </row>
    <row r="357" spans="1:14" ht="15">
      <c r="A357" s="2">
        <v>200039</v>
      </c>
      <c r="B357" s="2" t="s">
        <v>353</v>
      </c>
      <c r="C357" s="2">
        <v>25449</v>
      </c>
      <c r="D357" s="2" t="s">
        <v>1051</v>
      </c>
      <c r="E357" s="2" t="s">
        <v>1052</v>
      </c>
      <c r="F357" s="2"/>
      <c r="G357" s="2"/>
      <c r="H357" s="2"/>
      <c r="I357" s="2"/>
      <c r="J357" s="2"/>
      <c r="K357" s="2" t="s">
        <v>871</v>
      </c>
      <c r="L357" s="2" t="s">
        <v>871</v>
      </c>
      <c r="M357" s="4">
        <v>43574</v>
      </c>
      <c r="N357" s="4">
        <v>44669</v>
      </c>
    </row>
    <row r="358" spans="1:14" ht="15">
      <c r="A358" s="2">
        <v>200039</v>
      </c>
      <c r="B358" s="2" t="s">
        <v>353</v>
      </c>
      <c r="C358" s="2">
        <v>85257</v>
      </c>
      <c r="D358" s="2" t="s">
        <v>1502</v>
      </c>
      <c r="E358" s="2" t="s">
        <v>947</v>
      </c>
      <c r="F358" s="2" t="s">
        <v>871</v>
      </c>
      <c r="G358" s="2"/>
      <c r="H358" s="2"/>
      <c r="I358" s="2"/>
      <c r="J358" s="2"/>
      <c r="K358" s="2" t="s">
        <v>871</v>
      </c>
      <c r="L358" s="2" t="s">
        <v>871</v>
      </c>
      <c r="M358" s="4">
        <v>44283</v>
      </c>
      <c r="N358" s="4">
        <v>45378</v>
      </c>
    </row>
    <row r="359" spans="1:14" ht="15">
      <c r="A359" s="2">
        <v>200040</v>
      </c>
      <c r="B359" s="2" t="s">
        <v>286</v>
      </c>
      <c r="C359" s="2">
        <v>85174</v>
      </c>
      <c r="D359" s="2" t="s">
        <v>1490</v>
      </c>
      <c r="E359" s="2" t="s">
        <v>1491</v>
      </c>
      <c r="F359" s="2" t="s">
        <v>871</v>
      </c>
      <c r="G359" s="2" t="s">
        <v>871</v>
      </c>
      <c r="H359" s="2"/>
      <c r="I359" s="2"/>
      <c r="J359" s="2"/>
      <c r="K359" s="2"/>
      <c r="L359" s="2" t="s">
        <v>871</v>
      </c>
      <c r="M359" s="4">
        <v>43746</v>
      </c>
      <c r="N359" s="4">
        <v>44841</v>
      </c>
    </row>
    <row r="360" spans="1:14" ht="15">
      <c r="A360" s="2">
        <v>200040</v>
      </c>
      <c r="B360" s="2" t="s">
        <v>286</v>
      </c>
      <c r="C360" s="2">
        <v>85357</v>
      </c>
      <c r="D360" s="2" t="s">
        <v>1511</v>
      </c>
      <c r="E360" s="2" t="s">
        <v>1512</v>
      </c>
      <c r="F360" s="2"/>
      <c r="G360" s="2"/>
      <c r="H360" s="2"/>
      <c r="I360" s="2"/>
      <c r="J360" s="2"/>
      <c r="K360" s="2"/>
      <c r="L360" s="2" t="s">
        <v>871</v>
      </c>
      <c r="M360" s="4">
        <v>43681</v>
      </c>
      <c r="N360" s="4">
        <v>44776</v>
      </c>
    </row>
    <row r="361" spans="1:14" ht="15">
      <c r="A361" s="2">
        <v>200041</v>
      </c>
      <c r="B361" s="2" t="s">
        <v>363</v>
      </c>
      <c r="C361" s="2">
        <v>42994</v>
      </c>
      <c r="D361" s="2" t="s">
        <v>1148</v>
      </c>
      <c r="E361" s="2" t="s">
        <v>1149</v>
      </c>
      <c r="F361" s="2" t="s">
        <v>871</v>
      </c>
      <c r="G361" s="2" t="s">
        <v>871</v>
      </c>
      <c r="H361" s="2"/>
      <c r="I361" s="2" t="s">
        <v>871</v>
      </c>
      <c r="J361" s="2"/>
      <c r="K361" s="2" t="s">
        <v>871</v>
      </c>
      <c r="L361" s="2" t="s">
        <v>871</v>
      </c>
      <c r="M361" s="4">
        <v>44137</v>
      </c>
      <c r="N361" s="4">
        <v>45231</v>
      </c>
    </row>
    <row r="362" spans="1:14" ht="15">
      <c r="A362" s="2">
        <v>200041</v>
      </c>
      <c r="B362" s="2" t="s">
        <v>363</v>
      </c>
      <c r="C362" s="2">
        <v>74541</v>
      </c>
      <c r="D362" s="2" t="s">
        <v>1401</v>
      </c>
      <c r="E362" s="2" t="s">
        <v>1402</v>
      </c>
      <c r="F362" s="2"/>
      <c r="G362" s="2" t="s">
        <v>871</v>
      </c>
      <c r="H362" s="2" t="s">
        <v>871</v>
      </c>
      <c r="I362" s="2" t="s">
        <v>871</v>
      </c>
      <c r="J362" s="2"/>
      <c r="K362" s="2" t="s">
        <v>871</v>
      </c>
      <c r="L362" s="2"/>
      <c r="M362" s="4">
        <v>43636</v>
      </c>
      <c r="N362" s="4">
        <v>44731</v>
      </c>
    </row>
    <row r="363" spans="1:14" ht="15">
      <c r="A363" s="2">
        <v>200041</v>
      </c>
      <c r="B363" s="2" t="s">
        <v>363</v>
      </c>
      <c r="C363" s="2">
        <v>74901</v>
      </c>
      <c r="D363" s="2" t="s">
        <v>1714</v>
      </c>
      <c r="E363" s="2" t="s">
        <v>1715</v>
      </c>
      <c r="F363" s="2"/>
      <c r="G363" s="2" t="s">
        <v>871</v>
      </c>
      <c r="H363" s="2"/>
      <c r="I363" s="2" t="s">
        <v>871</v>
      </c>
      <c r="J363" s="2"/>
      <c r="K363" s="2" t="s">
        <v>871</v>
      </c>
      <c r="L363" s="2"/>
      <c r="M363" s="4">
        <v>44069</v>
      </c>
      <c r="N363" s="4">
        <v>45163</v>
      </c>
    </row>
    <row r="364" spans="1:14" ht="15">
      <c r="A364" s="2">
        <v>200042</v>
      </c>
      <c r="B364" s="2" t="s">
        <v>232</v>
      </c>
      <c r="C364" s="2">
        <v>85113</v>
      </c>
      <c r="D364" s="2" t="s">
        <v>1476</v>
      </c>
      <c r="E364" s="2" t="s">
        <v>1477</v>
      </c>
      <c r="F364" s="2"/>
      <c r="G364" s="2" t="s">
        <v>871</v>
      </c>
      <c r="H364" s="2"/>
      <c r="I364" s="2" t="s">
        <v>871</v>
      </c>
      <c r="J364" s="2"/>
      <c r="K364" s="2" t="s">
        <v>871</v>
      </c>
      <c r="L364" s="2"/>
      <c r="M364" s="4">
        <v>44179</v>
      </c>
      <c r="N364" s="4">
        <v>45273</v>
      </c>
    </row>
    <row r="365" spans="1:14" ht="15">
      <c r="A365" s="2">
        <v>200042</v>
      </c>
      <c r="B365" s="2" t="s">
        <v>232</v>
      </c>
      <c r="C365" s="2">
        <v>75170</v>
      </c>
      <c r="D365" s="2" t="s">
        <v>1449</v>
      </c>
      <c r="E365" s="2" t="s">
        <v>1450</v>
      </c>
      <c r="F365" s="2"/>
      <c r="G365" s="2" t="s">
        <v>871</v>
      </c>
      <c r="H365" s="2"/>
      <c r="I365" s="2" t="s">
        <v>871</v>
      </c>
      <c r="J365" s="2"/>
      <c r="K365" s="2" t="s">
        <v>871</v>
      </c>
      <c r="L365" s="2"/>
      <c r="M365" s="4">
        <v>44095</v>
      </c>
      <c r="N365" s="4">
        <v>45189</v>
      </c>
    </row>
    <row r="366" spans="1:14" ht="15">
      <c r="A366" s="2">
        <v>200043</v>
      </c>
      <c r="B366" s="2" t="s">
        <v>252</v>
      </c>
      <c r="C366" s="2">
        <v>72918</v>
      </c>
      <c r="D366" s="2" t="s">
        <v>1331</v>
      </c>
      <c r="E366" s="2" t="s">
        <v>1332</v>
      </c>
      <c r="F366" s="2" t="s">
        <v>871</v>
      </c>
      <c r="G366" s="2"/>
      <c r="H366" s="2"/>
      <c r="I366" s="2" t="s">
        <v>871</v>
      </c>
      <c r="J366" s="2"/>
      <c r="K366" s="2"/>
      <c r="L366" s="2" t="s">
        <v>871</v>
      </c>
      <c r="M366" s="4">
        <v>43975</v>
      </c>
      <c r="N366" s="4">
        <v>45069</v>
      </c>
    </row>
    <row r="367" spans="1:14" ht="15">
      <c r="A367" s="2">
        <v>200043</v>
      </c>
      <c r="B367" s="2" t="s">
        <v>252</v>
      </c>
      <c r="C367" s="2">
        <v>73751</v>
      </c>
      <c r="D367" s="2" t="s">
        <v>1899</v>
      </c>
      <c r="E367" s="2" t="s">
        <v>1900</v>
      </c>
      <c r="F367" s="2"/>
      <c r="G367" s="2" t="s">
        <v>871</v>
      </c>
      <c r="H367" s="2"/>
      <c r="I367" s="2"/>
      <c r="J367" s="2"/>
      <c r="K367" s="2" t="s">
        <v>871</v>
      </c>
      <c r="L367" s="2"/>
      <c r="M367" s="4">
        <v>43760</v>
      </c>
      <c r="N367" s="4">
        <v>44855</v>
      </c>
    </row>
    <row r="368" spans="1:14" ht="15">
      <c r="A368" s="2">
        <v>200043</v>
      </c>
      <c r="B368" s="2" t="s">
        <v>252</v>
      </c>
      <c r="C368" s="2">
        <v>120775</v>
      </c>
      <c r="D368" s="2" t="s">
        <v>1903</v>
      </c>
      <c r="E368" s="2" t="s">
        <v>1904</v>
      </c>
      <c r="F368" s="2" t="s">
        <v>871</v>
      </c>
      <c r="G368" s="2" t="s">
        <v>871</v>
      </c>
      <c r="H368" s="2"/>
      <c r="I368" s="2"/>
      <c r="J368" s="2"/>
      <c r="K368" s="2" t="s">
        <v>871</v>
      </c>
      <c r="L368" s="2"/>
      <c r="M368" s="4">
        <v>43880</v>
      </c>
      <c r="N368" s="4">
        <v>44975</v>
      </c>
    </row>
    <row r="369" spans="1:14" ht="15">
      <c r="A369" s="2">
        <v>200044</v>
      </c>
      <c r="B369" s="2" t="s">
        <v>445</v>
      </c>
      <c r="C369" s="2">
        <v>11622</v>
      </c>
      <c r="D369" s="2" t="s">
        <v>966</v>
      </c>
      <c r="E369" s="2" t="s">
        <v>967</v>
      </c>
      <c r="F369" s="2" t="s">
        <v>871</v>
      </c>
      <c r="G369" s="2" t="s">
        <v>871</v>
      </c>
      <c r="H369" s="2"/>
      <c r="I369" s="2" t="s">
        <v>871</v>
      </c>
      <c r="J369" s="2"/>
      <c r="K369" s="2" t="s">
        <v>871</v>
      </c>
      <c r="L369" s="2"/>
      <c r="M369" s="4">
        <v>43373</v>
      </c>
      <c r="N369" s="4">
        <v>44468</v>
      </c>
    </row>
    <row r="370" spans="1:14" ht="15">
      <c r="A370" s="2">
        <v>200044</v>
      </c>
      <c r="B370" s="2" t="s">
        <v>445</v>
      </c>
      <c r="C370" s="2">
        <v>120488</v>
      </c>
      <c r="D370" s="2" t="s">
        <v>1529</v>
      </c>
      <c r="E370" s="2" t="s">
        <v>1530</v>
      </c>
      <c r="F370" s="2"/>
      <c r="G370" s="2" t="s">
        <v>871</v>
      </c>
      <c r="H370" s="2"/>
      <c r="I370" s="2" t="s">
        <v>871</v>
      </c>
      <c r="J370" s="2"/>
      <c r="K370" s="2" t="s">
        <v>871</v>
      </c>
      <c r="L370" s="2"/>
      <c r="M370" s="4">
        <v>43533</v>
      </c>
      <c r="N370" s="4">
        <v>44628</v>
      </c>
    </row>
    <row r="371" spans="1:14" ht="15">
      <c r="A371" s="2">
        <v>200045</v>
      </c>
      <c r="B371" s="2" t="s">
        <v>222</v>
      </c>
      <c r="C371" s="2">
        <v>63670</v>
      </c>
      <c r="D371" s="2" t="s">
        <v>1253</v>
      </c>
      <c r="E371" s="2" t="s">
        <v>1254</v>
      </c>
      <c r="F371" s="2"/>
      <c r="G371" s="2"/>
      <c r="H371" s="2"/>
      <c r="I371" s="2"/>
      <c r="J371" s="2"/>
      <c r="K371" s="2"/>
      <c r="L371" s="2" t="s">
        <v>871</v>
      </c>
      <c r="M371" s="4">
        <v>43998</v>
      </c>
      <c r="N371" s="4">
        <v>45092</v>
      </c>
    </row>
    <row r="372" spans="1:14" ht="15">
      <c r="A372" s="2">
        <v>200045</v>
      </c>
      <c r="B372" s="2" t="s">
        <v>222</v>
      </c>
      <c r="C372" s="2">
        <v>73082</v>
      </c>
      <c r="D372" s="2" t="s">
        <v>1345</v>
      </c>
      <c r="E372" s="2" t="s">
        <v>1093</v>
      </c>
      <c r="F372" s="2"/>
      <c r="G372" s="2"/>
      <c r="H372" s="2"/>
      <c r="I372" s="2"/>
      <c r="J372" s="2"/>
      <c r="K372" s="2"/>
      <c r="L372" s="2" t="s">
        <v>871</v>
      </c>
      <c r="M372" s="4">
        <v>44104</v>
      </c>
      <c r="N372" s="4">
        <v>45198</v>
      </c>
    </row>
    <row r="373" spans="1:14" ht="15">
      <c r="A373" s="2">
        <v>200046</v>
      </c>
      <c r="B373" s="2" t="s">
        <v>636</v>
      </c>
      <c r="C373" s="2">
        <v>85107</v>
      </c>
      <c r="D373" s="2" t="s">
        <v>1475</v>
      </c>
      <c r="E373" s="2" t="s">
        <v>1818</v>
      </c>
      <c r="F373" s="2"/>
      <c r="G373" s="2"/>
      <c r="H373" s="2"/>
      <c r="I373" s="2" t="s">
        <v>871</v>
      </c>
      <c r="J373" s="2" t="s">
        <v>871</v>
      </c>
      <c r="K373" s="2"/>
      <c r="L373" s="2"/>
      <c r="M373" s="4">
        <v>43885</v>
      </c>
      <c r="N373" s="4">
        <v>44980</v>
      </c>
    </row>
    <row r="374" spans="1:14" ht="15">
      <c r="A374" s="2">
        <v>200047</v>
      </c>
      <c r="B374" s="2" t="s">
        <v>540</v>
      </c>
      <c r="C374" s="2">
        <v>74235</v>
      </c>
      <c r="D374" s="2" t="s">
        <v>1394</v>
      </c>
      <c r="E374" s="2" t="s">
        <v>1711</v>
      </c>
      <c r="F374" s="2" t="s">
        <v>871</v>
      </c>
      <c r="G374" s="2"/>
      <c r="H374" s="2"/>
      <c r="I374" s="2"/>
      <c r="J374" s="2"/>
      <c r="K374" s="2" t="s">
        <v>871</v>
      </c>
      <c r="L374" s="2" t="s">
        <v>871</v>
      </c>
      <c r="M374" s="4">
        <v>43520</v>
      </c>
      <c r="N374" s="4">
        <v>44615</v>
      </c>
    </row>
    <row r="375" spans="1:14" ht="15">
      <c r="A375" s="2">
        <v>200047</v>
      </c>
      <c r="B375" s="2" t="s">
        <v>540</v>
      </c>
      <c r="C375" s="2">
        <v>12289</v>
      </c>
      <c r="D375" s="2" t="s">
        <v>971</v>
      </c>
      <c r="E375" s="2" t="s">
        <v>972</v>
      </c>
      <c r="F375" s="2" t="s">
        <v>871</v>
      </c>
      <c r="G375" s="2" t="s">
        <v>871</v>
      </c>
      <c r="H375" s="2"/>
      <c r="I375" s="2"/>
      <c r="J375" s="2"/>
      <c r="K375" s="2"/>
      <c r="L375" s="2" t="s">
        <v>871</v>
      </c>
      <c r="M375" s="4">
        <v>43995</v>
      </c>
      <c r="N375" s="4">
        <v>45089</v>
      </c>
    </row>
    <row r="376" spans="1:14" ht="15">
      <c r="A376" s="2">
        <v>200048</v>
      </c>
      <c r="B376" s="2" t="s">
        <v>567</v>
      </c>
      <c r="C376" s="2">
        <v>42449</v>
      </c>
      <c r="D376" s="2" t="s">
        <v>1144</v>
      </c>
      <c r="E376" s="2" t="s">
        <v>1145</v>
      </c>
      <c r="F376" s="2"/>
      <c r="G376" s="2" t="s">
        <v>871</v>
      </c>
      <c r="H376" s="2"/>
      <c r="I376" s="2"/>
      <c r="J376" s="2"/>
      <c r="K376" s="2" t="s">
        <v>871</v>
      </c>
      <c r="L376" s="2" t="s">
        <v>871</v>
      </c>
      <c r="M376" s="4">
        <v>44199</v>
      </c>
      <c r="N376" s="4">
        <v>45293</v>
      </c>
    </row>
    <row r="377" spans="1:14" ht="15">
      <c r="A377" s="2">
        <v>200048</v>
      </c>
      <c r="B377" s="2" t="s">
        <v>567</v>
      </c>
      <c r="C377" s="2">
        <v>120047</v>
      </c>
      <c r="D377" s="2" t="s">
        <v>1519</v>
      </c>
      <c r="E377" s="2" t="s">
        <v>1520</v>
      </c>
      <c r="F377" s="2"/>
      <c r="G377" s="2"/>
      <c r="H377" s="2"/>
      <c r="I377" s="2"/>
      <c r="J377" s="2"/>
      <c r="K377" s="2"/>
      <c r="L377" s="2" t="s">
        <v>871</v>
      </c>
      <c r="M377" s="4">
        <v>43258</v>
      </c>
      <c r="N377" s="4">
        <v>44353</v>
      </c>
    </row>
    <row r="378" spans="1:14" ht="15">
      <c r="A378" s="2">
        <v>200049</v>
      </c>
      <c r="B378" s="2" t="s">
        <v>513</v>
      </c>
      <c r="C378" s="2">
        <v>120005</v>
      </c>
      <c r="D378" s="2" t="s">
        <v>1517</v>
      </c>
      <c r="E378" s="2" t="s">
        <v>1518</v>
      </c>
      <c r="F378" s="2" t="s">
        <v>871</v>
      </c>
      <c r="G378" s="2" t="s">
        <v>871</v>
      </c>
      <c r="H378" s="2"/>
      <c r="I378" s="2" t="s">
        <v>871</v>
      </c>
      <c r="J378" s="2"/>
      <c r="K378" s="2"/>
      <c r="L378" s="2"/>
      <c r="M378" s="4">
        <v>43522</v>
      </c>
      <c r="N378" s="4">
        <v>44617</v>
      </c>
    </row>
    <row r="379" spans="1:14" ht="15">
      <c r="A379" s="2">
        <v>200049</v>
      </c>
      <c r="B379" s="2" t="s">
        <v>513</v>
      </c>
      <c r="C379" s="2">
        <v>120634</v>
      </c>
      <c r="D379" s="2" t="s">
        <v>1537</v>
      </c>
      <c r="E379" s="2" t="s">
        <v>1538</v>
      </c>
      <c r="F379" s="2"/>
      <c r="G379" s="2" t="s">
        <v>871</v>
      </c>
      <c r="H379" s="2"/>
      <c r="I379" s="2" t="s">
        <v>871</v>
      </c>
      <c r="J379" s="2"/>
      <c r="K379" s="2" t="s">
        <v>871</v>
      </c>
      <c r="L379" s="2"/>
      <c r="M379" s="4">
        <v>43548</v>
      </c>
      <c r="N379" s="4">
        <v>44643</v>
      </c>
    </row>
    <row r="380" spans="1:14" ht="15">
      <c r="A380" s="2">
        <v>200051</v>
      </c>
      <c r="B380" s="2" t="s">
        <v>393</v>
      </c>
      <c r="C380" s="2">
        <v>74224</v>
      </c>
      <c r="D380" s="2" t="s">
        <v>1392</v>
      </c>
      <c r="E380" s="2" t="s">
        <v>1393</v>
      </c>
      <c r="F380" s="2" t="s">
        <v>871</v>
      </c>
      <c r="G380" s="2"/>
      <c r="H380" s="2"/>
      <c r="I380" s="2"/>
      <c r="J380" s="2"/>
      <c r="K380" s="2" t="s">
        <v>871</v>
      </c>
      <c r="L380" s="2" t="s">
        <v>871</v>
      </c>
      <c r="M380" s="4">
        <v>43577</v>
      </c>
      <c r="N380" s="4">
        <v>44672</v>
      </c>
    </row>
    <row r="381" spans="1:14" ht="15">
      <c r="A381" s="2">
        <v>200051</v>
      </c>
      <c r="B381" s="2" t="s">
        <v>393</v>
      </c>
      <c r="C381" s="2">
        <v>120632</v>
      </c>
      <c r="D381" s="2" t="s">
        <v>1535</v>
      </c>
      <c r="E381" s="2" t="s">
        <v>1536</v>
      </c>
      <c r="F381" s="2"/>
      <c r="G381" s="2" t="s">
        <v>871</v>
      </c>
      <c r="H381" s="2"/>
      <c r="I381" s="2" t="s">
        <v>871</v>
      </c>
      <c r="J381" s="2"/>
      <c r="K381" s="2"/>
      <c r="L381" s="2"/>
      <c r="M381" s="4">
        <v>43753</v>
      </c>
      <c r="N381" s="4">
        <v>44848</v>
      </c>
    </row>
    <row r="382" spans="1:14" ht="15">
      <c r="A382" s="2">
        <v>200052</v>
      </c>
      <c r="B382" s="2" t="s">
        <v>189</v>
      </c>
      <c r="C382" s="2">
        <v>74818</v>
      </c>
      <c r="D382" s="2" t="s">
        <v>1425</v>
      </c>
      <c r="E382" s="2" t="s">
        <v>1426</v>
      </c>
      <c r="F382" s="2"/>
      <c r="G382" s="2"/>
      <c r="H382" s="2"/>
      <c r="I382" s="2"/>
      <c r="J382" s="2"/>
      <c r="K382" s="2"/>
      <c r="L382" s="2" t="s">
        <v>871</v>
      </c>
      <c r="M382" s="4">
        <v>43304</v>
      </c>
      <c r="N382" s="4">
        <v>44399</v>
      </c>
    </row>
    <row r="383" spans="1:14" ht="15">
      <c r="A383" s="2">
        <v>200052</v>
      </c>
      <c r="B383" s="2" t="s">
        <v>189</v>
      </c>
      <c r="C383" s="2">
        <v>120261</v>
      </c>
      <c r="D383" s="2" t="s">
        <v>1527</v>
      </c>
      <c r="E383" s="2" t="s">
        <v>1528</v>
      </c>
      <c r="F383" s="2"/>
      <c r="G383" s="2"/>
      <c r="H383" s="2"/>
      <c r="I383" s="2"/>
      <c r="J383" s="2"/>
      <c r="K383" s="2"/>
      <c r="L383" s="2" t="s">
        <v>871</v>
      </c>
      <c r="M383" s="4">
        <v>43402</v>
      </c>
      <c r="N383" s="4">
        <v>44497</v>
      </c>
    </row>
    <row r="384" spans="1:14" ht="15">
      <c r="A384" s="2">
        <v>200053</v>
      </c>
      <c r="B384" s="2" t="s">
        <v>626</v>
      </c>
      <c r="C384" s="2">
        <v>44909</v>
      </c>
      <c r="D384" s="2" t="s">
        <v>1691</v>
      </c>
      <c r="E384" s="2" t="s">
        <v>1692</v>
      </c>
      <c r="F384" s="2" t="s">
        <v>871</v>
      </c>
      <c r="G384" s="2" t="s">
        <v>871</v>
      </c>
      <c r="H384" s="2"/>
      <c r="I384" s="2"/>
      <c r="J384" s="2"/>
      <c r="K384" s="2" t="s">
        <v>871</v>
      </c>
      <c r="L384" s="2"/>
      <c r="M384" s="4">
        <v>43623</v>
      </c>
      <c r="N384" s="4">
        <v>44718</v>
      </c>
    </row>
    <row r="385" spans="1:14" ht="15">
      <c r="A385" s="2">
        <v>200053</v>
      </c>
      <c r="B385" s="2" t="s">
        <v>626</v>
      </c>
      <c r="C385" s="2">
        <v>47889</v>
      </c>
      <c r="D385" s="2" t="s">
        <v>1172</v>
      </c>
      <c r="E385" s="2" t="s">
        <v>1173</v>
      </c>
      <c r="F385" s="2" t="s">
        <v>871</v>
      </c>
      <c r="G385" s="2"/>
      <c r="H385" s="2"/>
      <c r="I385" s="2"/>
      <c r="J385" s="2"/>
      <c r="K385" s="2" t="s">
        <v>871</v>
      </c>
      <c r="L385" s="2" t="s">
        <v>871</v>
      </c>
      <c r="M385" s="4">
        <v>43853</v>
      </c>
      <c r="N385" s="4">
        <v>44948</v>
      </c>
    </row>
    <row r="386" spans="1:14" ht="15">
      <c r="A386" s="2">
        <v>200053</v>
      </c>
      <c r="B386" s="2" t="s">
        <v>626</v>
      </c>
      <c r="C386" s="2">
        <v>120613</v>
      </c>
      <c r="D386" s="2" t="s">
        <v>1533</v>
      </c>
      <c r="E386" s="2" t="s">
        <v>1534</v>
      </c>
      <c r="F386" s="2" t="s">
        <v>871</v>
      </c>
      <c r="G386" s="2" t="s">
        <v>871</v>
      </c>
      <c r="H386" s="2"/>
      <c r="I386" s="2" t="s">
        <v>871</v>
      </c>
      <c r="J386" s="2"/>
      <c r="K386" s="2"/>
      <c r="L386" s="2"/>
      <c r="M386" s="4">
        <v>43445</v>
      </c>
      <c r="N386" s="4">
        <v>44540</v>
      </c>
    </row>
    <row r="387" spans="1:14" ht="15">
      <c r="A387" s="2">
        <v>200055</v>
      </c>
      <c r="B387" s="2" t="s">
        <v>535</v>
      </c>
      <c r="C387" s="2">
        <v>58261</v>
      </c>
      <c r="D387" s="2" t="s">
        <v>1217</v>
      </c>
      <c r="E387" s="2" t="s">
        <v>1218</v>
      </c>
      <c r="F387" s="2" t="s">
        <v>871</v>
      </c>
      <c r="G387" s="2" t="s">
        <v>871</v>
      </c>
      <c r="H387" s="2"/>
      <c r="I387" s="2"/>
      <c r="J387" s="2"/>
      <c r="K387" s="2" t="s">
        <v>871</v>
      </c>
      <c r="L387" s="2" t="s">
        <v>871</v>
      </c>
      <c r="M387" s="4">
        <v>44163</v>
      </c>
      <c r="N387" s="4">
        <v>45257</v>
      </c>
    </row>
    <row r="388" spans="1:14" ht="15">
      <c r="A388" s="2">
        <v>200055</v>
      </c>
      <c r="B388" s="2" t="s">
        <v>535</v>
      </c>
      <c r="C388" s="2">
        <v>72697</v>
      </c>
      <c r="D388" s="2" t="s">
        <v>1315</v>
      </c>
      <c r="E388" s="2" t="s">
        <v>1316</v>
      </c>
      <c r="F388" s="2"/>
      <c r="G388" s="2"/>
      <c r="H388" s="2"/>
      <c r="I388" s="2"/>
      <c r="J388" s="2"/>
      <c r="K388" s="2"/>
      <c r="L388" s="2" t="s">
        <v>871</v>
      </c>
      <c r="M388" s="4">
        <v>43330</v>
      </c>
      <c r="N388" s="4">
        <v>44425</v>
      </c>
    </row>
    <row r="389" spans="1:14" ht="15">
      <c r="A389" s="2">
        <v>200056</v>
      </c>
      <c r="B389" s="2" t="s">
        <v>857</v>
      </c>
      <c r="C389" s="2">
        <v>15960</v>
      </c>
      <c r="D389" s="2" t="s">
        <v>998</v>
      </c>
      <c r="E389" s="2" t="s">
        <v>999</v>
      </c>
      <c r="F389" s="2" t="s">
        <v>871</v>
      </c>
      <c r="G389" s="2" t="s">
        <v>871</v>
      </c>
      <c r="H389" s="2"/>
      <c r="I389" s="2"/>
      <c r="J389" s="2"/>
      <c r="K389" s="2"/>
      <c r="L389" s="2" t="s">
        <v>871</v>
      </c>
      <c r="M389" s="4">
        <v>43815</v>
      </c>
      <c r="N389" s="4">
        <v>44910</v>
      </c>
    </row>
    <row r="390" spans="1:14" ht="15">
      <c r="A390" s="2">
        <v>200056</v>
      </c>
      <c r="B390" s="2" t="s">
        <v>857</v>
      </c>
      <c r="C390" s="2">
        <v>75035</v>
      </c>
      <c r="D390" s="2" t="s">
        <v>1443</v>
      </c>
      <c r="E390" s="2" t="s">
        <v>1444</v>
      </c>
      <c r="F390" s="2" t="s">
        <v>871</v>
      </c>
      <c r="G390" s="2" t="s">
        <v>871</v>
      </c>
      <c r="H390" s="2"/>
      <c r="I390" s="2" t="s">
        <v>871</v>
      </c>
      <c r="J390" s="2"/>
      <c r="K390" s="2"/>
      <c r="L390" s="2"/>
      <c r="M390" s="4">
        <v>43772</v>
      </c>
      <c r="N390" s="4">
        <v>44867</v>
      </c>
    </row>
    <row r="391" spans="1:14" ht="15">
      <c r="A391" s="2">
        <v>200057</v>
      </c>
      <c r="B391" s="2" t="s">
        <v>1618</v>
      </c>
      <c r="C391" s="2">
        <v>30388</v>
      </c>
      <c r="D391" s="2" t="s">
        <v>1680</v>
      </c>
      <c r="E391" s="2" t="s">
        <v>1681</v>
      </c>
      <c r="F391" s="2" t="s">
        <v>871</v>
      </c>
      <c r="G391" s="2" t="s">
        <v>871</v>
      </c>
      <c r="H391" s="2"/>
      <c r="I391" s="2" t="s">
        <v>871</v>
      </c>
      <c r="J391" s="2"/>
      <c r="K391" s="2" t="s">
        <v>871</v>
      </c>
      <c r="L391" s="2" t="s">
        <v>871</v>
      </c>
      <c r="M391" s="4">
        <v>43543</v>
      </c>
      <c r="N391" s="4">
        <v>44638</v>
      </c>
    </row>
    <row r="392" spans="1:14" ht="15">
      <c r="A392" s="2">
        <v>200057</v>
      </c>
      <c r="B392" s="2" t="s">
        <v>1618</v>
      </c>
      <c r="C392" s="2">
        <v>120374</v>
      </c>
      <c r="D392" s="2" t="s">
        <v>1731</v>
      </c>
      <c r="E392" s="2" t="s">
        <v>1732</v>
      </c>
      <c r="F392" s="2"/>
      <c r="G392" s="2"/>
      <c r="H392" s="2"/>
      <c r="I392" s="2"/>
      <c r="J392" s="2"/>
      <c r="K392" s="2"/>
      <c r="L392" s="2" t="s">
        <v>871</v>
      </c>
      <c r="M392" s="4">
        <v>43345</v>
      </c>
      <c r="N392" s="4">
        <v>44440</v>
      </c>
    </row>
    <row r="393" spans="1:14" ht="15">
      <c r="A393" s="2">
        <v>200057</v>
      </c>
      <c r="B393" s="2" t="s">
        <v>1618</v>
      </c>
      <c r="C393" s="2">
        <v>120993</v>
      </c>
      <c r="D393" s="2" t="s">
        <v>1741</v>
      </c>
      <c r="E393" s="2" t="s">
        <v>1742</v>
      </c>
      <c r="F393" s="2"/>
      <c r="G393" s="2" t="s">
        <v>871</v>
      </c>
      <c r="H393" s="2"/>
      <c r="I393" s="2" t="s">
        <v>871</v>
      </c>
      <c r="J393" s="2"/>
      <c r="K393" s="2"/>
      <c r="L393" s="2" t="s">
        <v>871</v>
      </c>
      <c r="M393" s="4">
        <v>43585</v>
      </c>
      <c r="N393" s="4">
        <v>44680</v>
      </c>
    </row>
    <row r="394" spans="1:14" ht="15">
      <c r="A394" s="2">
        <v>200058</v>
      </c>
      <c r="B394" s="2" t="s">
        <v>1641</v>
      </c>
      <c r="C394" s="2">
        <v>73559</v>
      </c>
      <c r="D394" s="2" t="s">
        <v>1708</v>
      </c>
      <c r="E394" s="2" t="s">
        <v>1709</v>
      </c>
      <c r="F394" s="2" t="s">
        <v>871</v>
      </c>
      <c r="G394" s="2" t="s">
        <v>871</v>
      </c>
      <c r="H394" s="2"/>
      <c r="I394" s="2" t="s">
        <v>871</v>
      </c>
      <c r="J394" s="2"/>
      <c r="K394" s="2"/>
      <c r="L394" s="2"/>
      <c r="M394" s="4">
        <v>43505</v>
      </c>
      <c r="N394" s="4">
        <v>44600</v>
      </c>
    </row>
    <row r="395" spans="1:14" ht="15">
      <c r="A395" s="2">
        <v>200058</v>
      </c>
      <c r="B395" s="2" t="s">
        <v>1641</v>
      </c>
      <c r="C395" s="2">
        <v>121090</v>
      </c>
      <c r="D395" s="2" t="s">
        <v>1745</v>
      </c>
      <c r="E395" s="2" t="s">
        <v>1746</v>
      </c>
      <c r="F395" s="2"/>
      <c r="G395" s="2"/>
      <c r="H395" s="2"/>
      <c r="I395" s="2"/>
      <c r="J395" s="2"/>
      <c r="K395" s="2" t="s">
        <v>871</v>
      </c>
      <c r="L395" s="2"/>
      <c r="M395" s="4">
        <v>43928</v>
      </c>
      <c r="N395" s="4">
        <v>45022</v>
      </c>
    </row>
    <row r="396" spans="1:14" ht="15">
      <c r="A396" s="2">
        <v>200059</v>
      </c>
      <c r="B396" s="2" t="s">
        <v>1547</v>
      </c>
      <c r="C396" s="2">
        <v>15451</v>
      </c>
      <c r="D396" s="2" t="s">
        <v>1668</v>
      </c>
      <c r="E396" s="2" t="s">
        <v>1669</v>
      </c>
      <c r="F396" s="2" t="s">
        <v>871</v>
      </c>
      <c r="G396" s="2" t="s">
        <v>871</v>
      </c>
      <c r="H396" s="2"/>
      <c r="I396" s="2" t="s">
        <v>871</v>
      </c>
      <c r="J396" s="2"/>
      <c r="K396" s="2" t="s">
        <v>871</v>
      </c>
      <c r="L396" s="2"/>
      <c r="M396" s="4">
        <v>43762</v>
      </c>
      <c r="N396" s="4">
        <v>44857</v>
      </c>
    </row>
    <row r="397" spans="1:14" ht="15">
      <c r="A397" s="2">
        <v>200059</v>
      </c>
      <c r="B397" s="2" t="s">
        <v>1547</v>
      </c>
      <c r="C397" s="2">
        <v>120588</v>
      </c>
      <c r="D397" s="2" t="s">
        <v>1735</v>
      </c>
      <c r="E397" s="2" t="s">
        <v>1736</v>
      </c>
      <c r="F397" s="2" t="s">
        <v>871</v>
      </c>
      <c r="G397" s="2" t="s">
        <v>871</v>
      </c>
      <c r="H397" s="2"/>
      <c r="I397" s="2" t="s">
        <v>871</v>
      </c>
      <c r="J397" s="2"/>
      <c r="K397" s="2"/>
      <c r="L397" s="2"/>
      <c r="M397" s="4">
        <v>43570</v>
      </c>
      <c r="N397" s="4">
        <v>44665</v>
      </c>
    </row>
    <row r="398" spans="1:14" ht="15">
      <c r="A398" s="2">
        <v>200060</v>
      </c>
      <c r="B398" s="2" t="s">
        <v>1612</v>
      </c>
      <c r="C398" s="2">
        <v>54940</v>
      </c>
      <c r="D398" s="2" t="s">
        <v>1973</v>
      </c>
      <c r="E398" s="2" t="s">
        <v>1974</v>
      </c>
      <c r="F398" s="2" t="s">
        <v>871</v>
      </c>
      <c r="G398" s="2"/>
      <c r="H398" s="2"/>
      <c r="I398" s="2"/>
      <c r="J398" s="2"/>
      <c r="K398" s="2" t="s">
        <v>871</v>
      </c>
      <c r="L398" s="2" t="s">
        <v>871</v>
      </c>
      <c r="M398" s="4">
        <v>43912</v>
      </c>
      <c r="N398" s="4">
        <v>45006</v>
      </c>
    </row>
    <row r="399" spans="1:14" ht="15">
      <c r="A399" s="2">
        <v>200060</v>
      </c>
      <c r="B399" s="2" t="s">
        <v>1612</v>
      </c>
      <c r="C399" s="2">
        <v>60535</v>
      </c>
      <c r="D399" s="2" t="s">
        <v>1820</v>
      </c>
      <c r="E399" s="2" t="s">
        <v>1821</v>
      </c>
      <c r="F399" s="2" t="s">
        <v>871</v>
      </c>
      <c r="G399" s="2"/>
      <c r="H399" s="2"/>
      <c r="I399" s="2"/>
      <c r="J399" s="2"/>
      <c r="K399" s="2" t="s">
        <v>871</v>
      </c>
      <c r="L399" s="2" t="s">
        <v>871</v>
      </c>
      <c r="M399" s="4">
        <v>43619</v>
      </c>
      <c r="N399" s="4">
        <v>44714</v>
      </c>
    </row>
    <row r="400" spans="1:14" ht="15">
      <c r="A400" s="2">
        <v>200060</v>
      </c>
      <c r="B400" s="2" t="s">
        <v>1612</v>
      </c>
      <c r="C400" s="2">
        <v>60566</v>
      </c>
      <c r="D400" s="2" t="s">
        <v>1695</v>
      </c>
      <c r="E400" s="2" t="s">
        <v>1696</v>
      </c>
      <c r="F400" s="2" t="s">
        <v>871</v>
      </c>
      <c r="G400" s="2" t="s">
        <v>871</v>
      </c>
      <c r="H400" s="2"/>
      <c r="I400" s="2" t="s">
        <v>871</v>
      </c>
      <c r="J400" s="2"/>
      <c r="K400" s="2" t="s">
        <v>871</v>
      </c>
      <c r="L400" s="2" t="s">
        <v>871</v>
      </c>
      <c r="M400" s="4">
        <v>43695</v>
      </c>
      <c r="N400" s="4">
        <v>44790</v>
      </c>
    </row>
    <row r="401" spans="1:14" ht="15">
      <c r="A401" s="2">
        <v>200060</v>
      </c>
      <c r="B401" s="2" t="s">
        <v>1612</v>
      </c>
      <c r="C401" s="2">
        <v>121621</v>
      </c>
      <c r="D401" s="2" t="s">
        <v>1975</v>
      </c>
      <c r="E401" s="2" t="s">
        <v>1976</v>
      </c>
      <c r="F401" s="2"/>
      <c r="G401" s="2" t="s">
        <v>871</v>
      </c>
      <c r="H401" s="2"/>
      <c r="I401" s="2"/>
      <c r="J401" s="2"/>
      <c r="K401" s="2"/>
      <c r="L401" s="2" t="s">
        <v>871</v>
      </c>
      <c r="M401" s="4">
        <v>43355</v>
      </c>
      <c r="N401" s="4">
        <v>44450</v>
      </c>
    </row>
    <row r="402" spans="1:14" ht="15">
      <c r="A402" s="2">
        <v>200060</v>
      </c>
      <c r="B402" s="2" t="s">
        <v>1612</v>
      </c>
      <c r="C402" s="2">
        <v>120721</v>
      </c>
      <c r="D402" s="2" t="s">
        <v>1737</v>
      </c>
      <c r="E402" s="2" t="s">
        <v>1738</v>
      </c>
      <c r="F402" s="2"/>
      <c r="G402" s="2"/>
      <c r="H402" s="2"/>
      <c r="I402" s="2" t="s">
        <v>871</v>
      </c>
      <c r="J402" s="2"/>
      <c r="K402" s="2" t="s">
        <v>871</v>
      </c>
      <c r="L402" s="2" t="s">
        <v>871</v>
      </c>
      <c r="M402" s="4">
        <v>43631</v>
      </c>
      <c r="N402" s="4">
        <v>44726</v>
      </c>
    </row>
    <row r="403" spans="1:14" ht="15">
      <c r="A403" s="2">
        <v>200060</v>
      </c>
      <c r="B403" s="2" t="s">
        <v>1612</v>
      </c>
      <c r="C403" s="2">
        <v>121835</v>
      </c>
      <c r="D403" s="2" t="s">
        <v>1971</v>
      </c>
      <c r="E403" s="2" t="s">
        <v>1972</v>
      </c>
      <c r="F403" s="2" t="s">
        <v>871</v>
      </c>
      <c r="G403" s="2"/>
      <c r="H403" s="2"/>
      <c r="I403" s="2" t="s">
        <v>871</v>
      </c>
      <c r="J403" s="2"/>
      <c r="K403" s="2"/>
      <c r="L403" s="2" t="s">
        <v>871</v>
      </c>
      <c r="M403" s="4">
        <v>44186</v>
      </c>
      <c r="N403" s="4">
        <v>45280</v>
      </c>
    </row>
    <row r="404" spans="1:14" ht="15">
      <c r="A404" s="2">
        <v>200061</v>
      </c>
      <c r="B404" s="2" t="s">
        <v>1577</v>
      </c>
      <c r="C404" s="2">
        <v>63872</v>
      </c>
      <c r="D404" s="2" t="s">
        <v>1699</v>
      </c>
      <c r="E404" s="2" t="s">
        <v>1700</v>
      </c>
      <c r="F404" s="2" t="s">
        <v>871</v>
      </c>
      <c r="G404" s="2" t="s">
        <v>871</v>
      </c>
      <c r="H404" s="2"/>
      <c r="I404" s="2" t="s">
        <v>871</v>
      </c>
      <c r="J404" s="2"/>
      <c r="K404" s="2" t="s">
        <v>871</v>
      </c>
      <c r="L404" s="2" t="s">
        <v>871</v>
      </c>
      <c r="M404" s="4">
        <v>43470</v>
      </c>
      <c r="N404" s="4">
        <v>44565</v>
      </c>
    </row>
    <row r="405" spans="1:14" ht="15">
      <c r="A405" s="2">
        <v>200061</v>
      </c>
      <c r="B405" s="2" t="s">
        <v>1577</v>
      </c>
      <c r="C405" s="2">
        <v>121139</v>
      </c>
      <c r="D405" s="2" t="s">
        <v>1747</v>
      </c>
      <c r="E405" s="2" t="s">
        <v>1748</v>
      </c>
      <c r="F405" s="2" t="s">
        <v>871</v>
      </c>
      <c r="G405" s="2"/>
      <c r="H405" s="2"/>
      <c r="I405" s="2"/>
      <c r="J405" s="2"/>
      <c r="K405" s="2" t="s">
        <v>871</v>
      </c>
      <c r="L405" s="2" t="s">
        <v>871</v>
      </c>
      <c r="M405" s="4">
        <v>43967</v>
      </c>
      <c r="N405" s="4">
        <v>45061</v>
      </c>
    </row>
    <row r="406" spans="1:14" ht="15">
      <c r="A406" s="2">
        <v>200062</v>
      </c>
      <c r="B406" s="2" t="s">
        <v>1632</v>
      </c>
      <c r="C406" s="2">
        <v>19685</v>
      </c>
      <c r="D406" s="2" t="s">
        <v>1985</v>
      </c>
      <c r="E406" s="2" t="s">
        <v>1986</v>
      </c>
      <c r="F406" s="2" t="s">
        <v>871</v>
      </c>
      <c r="G406" s="2" t="s">
        <v>871</v>
      </c>
      <c r="H406" s="2"/>
      <c r="I406" s="2" t="s">
        <v>871</v>
      </c>
      <c r="J406" s="2"/>
      <c r="K406" s="2" t="s">
        <v>871</v>
      </c>
      <c r="L406" s="2" t="s">
        <v>871</v>
      </c>
      <c r="M406" s="4">
        <v>43782</v>
      </c>
      <c r="N406" s="4">
        <v>44877</v>
      </c>
    </row>
    <row r="407" spans="1:14" ht="15">
      <c r="A407" s="2">
        <v>200062</v>
      </c>
      <c r="B407" s="2" t="s">
        <v>1632</v>
      </c>
      <c r="C407" s="2">
        <v>61708</v>
      </c>
      <c r="D407" s="2" t="s">
        <v>1697</v>
      </c>
      <c r="E407" s="2" t="s">
        <v>1698</v>
      </c>
      <c r="F407" s="2" t="s">
        <v>871</v>
      </c>
      <c r="G407" s="2"/>
      <c r="H407" s="2"/>
      <c r="I407" s="2" t="s">
        <v>871</v>
      </c>
      <c r="J407" s="2"/>
      <c r="K407" s="2" t="s">
        <v>871</v>
      </c>
      <c r="L407" s="2"/>
      <c r="M407" s="4">
        <v>43913</v>
      </c>
      <c r="N407" s="4">
        <v>45007</v>
      </c>
    </row>
    <row r="408" spans="1:14" ht="15">
      <c r="A408" s="2">
        <v>200062</v>
      </c>
      <c r="B408" s="2" t="s">
        <v>1632</v>
      </c>
      <c r="C408" s="2">
        <v>72773</v>
      </c>
      <c r="D408" s="2" t="s">
        <v>1704</v>
      </c>
      <c r="E408" s="2" t="s">
        <v>1705</v>
      </c>
      <c r="F408" s="2"/>
      <c r="G408" s="2" t="s">
        <v>871</v>
      </c>
      <c r="H408" s="2"/>
      <c r="I408" s="2" t="s">
        <v>871</v>
      </c>
      <c r="J408" s="2"/>
      <c r="K408" s="2" t="s">
        <v>871</v>
      </c>
      <c r="L408" s="2"/>
      <c r="M408" s="4">
        <v>43392</v>
      </c>
      <c r="N408" s="4">
        <v>44487</v>
      </c>
    </row>
    <row r="409" spans="1:14" ht="15">
      <c r="A409" s="2">
        <v>200063</v>
      </c>
      <c r="B409" s="2" t="s">
        <v>1581</v>
      </c>
      <c r="C409" s="2">
        <v>73117</v>
      </c>
      <c r="D409" s="2" t="s">
        <v>1706</v>
      </c>
      <c r="E409" s="2" t="s">
        <v>1707</v>
      </c>
      <c r="F409" s="2"/>
      <c r="G409" s="2"/>
      <c r="H409" s="2"/>
      <c r="I409" s="2"/>
      <c r="J409" s="2"/>
      <c r="K409" s="2"/>
      <c r="L409" s="2" t="s">
        <v>871</v>
      </c>
      <c r="M409" s="4">
        <v>43363</v>
      </c>
      <c r="N409" s="4">
        <v>44458</v>
      </c>
    </row>
    <row r="410" spans="1:14" ht="15">
      <c r="A410" s="2">
        <v>200063</v>
      </c>
      <c r="B410" s="2" t="s">
        <v>1581</v>
      </c>
      <c r="C410" s="2">
        <v>67912</v>
      </c>
      <c r="D410" s="2" t="s">
        <v>1701</v>
      </c>
      <c r="E410" s="2" t="s">
        <v>1686</v>
      </c>
      <c r="F410" s="2" t="s">
        <v>871</v>
      </c>
      <c r="G410" s="2"/>
      <c r="H410" s="2"/>
      <c r="I410" s="2"/>
      <c r="J410" s="2"/>
      <c r="K410" s="2" t="s">
        <v>871</v>
      </c>
      <c r="L410" s="2" t="s">
        <v>871</v>
      </c>
      <c r="M410" s="4">
        <v>43743</v>
      </c>
      <c r="N410" s="4">
        <v>44838</v>
      </c>
    </row>
    <row r="411" spans="1:14" ht="15">
      <c r="A411" s="2">
        <v>200064</v>
      </c>
      <c r="B411" s="2" t="s">
        <v>1599</v>
      </c>
      <c r="C411" s="2">
        <v>121011</v>
      </c>
      <c r="D411" s="2" t="s">
        <v>1743</v>
      </c>
      <c r="E411" s="2" t="s">
        <v>1744</v>
      </c>
      <c r="F411" s="2"/>
      <c r="G411" s="2" t="s">
        <v>871</v>
      </c>
      <c r="H411" s="2"/>
      <c r="I411" s="2" t="s">
        <v>871</v>
      </c>
      <c r="J411" s="2"/>
      <c r="K411" s="2" t="s">
        <v>871</v>
      </c>
      <c r="L411" s="2"/>
      <c r="M411" s="4">
        <v>43682</v>
      </c>
      <c r="N411" s="4">
        <v>44777</v>
      </c>
    </row>
    <row r="412" spans="1:14" ht="15">
      <c r="A412" s="2">
        <v>200064</v>
      </c>
      <c r="B412" s="2" t="s">
        <v>1599</v>
      </c>
      <c r="C412" s="2">
        <v>85175</v>
      </c>
      <c r="D412" s="2" t="s">
        <v>1723</v>
      </c>
      <c r="E412" s="2" t="s">
        <v>1724</v>
      </c>
      <c r="F412" s="2"/>
      <c r="G412" s="2" t="s">
        <v>871</v>
      </c>
      <c r="H412" s="2" t="s">
        <v>871</v>
      </c>
      <c r="I412" s="2"/>
      <c r="J412" s="2"/>
      <c r="K412" s="2" t="s">
        <v>871</v>
      </c>
      <c r="L412" s="2"/>
      <c r="M412" s="4">
        <v>43465</v>
      </c>
      <c r="N412" s="4">
        <v>44560</v>
      </c>
    </row>
    <row r="413" spans="1:14" ht="15">
      <c r="A413" s="2">
        <v>200065</v>
      </c>
      <c r="B413" s="2" t="s">
        <v>1554</v>
      </c>
      <c r="C413" s="2">
        <v>16207</v>
      </c>
      <c r="D413" s="2" t="s">
        <v>1670</v>
      </c>
      <c r="E413" s="2" t="s">
        <v>1671</v>
      </c>
      <c r="F413" s="2" t="s">
        <v>871</v>
      </c>
      <c r="G413" s="2" t="s">
        <v>871</v>
      </c>
      <c r="H413" s="2"/>
      <c r="I413" s="2" t="s">
        <v>871</v>
      </c>
      <c r="J413" s="2"/>
      <c r="K413" s="2" t="s">
        <v>871</v>
      </c>
      <c r="L413" s="2" t="s">
        <v>871</v>
      </c>
      <c r="M413" s="4">
        <v>44113</v>
      </c>
      <c r="N413" s="4">
        <v>45207</v>
      </c>
    </row>
    <row r="414" spans="1:14" ht="15">
      <c r="A414" s="2">
        <v>200065</v>
      </c>
      <c r="B414" s="2" t="s">
        <v>1554</v>
      </c>
      <c r="C414" s="2">
        <v>16281</v>
      </c>
      <c r="D414" s="2" t="s">
        <v>1672</v>
      </c>
      <c r="E414" s="2" t="s">
        <v>1673</v>
      </c>
      <c r="F414" s="2" t="s">
        <v>871</v>
      </c>
      <c r="G414" s="2" t="s">
        <v>871</v>
      </c>
      <c r="H414" s="2"/>
      <c r="I414" s="2" t="s">
        <v>871</v>
      </c>
      <c r="J414" s="2"/>
      <c r="K414" s="2"/>
      <c r="L414" s="2"/>
      <c r="M414" s="4">
        <v>43227</v>
      </c>
      <c r="N414" s="4">
        <v>44322</v>
      </c>
    </row>
    <row r="415" spans="1:14" ht="15">
      <c r="A415" s="2">
        <v>200066</v>
      </c>
      <c r="B415" s="2" t="s">
        <v>1653</v>
      </c>
      <c r="C415" s="2">
        <v>50294</v>
      </c>
      <c r="D415" s="2" t="s">
        <v>1693</v>
      </c>
      <c r="E415" s="2" t="s">
        <v>1694</v>
      </c>
      <c r="F415" s="2" t="s">
        <v>871</v>
      </c>
      <c r="G415" s="2"/>
      <c r="H415" s="2"/>
      <c r="I415" s="2"/>
      <c r="J415" s="2"/>
      <c r="K415" s="2" t="s">
        <v>871</v>
      </c>
      <c r="L415" s="2" t="s">
        <v>871</v>
      </c>
      <c r="M415" s="4">
        <v>43520</v>
      </c>
      <c r="N415" s="4">
        <v>44615</v>
      </c>
    </row>
    <row r="416" spans="1:14" ht="15">
      <c r="A416" s="2">
        <v>200066</v>
      </c>
      <c r="B416" s="2" t="s">
        <v>1653</v>
      </c>
      <c r="C416" s="2">
        <v>27661</v>
      </c>
      <c r="D416" s="2" t="s">
        <v>1676</v>
      </c>
      <c r="E416" s="2" t="s">
        <v>1677</v>
      </c>
      <c r="F416" s="2"/>
      <c r="G416" s="2"/>
      <c r="H416" s="2"/>
      <c r="I416" s="2"/>
      <c r="J416" s="2"/>
      <c r="K416" s="2" t="s">
        <v>871</v>
      </c>
      <c r="L416" s="2" t="s">
        <v>871</v>
      </c>
      <c r="M416" s="4">
        <v>43333</v>
      </c>
      <c r="N416" s="4">
        <v>44428</v>
      </c>
    </row>
    <row r="417" spans="1:14" ht="15">
      <c r="A417" s="2">
        <v>200067</v>
      </c>
      <c r="B417" s="2" t="s">
        <v>1594</v>
      </c>
      <c r="C417" s="2">
        <v>121216</v>
      </c>
      <c r="D417" s="2" t="s">
        <v>1751</v>
      </c>
      <c r="E417" s="2" t="s">
        <v>1752</v>
      </c>
      <c r="F417" s="2"/>
      <c r="G417" s="2" t="s">
        <v>871</v>
      </c>
      <c r="H417" s="2" t="s">
        <v>871</v>
      </c>
      <c r="I417" s="2" t="s">
        <v>871</v>
      </c>
      <c r="J417" s="2"/>
      <c r="K417" s="2" t="s">
        <v>871</v>
      </c>
      <c r="L417" s="2"/>
      <c r="M417" s="4">
        <v>43955</v>
      </c>
      <c r="N417" s="4">
        <v>45049</v>
      </c>
    </row>
    <row r="418" spans="1:14" ht="15">
      <c r="A418" s="2">
        <v>200067</v>
      </c>
      <c r="B418" s="2" t="s">
        <v>1594</v>
      </c>
      <c r="C418" s="2">
        <v>121217</v>
      </c>
      <c r="D418" s="2" t="s">
        <v>1753</v>
      </c>
      <c r="E418" s="2" t="s">
        <v>1754</v>
      </c>
      <c r="F418" s="2"/>
      <c r="G418" s="2" t="s">
        <v>871</v>
      </c>
      <c r="H418" s="2" t="s">
        <v>871</v>
      </c>
      <c r="I418" s="2" t="s">
        <v>871</v>
      </c>
      <c r="J418" s="2"/>
      <c r="K418" s="2" t="s">
        <v>871</v>
      </c>
      <c r="L418" s="2"/>
      <c r="M418" s="4">
        <v>43536</v>
      </c>
      <c r="N418" s="4">
        <v>44631</v>
      </c>
    </row>
    <row r="419" spans="1:14" ht="15">
      <c r="A419" s="2">
        <v>200068</v>
      </c>
      <c r="B419" s="2" t="s">
        <v>1557</v>
      </c>
      <c r="C419" s="2">
        <v>7443</v>
      </c>
      <c r="D419" s="2" t="s">
        <v>1666</v>
      </c>
      <c r="E419" s="2" t="s">
        <v>1667</v>
      </c>
      <c r="F419" s="2" t="s">
        <v>871</v>
      </c>
      <c r="G419" s="2" t="s">
        <v>871</v>
      </c>
      <c r="H419" s="2"/>
      <c r="I419" s="2" t="s">
        <v>871</v>
      </c>
      <c r="J419" s="2"/>
      <c r="K419" s="2" t="s">
        <v>871</v>
      </c>
      <c r="L419" s="2" t="s">
        <v>871</v>
      </c>
      <c r="M419" s="4">
        <v>43616</v>
      </c>
      <c r="N419" s="4">
        <v>44711</v>
      </c>
    </row>
    <row r="420" spans="1:14" ht="15">
      <c r="A420" s="2">
        <v>200068</v>
      </c>
      <c r="B420" s="2" t="s">
        <v>1557</v>
      </c>
      <c r="C420" s="2">
        <v>74445</v>
      </c>
      <c r="D420" s="2" t="s">
        <v>1712</v>
      </c>
      <c r="E420" s="2" t="s">
        <v>1713</v>
      </c>
      <c r="F420" s="2"/>
      <c r="G420" s="2" t="s">
        <v>871</v>
      </c>
      <c r="H420" s="2"/>
      <c r="I420" s="2" t="s">
        <v>871</v>
      </c>
      <c r="J420" s="2"/>
      <c r="K420" s="2" t="s">
        <v>871</v>
      </c>
      <c r="L420" s="2"/>
      <c r="M420" s="4">
        <v>43784</v>
      </c>
      <c r="N420" s="4">
        <v>44879</v>
      </c>
    </row>
    <row r="421" spans="1:14" ht="15">
      <c r="A421" s="2">
        <v>200069</v>
      </c>
      <c r="B421" s="2" t="s">
        <v>1571</v>
      </c>
      <c r="C421" s="2">
        <v>40188</v>
      </c>
      <c r="D421" s="2" t="s">
        <v>1689</v>
      </c>
      <c r="E421" s="2" t="s">
        <v>1690</v>
      </c>
      <c r="F421" s="2" t="s">
        <v>871</v>
      </c>
      <c r="G421" s="2" t="s">
        <v>871</v>
      </c>
      <c r="H421" s="2"/>
      <c r="I421" s="2" t="s">
        <v>871</v>
      </c>
      <c r="J421" s="2"/>
      <c r="K421" s="2" t="s">
        <v>871</v>
      </c>
      <c r="L421" s="2" t="s">
        <v>871</v>
      </c>
      <c r="M421" s="4">
        <v>43439</v>
      </c>
      <c r="N421" s="4">
        <v>44534</v>
      </c>
    </row>
    <row r="422" spans="1:14" ht="15">
      <c r="A422" s="2">
        <v>200069</v>
      </c>
      <c r="B422" s="2" t="s">
        <v>1571</v>
      </c>
      <c r="C422" s="2">
        <v>120952</v>
      </c>
      <c r="D422" s="2" t="s">
        <v>1739</v>
      </c>
      <c r="E422" s="2" t="s">
        <v>1740</v>
      </c>
      <c r="F422" s="2"/>
      <c r="G422" s="2" t="s">
        <v>871</v>
      </c>
      <c r="H422" s="2"/>
      <c r="I422" s="2"/>
      <c r="J422" s="2"/>
      <c r="K422" s="2"/>
      <c r="L422" s="2"/>
      <c r="M422" s="4">
        <v>43332</v>
      </c>
      <c r="N422" s="4">
        <v>44427</v>
      </c>
    </row>
    <row r="423" spans="1:14" ht="15">
      <c r="A423" s="2">
        <v>200070</v>
      </c>
      <c r="B423" s="2" t="s">
        <v>1756</v>
      </c>
      <c r="C423" s="2">
        <v>72887</v>
      </c>
      <c r="D423" s="2" t="s">
        <v>1792</v>
      </c>
      <c r="E423" s="2" t="s">
        <v>1793</v>
      </c>
      <c r="F423" s="2"/>
      <c r="G423" s="2"/>
      <c r="H423" s="2"/>
      <c r="I423" s="2"/>
      <c r="J423" s="2"/>
      <c r="K423" s="2" t="s">
        <v>871</v>
      </c>
      <c r="L423" s="2" t="s">
        <v>871</v>
      </c>
      <c r="M423" s="4">
        <v>43553</v>
      </c>
      <c r="N423" s="4">
        <v>44648</v>
      </c>
    </row>
    <row r="424" spans="1:14" ht="15">
      <c r="A424" s="2">
        <v>200070</v>
      </c>
      <c r="B424" s="2" t="s">
        <v>1756</v>
      </c>
      <c r="C424" s="2">
        <v>120028</v>
      </c>
      <c r="D424" s="2" t="s">
        <v>1798</v>
      </c>
      <c r="E424" s="2" t="s">
        <v>1799</v>
      </c>
      <c r="F424" s="2"/>
      <c r="G424" s="2"/>
      <c r="H424" s="2"/>
      <c r="I424" s="2"/>
      <c r="J424" s="2"/>
      <c r="K424" s="2"/>
      <c r="L424" s="2" t="s">
        <v>871</v>
      </c>
      <c r="M424" s="4">
        <v>43572</v>
      </c>
      <c r="N424" s="4">
        <v>44667</v>
      </c>
    </row>
    <row r="425" spans="1:14" ht="15">
      <c r="A425" s="2">
        <v>200071</v>
      </c>
      <c r="B425" s="2" t="s">
        <v>1779</v>
      </c>
      <c r="C425" s="2">
        <v>75083</v>
      </c>
      <c r="D425" s="2" t="s">
        <v>1796</v>
      </c>
      <c r="E425" s="2" t="s">
        <v>1797</v>
      </c>
      <c r="F425" s="2" t="s">
        <v>871</v>
      </c>
      <c r="G425" s="2" t="s">
        <v>871</v>
      </c>
      <c r="H425" s="2"/>
      <c r="I425" s="2" t="s">
        <v>871</v>
      </c>
      <c r="J425" s="2"/>
      <c r="K425" s="2"/>
      <c r="L425" s="2"/>
      <c r="M425" s="4">
        <v>43212</v>
      </c>
      <c r="N425" s="4">
        <v>44307</v>
      </c>
    </row>
    <row r="426" spans="1:14" ht="15">
      <c r="A426" s="2">
        <v>200071</v>
      </c>
      <c r="B426" s="2" t="s">
        <v>1779</v>
      </c>
      <c r="C426" s="2">
        <v>121419</v>
      </c>
      <c r="D426" s="2" t="s">
        <v>1802</v>
      </c>
      <c r="E426" s="2" t="s">
        <v>1803</v>
      </c>
      <c r="F426" s="2"/>
      <c r="G426" s="2" t="s">
        <v>871</v>
      </c>
      <c r="H426" s="2"/>
      <c r="I426" s="2" t="s">
        <v>871</v>
      </c>
      <c r="J426" s="2"/>
      <c r="K426" s="2" t="s">
        <v>871</v>
      </c>
      <c r="L426" s="2"/>
      <c r="M426" s="4">
        <v>43657</v>
      </c>
      <c r="N426" s="4">
        <v>44752</v>
      </c>
    </row>
    <row r="427" spans="1:14" ht="15">
      <c r="A427" s="2">
        <v>200072</v>
      </c>
      <c r="B427" s="2" t="s">
        <v>1830</v>
      </c>
      <c r="C427" s="2">
        <v>32716</v>
      </c>
      <c r="D427" s="2" t="s">
        <v>1855</v>
      </c>
      <c r="E427" s="2" t="s">
        <v>1856</v>
      </c>
      <c r="F427" s="2" t="s">
        <v>871</v>
      </c>
      <c r="G427" s="2" t="s">
        <v>871</v>
      </c>
      <c r="H427" s="2"/>
      <c r="I427" s="2" t="s">
        <v>871</v>
      </c>
      <c r="J427" s="2"/>
      <c r="K427" s="2" t="s">
        <v>871</v>
      </c>
      <c r="L427" s="2" t="s">
        <v>871</v>
      </c>
      <c r="M427" s="4">
        <v>43799</v>
      </c>
      <c r="N427" s="4">
        <v>44894</v>
      </c>
    </row>
    <row r="428" spans="1:14" ht="15">
      <c r="A428" s="2">
        <v>200072</v>
      </c>
      <c r="B428" s="2" t="s">
        <v>1830</v>
      </c>
      <c r="C428" s="2">
        <v>85029</v>
      </c>
      <c r="D428" s="2" t="s">
        <v>1864</v>
      </c>
      <c r="E428" s="2" t="s">
        <v>1865</v>
      </c>
      <c r="F428" s="2" t="s">
        <v>871</v>
      </c>
      <c r="G428" s="2" t="s">
        <v>871</v>
      </c>
      <c r="H428" s="2" t="s">
        <v>871</v>
      </c>
      <c r="I428" s="2"/>
      <c r="J428" s="2"/>
      <c r="K428" s="2" t="s">
        <v>871</v>
      </c>
      <c r="L428" s="2"/>
      <c r="M428" s="4">
        <v>43862</v>
      </c>
      <c r="N428" s="4">
        <v>44957</v>
      </c>
    </row>
    <row r="429" spans="1:14" ht="15">
      <c r="A429" s="2">
        <v>200073</v>
      </c>
      <c r="B429" s="2" t="s">
        <v>1837</v>
      </c>
      <c r="C429" s="2">
        <v>51338</v>
      </c>
      <c r="D429" s="2" t="s">
        <v>1857</v>
      </c>
      <c r="E429" s="2" t="s">
        <v>1858</v>
      </c>
      <c r="F429" s="2" t="s">
        <v>871</v>
      </c>
      <c r="G429" s="2" t="s">
        <v>871</v>
      </c>
      <c r="H429" s="2" t="s">
        <v>871</v>
      </c>
      <c r="I429" s="2" t="s">
        <v>871</v>
      </c>
      <c r="J429" s="2"/>
      <c r="K429" s="2" t="s">
        <v>871</v>
      </c>
      <c r="L429" s="2"/>
      <c r="M429" s="4">
        <v>43564</v>
      </c>
      <c r="N429" s="4">
        <v>44659</v>
      </c>
    </row>
    <row r="430" spans="1:14" ht="15">
      <c r="A430" s="2">
        <v>200073</v>
      </c>
      <c r="B430" s="2" t="s">
        <v>1837</v>
      </c>
      <c r="C430" s="2">
        <v>121450</v>
      </c>
      <c r="D430" s="2" t="s">
        <v>1869</v>
      </c>
      <c r="E430" s="2" t="s">
        <v>1870</v>
      </c>
      <c r="F430" s="2" t="s">
        <v>871</v>
      </c>
      <c r="G430" s="2" t="s">
        <v>871</v>
      </c>
      <c r="H430" s="2"/>
      <c r="I430" s="2"/>
      <c r="J430" s="2"/>
      <c r="K430" s="2"/>
      <c r="L430" s="2"/>
      <c r="M430" s="4">
        <v>44091</v>
      </c>
      <c r="N430" s="4">
        <v>45185</v>
      </c>
    </row>
    <row r="431" spans="1:14" ht="15">
      <c r="A431" s="2">
        <v>200074</v>
      </c>
      <c r="B431" s="2" t="s">
        <v>1843</v>
      </c>
      <c r="C431" s="2">
        <v>21146</v>
      </c>
      <c r="D431" s="2" t="s">
        <v>1851</v>
      </c>
      <c r="E431" s="2" t="s">
        <v>1852</v>
      </c>
      <c r="F431" s="2"/>
      <c r="G431" s="2" t="s">
        <v>871</v>
      </c>
      <c r="H431" s="2"/>
      <c r="I431" s="2" t="s">
        <v>871</v>
      </c>
      <c r="J431" s="2"/>
      <c r="K431" s="2" t="s">
        <v>871</v>
      </c>
      <c r="L431" s="2"/>
      <c r="M431" s="4">
        <v>43936</v>
      </c>
      <c r="N431" s="4">
        <v>45030</v>
      </c>
    </row>
    <row r="432" spans="1:14" ht="15">
      <c r="A432" s="2">
        <v>200074</v>
      </c>
      <c r="B432" s="2" t="s">
        <v>1843</v>
      </c>
      <c r="C432" s="2">
        <v>73978</v>
      </c>
      <c r="D432" s="2" t="s">
        <v>1861</v>
      </c>
      <c r="E432" s="2" t="s">
        <v>1894</v>
      </c>
      <c r="F432" s="2"/>
      <c r="G432" s="2" t="s">
        <v>871</v>
      </c>
      <c r="H432" s="2"/>
      <c r="I432" s="2"/>
      <c r="J432" s="2"/>
      <c r="K432" s="2" t="s">
        <v>871</v>
      </c>
      <c r="L432" s="2" t="s">
        <v>871</v>
      </c>
      <c r="M432" s="4">
        <v>43373</v>
      </c>
      <c r="N432" s="4">
        <v>44468</v>
      </c>
    </row>
    <row r="433" spans="1:14" ht="15">
      <c r="A433" s="2">
        <v>200075</v>
      </c>
      <c r="B433" s="2" t="s">
        <v>1883</v>
      </c>
      <c r="C433" s="2">
        <v>73069</v>
      </c>
      <c r="D433" s="2" t="s">
        <v>1892</v>
      </c>
      <c r="E433" s="2" t="s">
        <v>1893</v>
      </c>
      <c r="F433" s="2" t="s">
        <v>871</v>
      </c>
      <c r="G433" s="2" t="s">
        <v>871</v>
      </c>
      <c r="H433" s="2"/>
      <c r="I433" s="2"/>
      <c r="J433" s="2"/>
      <c r="K433" s="2"/>
      <c r="L433" s="2" t="s">
        <v>871</v>
      </c>
      <c r="M433" s="4">
        <v>43890</v>
      </c>
      <c r="N433" s="4">
        <v>44984</v>
      </c>
    </row>
    <row r="434" spans="1:14" ht="15">
      <c r="A434" s="2">
        <v>200075</v>
      </c>
      <c r="B434" s="2" t="s">
        <v>1883</v>
      </c>
      <c r="C434" s="2">
        <v>121430</v>
      </c>
      <c r="D434" s="2" t="s">
        <v>1905</v>
      </c>
      <c r="E434" s="2" t="s">
        <v>1906</v>
      </c>
      <c r="F434" s="2"/>
      <c r="G434" s="2" t="s">
        <v>871</v>
      </c>
      <c r="H434" s="2"/>
      <c r="I434" s="2"/>
      <c r="J434" s="2"/>
      <c r="K434" s="2" t="s">
        <v>871</v>
      </c>
      <c r="L434" s="2"/>
      <c r="M434" s="4">
        <v>43536</v>
      </c>
      <c r="N434" s="4">
        <v>44631</v>
      </c>
    </row>
    <row r="435" spans="1:14" ht="15">
      <c r="A435" s="2">
        <v>200076</v>
      </c>
      <c r="B435" s="2" t="s">
        <v>1922</v>
      </c>
      <c r="C435" s="2">
        <v>19569</v>
      </c>
      <c r="D435" s="2" t="s">
        <v>1959</v>
      </c>
      <c r="E435" s="2" t="s">
        <v>1960</v>
      </c>
      <c r="F435" s="2" t="s">
        <v>871</v>
      </c>
      <c r="G435" s="2"/>
      <c r="H435" s="2"/>
      <c r="I435" s="2" t="s">
        <v>871</v>
      </c>
      <c r="J435" s="2"/>
      <c r="K435" s="2"/>
      <c r="L435" s="2" t="s">
        <v>871</v>
      </c>
      <c r="M435" s="4">
        <v>43822</v>
      </c>
      <c r="N435" s="4">
        <v>44917</v>
      </c>
    </row>
    <row r="436" spans="1:14" ht="15">
      <c r="A436" s="2">
        <v>200076</v>
      </c>
      <c r="B436" s="2" t="s">
        <v>1922</v>
      </c>
      <c r="C436" s="2">
        <v>9126</v>
      </c>
      <c r="D436" s="2" t="s">
        <v>1961</v>
      </c>
      <c r="E436" s="2" t="s">
        <v>1962</v>
      </c>
      <c r="F436" s="2" t="s">
        <v>871</v>
      </c>
      <c r="G436" s="2"/>
      <c r="H436" s="2"/>
      <c r="I436" s="2"/>
      <c r="J436" s="2"/>
      <c r="K436" s="2" t="s">
        <v>871</v>
      </c>
      <c r="L436" s="2" t="s">
        <v>871</v>
      </c>
      <c r="M436" s="4">
        <v>44186</v>
      </c>
      <c r="N436" s="4">
        <v>45280</v>
      </c>
    </row>
    <row r="437" spans="1:14" ht="15">
      <c r="A437" s="2">
        <v>200077</v>
      </c>
      <c r="B437" s="2" t="s">
        <v>1933</v>
      </c>
      <c r="C437" s="2">
        <v>85078</v>
      </c>
      <c r="D437" s="2" t="s">
        <v>1967</v>
      </c>
      <c r="E437" s="2" t="s">
        <v>1968</v>
      </c>
      <c r="F437" s="2" t="s">
        <v>871</v>
      </c>
      <c r="G437" s="2" t="s">
        <v>871</v>
      </c>
      <c r="H437" s="2"/>
      <c r="I437" s="2" t="s">
        <v>871</v>
      </c>
      <c r="J437" s="2"/>
      <c r="K437" s="2"/>
      <c r="L437" s="2"/>
      <c r="M437" s="4">
        <v>43548</v>
      </c>
      <c r="N437" s="4">
        <v>44643</v>
      </c>
    </row>
    <row r="438" spans="1:14" ht="15">
      <c r="A438" s="2">
        <v>200077</v>
      </c>
      <c r="B438" s="2" t="s">
        <v>1933</v>
      </c>
      <c r="C438" s="2">
        <v>121247</v>
      </c>
      <c r="D438" s="2" t="s">
        <v>1969</v>
      </c>
      <c r="E438" s="2" t="s">
        <v>1970</v>
      </c>
      <c r="F438" s="2"/>
      <c r="G438" s="2" t="s">
        <v>871</v>
      </c>
      <c r="H438" s="2"/>
      <c r="I438" s="2"/>
      <c r="J438" s="2"/>
      <c r="K438" s="2"/>
      <c r="L438" s="2"/>
      <c r="M438" s="4">
        <v>43515</v>
      </c>
      <c r="N438" s="4">
        <v>44610</v>
      </c>
    </row>
    <row r="439" spans="1:14" ht="15">
      <c r="A439" s="2">
        <v>200078</v>
      </c>
      <c r="B439" s="2" t="s">
        <v>1942</v>
      </c>
      <c r="C439" s="2">
        <v>120372</v>
      </c>
      <c r="D439" s="2" t="s">
        <v>1977</v>
      </c>
      <c r="E439" s="2" t="s">
        <v>1978</v>
      </c>
      <c r="F439" s="2"/>
      <c r="G439" s="2" t="s">
        <v>871</v>
      </c>
      <c r="H439" s="2"/>
      <c r="I439" s="2" t="s">
        <v>871</v>
      </c>
      <c r="J439" s="2"/>
      <c r="K439" s="2" t="s">
        <v>871</v>
      </c>
      <c r="L439" s="2"/>
      <c r="M439" s="4">
        <v>44230</v>
      </c>
      <c r="N439" s="4">
        <v>45324</v>
      </c>
    </row>
    <row r="440" spans="1:14" ht="15">
      <c r="A440" s="2">
        <v>200078</v>
      </c>
      <c r="B440" s="2" t="s">
        <v>1942</v>
      </c>
      <c r="C440" s="2">
        <v>85146</v>
      </c>
      <c r="D440" s="2" t="s">
        <v>1979</v>
      </c>
      <c r="E440" s="2" t="s">
        <v>1980</v>
      </c>
      <c r="F440" s="2"/>
      <c r="G440" s="2" t="s">
        <v>871</v>
      </c>
      <c r="H440" s="2" t="s">
        <v>871</v>
      </c>
      <c r="I440" s="2"/>
      <c r="J440" s="2"/>
      <c r="K440" s="2" t="s">
        <v>871</v>
      </c>
      <c r="L440" s="2"/>
      <c r="M440" s="4">
        <v>43320</v>
      </c>
      <c r="N440" s="4">
        <v>44415</v>
      </c>
    </row>
    <row r="441" spans="1:14" ht="15">
      <c r="A441" s="2">
        <v>200079</v>
      </c>
      <c r="B441" s="2" t="s">
        <v>1927</v>
      </c>
      <c r="C441" s="2">
        <v>58263</v>
      </c>
      <c r="D441" s="2" t="s">
        <v>1965</v>
      </c>
      <c r="E441" s="2" t="s">
        <v>1966</v>
      </c>
      <c r="F441" s="2"/>
      <c r="G441" s="2"/>
      <c r="H441" s="2"/>
      <c r="I441" s="2" t="s">
        <v>871</v>
      </c>
      <c r="J441" s="2"/>
      <c r="K441" s="2" t="s">
        <v>871</v>
      </c>
      <c r="L441" s="2" t="s">
        <v>871</v>
      </c>
      <c r="M441" s="4">
        <v>44044</v>
      </c>
      <c r="N441" s="4">
        <v>45138</v>
      </c>
    </row>
    <row r="442" spans="1:14" ht="15">
      <c r="A442" s="2">
        <v>200079</v>
      </c>
      <c r="B442" s="2" t="s">
        <v>1927</v>
      </c>
      <c r="C442" s="2">
        <v>121575</v>
      </c>
      <c r="D442" s="2" t="s">
        <v>1963</v>
      </c>
      <c r="E442" s="2" t="s">
        <v>1964</v>
      </c>
      <c r="F442" s="2" t="s">
        <v>871</v>
      </c>
      <c r="G442" s="2"/>
      <c r="H442" s="2"/>
      <c r="I442" s="2"/>
      <c r="J442" s="2"/>
      <c r="K442" s="2"/>
      <c r="L442" s="2" t="s">
        <v>871</v>
      </c>
      <c r="M442" s="4">
        <v>43614</v>
      </c>
      <c r="N442" s="4">
        <v>44709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2021-04-19T10:53:56Z</dcterms:modified>
  <cp:category/>
  <cp:version/>
  <cp:contentType/>
  <cp:contentStatus/>
</cp:coreProperties>
</file>