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_NON-LIFE\0.GDP_FLASH__Segmentwise_FIGURES\22_12_GDPI_uptoOCT_PUBLISH_IN_WEBSITE\PUBLISH_DATA\"/>
    </mc:Choice>
  </mc:AlternateContent>
  <bookViews>
    <workbookView xWindow="0" yWindow="0" windowWidth="20490" windowHeight="7650" activeTab="1"/>
  </bookViews>
  <sheets>
    <sheet name="खंडवार सकल प्रत्यक्ष प्रीमियम" sheetId="2" r:id="rId1"/>
    <sheet name="IW_GDP" sheetId="1" r:id="rId2"/>
  </sheets>
  <externalReferences>
    <externalReference r:id="rId3"/>
    <externalReference r:id="rId4"/>
    <externalReference r:id="rId5"/>
  </externalReferences>
  <definedNames>
    <definedName name="_AMO_UniqueIdentifier" hidden="1">"'2b48538c-a02c-4922-b044-81eb95d309c6'"</definedName>
    <definedName name="_xlnm._FilterDatabase" localSheetId="1" hidden="1">IW_GDP!$A$3:$WWG$244</definedName>
    <definedName name="_xlnm._FilterDatabase" localSheetId="0" hidden="1">'खंडवार सकल प्रत्यक्ष प्रीमियम'!$A$3:$WWG$244</definedName>
    <definedName name="a">#REF!</definedName>
    <definedName name="allo">'[1]Exp Allo Ref'!$A$1:$D$82</definedName>
    <definedName name="C_TW_T">'[2]Product Return'!$F$17</definedName>
    <definedName name="CT">'[2]Product Return'!$D$17</definedName>
    <definedName name="FORM_A_RA">#REF!,#REF!</definedName>
    <definedName name="Linked">#REF!</definedName>
    <definedName name="MV_T">'[2]Product Return'!$N$9</definedName>
    <definedName name="MV0">'[2]Product Return'!$G$9</definedName>
    <definedName name="New">#REF!</definedName>
    <definedName name="New_India">#REF!</definedName>
    <definedName name="_xlnm.Print_Area" localSheetId="1">IW_GDP!$A$1:$U$244</definedName>
    <definedName name="_xlnm.Print_Area" localSheetId="0">'खंडवार सकल प्रत्यक्ष प्रीमियम'!$A$1:$U$244</definedName>
    <definedName name="_xlnm.Print_Titles" localSheetId="1">IW_GDP!$1:$3</definedName>
    <definedName name="_xlnm.Print_Titles" localSheetId="0">'खंडवार सकल प्रत्यक्ष प्रीमियम'!$1:$3</definedName>
    <definedName name="Re">#REF!</definedName>
    <definedName name="redd">'[2]Product Return'!$N$9</definedName>
    <definedName name="res">'[2]Product Return'!$F$17</definedName>
    <definedName name="SDDSdlJNldnLD">#REF!</definedName>
    <definedName name="xvj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3" i="2" l="1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AB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X240" i="2" s="1"/>
  <c r="AB239" i="2"/>
  <c r="AC239" i="2" s="1"/>
  <c r="Z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X239" i="2" s="1"/>
  <c r="AB238" i="2"/>
  <c r="AC238" i="2" s="1"/>
  <c r="Y238" i="2"/>
  <c r="Y239" i="2" s="1"/>
  <c r="Y240" i="2" s="1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X238" i="2" s="1"/>
  <c r="A238" i="2"/>
  <c r="X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X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Y235" i="2"/>
  <c r="Y236" i="2" s="1"/>
  <c r="Y237" i="2" s="1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X235" i="2" s="1"/>
  <c r="AB234" i="2"/>
  <c r="X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AB233" i="2"/>
  <c r="AC233" i="2" s="1"/>
  <c r="X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AC232" i="2"/>
  <c r="AB232" i="2"/>
  <c r="Y232" i="2"/>
  <c r="Y233" i="2" s="1"/>
  <c r="Y234" i="2" s="1"/>
  <c r="X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A232" i="2"/>
  <c r="Y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X231" i="2" s="1"/>
  <c r="X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Y229" i="2"/>
  <c r="Y230" i="2" s="1"/>
  <c r="X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AB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X228" i="2" s="1"/>
  <c r="AB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X227" i="2" s="1"/>
  <c r="AB226" i="2"/>
  <c r="Y226" i="2"/>
  <c r="Y227" i="2" s="1"/>
  <c r="Y228" i="2" s="1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X226" i="2" s="1"/>
  <c r="A226" i="2"/>
  <c r="X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X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Y223" i="2"/>
  <c r="Y224" i="2" s="1"/>
  <c r="Y225" i="2" s="1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X223" i="2" s="1"/>
  <c r="AB222" i="2"/>
  <c r="X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AB221" i="2"/>
  <c r="AC221" i="2" s="1"/>
  <c r="X221" i="2"/>
  <c r="U221" i="2"/>
  <c r="Z221" i="2" s="1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AB220" i="2"/>
  <c r="AC220" i="2" s="1"/>
  <c r="Y220" i="2"/>
  <c r="Y221" i="2" s="1"/>
  <c r="Y222" i="2" s="1"/>
  <c r="X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B220" i="2"/>
  <c r="W220" i="2" s="1"/>
  <c r="W221" i="2" s="1"/>
  <c r="W222" i="2" s="1"/>
  <c r="W223" i="2" s="1"/>
  <c r="W224" i="2" s="1"/>
  <c r="W225" i="2" s="1"/>
  <c r="W226" i="2" s="1"/>
  <c r="W227" i="2" s="1"/>
  <c r="W228" i="2" s="1"/>
  <c r="W229" i="2" s="1"/>
  <c r="W230" i="2" s="1"/>
  <c r="W231" i="2" s="1"/>
  <c r="W232" i="2" s="1"/>
  <c r="W233" i="2" s="1"/>
  <c r="W234" i="2" s="1"/>
  <c r="W235" i="2" s="1"/>
  <c r="W236" i="2" s="1"/>
  <c r="W237" i="2" s="1"/>
  <c r="W238" i="2" s="1"/>
  <c r="W239" i="2" s="1"/>
  <c r="W240" i="2" s="1"/>
  <c r="A220" i="2"/>
  <c r="X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X218" i="2"/>
  <c r="W218" i="2"/>
  <c r="W219" i="2" s="1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Y217" i="2"/>
  <c r="Y218" i="2" s="1"/>
  <c r="Y219" i="2" s="1"/>
  <c r="X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AC216" i="2"/>
  <c r="AB216" i="2"/>
  <c r="X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AC215" i="2"/>
  <c r="AB215" i="2"/>
  <c r="X215" i="2"/>
  <c r="W215" i="2"/>
  <c r="W216" i="2" s="1"/>
  <c r="W217" i="2" s="1"/>
  <c r="U215" i="2"/>
  <c r="Z215" i="2" s="1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AB214" i="2"/>
  <c r="AC214" i="2" s="1"/>
  <c r="Y214" i="2"/>
  <c r="Y215" i="2" s="1"/>
  <c r="Y216" i="2" s="1"/>
  <c r="X214" i="2"/>
  <c r="W214" i="2"/>
  <c r="U214" i="2"/>
  <c r="Z214" i="2" s="1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B214" i="2"/>
  <c r="Y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X213" i="2" s="1"/>
  <c r="X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Y211" i="2"/>
  <c r="Y212" i="2" s="1"/>
  <c r="X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AB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X210" i="2" s="1"/>
  <c r="AB209" i="2"/>
  <c r="AC209" i="2" s="1"/>
  <c r="Z209" i="2"/>
  <c r="Y209" i="2"/>
  <c r="Y210" i="2" s="1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X209" i="2" s="1"/>
  <c r="AB208" i="2"/>
  <c r="AC208" i="2" s="1"/>
  <c r="Z208" i="2"/>
  <c r="Y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X208" i="2" s="1"/>
  <c r="A208" i="2"/>
  <c r="X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X206" i="2" s="1"/>
  <c r="Y205" i="2"/>
  <c r="Y206" i="2" s="1"/>
  <c r="Y207" i="2" s="1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X205" i="2" s="1"/>
  <c r="AB204" i="2"/>
  <c r="X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AB203" i="2"/>
  <c r="AC203" i="2" s="1"/>
  <c r="X203" i="2"/>
  <c r="W203" i="2"/>
  <c r="W204" i="2" s="1"/>
  <c r="W205" i="2" s="1"/>
  <c r="W206" i="2" s="1"/>
  <c r="W207" i="2" s="1"/>
  <c r="W208" i="2" s="1"/>
  <c r="W209" i="2" s="1"/>
  <c r="W210" i="2" s="1"/>
  <c r="W211" i="2" s="1"/>
  <c r="W212" i="2" s="1"/>
  <c r="W213" i="2" s="1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AB202" i="2"/>
  <c r="AC202" i="2" s="1"/>
  <c r="Y202" i="2"/>
  <c r="Y203" i="2" s="1"/>
  <c r="Y204" i="2" s="1"/>
  <c r="X202" i="2"/>
  <c r="W202" i="2"/>
  <c r="U202" i="2"/>
  <c r="Z202" i="2" s="1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B202" i="2"/>
  <c r="A202" i="2"/>
  <c r="X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X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Y199" i="2"/>
  <c r="Y200" i="2" s="1"/>
  <c r="Y201" i="2" s="1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X199" i="2" s="1"/>
  <c r="AB198" i="2"/>
  <c r="X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AB197" i="2"/>
  <c r="X197" i="2"/>
  <c r="W197" i="2"/>
  <c r="W198" i="2" s="1"/>
  <c r="W199" i="2" s="1"/>
  <c r="W200" i="2" s="1"/>
  <c r="W201" i="2" s="1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Z197" i="2" s="1"/>
  <c r="E197" i="2"/>
  <c r="D197" i="2"/>
  <c r="AB196" i="2"/>
  <c r="Y196" i="2"/>
  <c r="Y197" i="2" s="1"/>
  <c r="Y198" i="2" s="1"/>
  <c r="X196" i="2"/>
  <c r="W196" i="2"/>
  <c r="U196" i="2"/>
  <c r="Z196" i="2" s="1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B196" i="2"/>
  <c r="A196" i="2"/>
  <c r="Y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X195" i="2" s="1"/>
  <c r="X194" i="2"/>
  <c r="W194" i="2"/>
  <c r="W195" i="2" s="1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Y193" i="2"/>
  <c r="Y194" i="2" s="1"/>
  <c r="X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AB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X192" i="2" s="1"/>
  <c r="AB191" i="2"/>
  <c r="AC191" i="2" s="1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X191" i="2" s="1"/>
  <c r="AB190" i="2"/>
  <c r="Y190" i="2"/>
  <c r="Y191" i="2" s="1"/>
  <c r="Y192" i="2" s="1"/>
  <c r="W190" i="2"/>
  <c r="W191" i="2" s="1"/>
  <c r="W192" i="2" s="1"/>
  <c r="W193" i="2" s="1"/>
  <c r="U190" i="2"/>
  <c r="T190" i="2"/>
  <c r="S190" i="2"/>
  <c r="R190" i="2"/>
  <c r="Q190" i="2"/>
  <c r="P190" i="2"/>
  <c r="Z190" i="2" s="1"/>
  <c r="O190" i="2"/>
  <c r="N190" i="2"/>
  <c r="M190" i="2"/>
  <c r="L190" i="2"/>
  <c r="K190" i="2"/>
  <c r="J190" i="2"/>
  <c r="I190" i="2"/>
  <c r="H190" i="2"/>
  <c r="G190" i="2"/>
  <c r="F190" i="2"/>
  <c r="E190" i="2"/>
  <c r="D190" i="2"/>
  <c r="X190" i="2" s="1"/>
  <c r="B190" i="2"/>
  <c r="A190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X189" i="2" s="1"/>
  <c r="Y188" i="2"/>
  <c r="Y189" i="2" s="1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X188" i="2" s="1"/>
  <c r="Y187" i="2"/>
  <c r="X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AB186" i="2"/>
  <c r="X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AC185" i="2"/>
  <c r="AB185" i="2"/>
  <c r="Y185" i="2"/>
  <c r="Y186" i="2" s="1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X185" i="2" s="1"/>
  <c r="AC184" i="2"/>
  <c r="AB184" i="2"/>
  <c r="Y184" i="2"/>
  <c r="X184" i="2"/>
  <c r="U184" i="2"/>
  <c r="Z184" i="2" s="1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B184" i="2"/>
  <c r="W184" i="2" s="1"/>
  <c r="W185" i="2" s="1"/>
  <c r="W186" i="2" s="1"/>
  <c r="W187" i="2" s="1"/>
  <c r="W188" i="2" s="1"/>
  <c r="W189" i="2" s="1"/>
  <c r="X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X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Y181" i="2"/>
  <c r="Y182" i="2" s="1"/>
  <c r="Y183" i="2" s="1"/>
  <c r="X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AB180" i="2"/>
  <c r="X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AB179" i="2"/>
  <c r="AC179" i="2" s="1"/>
  <c r="X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AB178" i="2"/>
  <c r="Y178" i="2"/>
  <c r="Y179" i="2" s="1"/>
  <c r="Y180" i="2" s="1"/>
  <c r="X178" i="2"/>
  <c r="U178" i="2"/>
  <c r="Z178" i="2" s="1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A178" i="2"/>
  <c r="X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Y176" i="2"/>
  <c r="Y177" i="2" s="1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X176" i="2" s="1"/>
  <c r="Y175" i="2"/>
  <c r="X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AB174" i="2"/>
  <c r="X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AC173" i="2"/>
  <c r="AB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X173" i="2" s="1"/>
  <c r="AB172" i="2"/>
  <c r="Y172" i="2"/>
  <c r="Y173" i="2" s="1"/>
  <c r="Y174" i="2" s="1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Z172" i="2" s="1"/>
  <c r="E172" i="2"/>
  <c r="D172" i="2"/>
  <c r="X172" i="2" s="1"/>
  <c r="A172" i="2"/>
  <c r="X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X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X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AB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X168" i="2" s="1"/>
  <c r="AB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X167" i="2" s="1"/>
  <c r="AB166" i="2"/>
  <c r="Y166" i="2"/>
  <c r="Y167" i="2" s="1"/>
  <c r="Y168" i="2" s="1"/>
  <c r="W166" i="2"/>
  <c r="W167" i="2" s="1"/>
  <c r="W168" i="2" s="1"/>
  <c r="U166" i="2"/>
  <c r="T166" i="2"/>
  <c r="S166" i="2"/>
  <c r="R166" i="2"/>
  <c r="Q166" i="2"/>
  <c r="P166" i="2"/>
  <c r="Z166" i="2" s="1"/>
  <c r="O166" i="2"/>
  <c r="N166" i="2"/>
  <c r="M166" i="2"/>
  <c r="L166" i="2"/>
  <c r="K166" i="2"/>
  <c r="J166" i="2"/>
  <c r="I166" i="2"/>
  <c r="H166" i="2"/>
  <c r="G166" i="2"/>
  <c r="F166" i="2"/>
  <c r="E166" i="2"/>
  <c r="D166" i="2"/>
  <c r="X166" i="2" s="1"/>
  <c r="B166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X164" i="2" s="1"/>
  <c r="Y163" i="2"/>
  <c r="Y164" i="2" s="1"/>
  <c r="Y165" i="2" s="1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X163" i="2" s="1"/>
  <c r="AB162" i="2"/>
  <c r="W162" i="2"/>
  <c r="W163" i="2" s="1"/>
  <c r="W164" i="2" s="1"/>
  <c r="W165" i="2" s="1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AB161" i="2"/>
  <c r="Z161" i="2"/>
  <c r="X161" i="2"/>
  <c r="W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AB160" i="2"/>
  <c r="Y160" i="2"/>
  <c r="Y161" i="2" s="1"/>
  <c r="Y162" i="2" s="1"/>
  <c r="X160" i="2"/>
  <c r="W160" i="2"/>
  <c r="U160" i="2"/>
  <c r="Z160" i="2" s="1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B160" i="2"/>
  <c r="Y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Y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X158" i="2" s="1"/>
  <c r="Y157" i="2"/>
  <c r="X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AB156" i="2"/>
  <c r="W156" i="2"/>
  <c r="W157" i="2" s="1"/>
  <c r="W158" i="2" s="1"/>
  <c r="W159" i="2" s="1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AB155" i="2"/>
  <c r="AC155" i="2" s="1"/>
  <c r="X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AC154" i="2"/>
  <c r="AB154" i="2"/>
  <c r="Y154" i="2"/>
  <c r="Y155" i="2" s="1"/>
  <c r="Y156" i="2" s="1"/>
  <c r="X154" i="2"/>
  <c r="W154" i="2"/>
  <c r="W155" i="2" s="1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B154" i="2"/>
  <c r="A154" i="2"/>
  <c r="A160" i="2" s="1"/>
  <c r="A166" i="2" s="1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X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Y151" i="2"/>
  <c r="Y152" i="2" s="1"/>
  <c r="Y153" i="2" s="1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X151" i="2" s="1"/>
  <c r="AB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AC149" i="2"/>
  <c r="AB149" i="2"/>
  <c r="Y149" i="2"/>
  <c r="Y150" i="2" s="1"/>
  <c r="X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AB148" i="2"/>
  <c r="Y148" i="2"/>
  <c r="X148" i="2"/>
  <c r="U148" i="2"/>
  <c r="T148" i="2"/>
  <c r="S148" i="2"/>
  <c r="R148" i="2"/>
  <c r="Q148" i="2"/>
  <c r="P148" i="2"/>
  <c r="O148" i="2"/>
  <c r="N148" i="2"/>
  <c r="M148" i="2"/>
  <c r="AC148" i="2" s="1"/>
  <c r="L148" i="2"/>
  <c r="K148" i="2"/>
  <c r="J148" i="2"/>
  <c r="I148" i="2"/>
  <c r="H148" i="2"/>
  <c r="G148" i="2"/>
  <c r="F148" i="2"/>
  <c r="E148" i="2"/>
  <c r="D148" i="2"/>
  <c r="B148" i="2"/>
  <c r="W148" i="2" s="1"/>
  <c r="W149" i="2" s="1"/>
  <c r="W150" i="2" s="1"/>
  <c r="W151" i="2" s="1"/>
  <c r="W152" i="2" s="1"/>
  <c r="W153" i="2" s="1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X146" i="2" s="1"/>
  <c r="Y145" i="2"/>
  <c r="Y146" i="2" s="1"/>
  <c r="Y147" i="2" s="1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X145" i="2" s="1"/>
  <c r="AB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AB143" i="2"/>
  <c r="AC143" i="2" s="1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X143" i="2" s="1"/>
  <c r="AB142" i="2"/>
  <c r="Z142" i="2"/>
  <c r="Y142" i="2"/>
  <c r="Y143" i="2" s="1"/>
  <c r="Y144" i="2" s="1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X142" i="2" s="1"/>
  <c r="B142" i="2"/>
  <c r="W142" i="2" s="1"/>
  <c r="W143" i="2" s="1"/>
  <c r="W144" i="2" s="1"/>
  <c r="W145" i="2" s="1"/>
  <c r="W146" i="2" s="1"/>
  <c r="W147" i="2" s="1"/>
  <c r="A142" i="2"/>
  <c r="A148" i="2" s="1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X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Y139" i="2"/>
  <c r="Y140" i="2" s="1"/>
  <c r="Y141" i="2" s="1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X139" i="2" s="1"/>
  <c r="AB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AB137" i="2"/>
  <c r="AC137" i="2" s="1"/>
  <c r="U137" i="2"/>
  <c r="Z137" i="2" s="1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X137" i="2" s="1"/>
  <c r="AB136" i="2"/>
  <c r="Y136" i="2"/>
  <c r="Y137" i="2" s="1"/>
  <c r="Y138" i="2" s="1"/>
  <c r="W136" i="2"/>
  <c r="W137" i="2" s="1"/>
  <c r="W138" i="2" s="1"/>
  <c r="W139" i="2" s="1"/>
  <c r="W140" i="2" s="1"/>
  <c r="W141" i="2" s="1"/>
  <c r="U136" i="2"/>
  <c r="T136" i="2"/>
  <c r="S136" i="2"/>
  <c r="R136" i="2"/>
  <c r="Q136" i="2"/>
  <c r="P136" i="2"/>
  <c r="Z136" i="2" s="1"/>
  <c r="O136" i="2"/>
  <c r="N136" i="2"/>
  <c r="M136" i="2"/>
  <c r="L136" i="2"/>
  <c r="K136" i="2"/>
  <c r="J136" i="2"/>
  <c r="I136" i="2"/>
  <c r="H136" i="2"/>
  <c r="G136" i="2"/>
  <c r="F136" i="2"/>
  <c r="E136" i="2"/>
  <c r="D136" i="2"/>
  <c r="X136" i="2" s="1"/>
  <c r="B136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X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Y133" i="2"/>
  <c r="Y134" i="2" s="1"/>
  <c r="Y135" i="2" s="1"/>
  <c r="X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AB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AB131" i="2"/>
  <c r="AC131" i="2" s="1"/>
  <c r="Z131" i="2"/>
  <c r="Y131" i="2"/>
  <c r="Y132" i="2" s="1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X131" i="2" s="1"/>
  <c r="AB130" i="2"/>
  <c r="AC130" i="2" s="1"/>
  <c r="Z130" i="2"/>
  <c r="Y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X130" i="2" s="1"/>
  <c r="A130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X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Y127" i="2"/>
  <c r="Y128" i="2" s="1"/>
  <c r="Y129" i="2" s="1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X127" i="2" s="1"/>
  <c r="AB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AB125" i="2"/>
  <c r="X125" i="2"/>
  <c r="W125" i="2"/>
  <c r="W126" i="2" s="1"/>
  <c r="W127" i="2" s="1"/>
  <c r="W128" i="2" s="1"/>
  <c r="W129" i="2" s="1"/>
  <c r="W130" i="2" s="1"/>
  <c r="W131" i="2" s="1"/>
  <c r="W132" i="2" s="1"/>
  <c r="W133" i="2" s="1"/>
  <c r="W134" i="2" s="1"/>
  <c r="W135" i="2" s="1"/>
  <c r="U125" i="2"/>
  <c r="Z125" i="2" s="1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AA125" i="2" s="1"/>
  <c r="D125" i="2"/>
  <c r="AB124" i="2"/>
  <c r="AC124" i="2" s="1"/>
  <c r="AA124" i="2"/>
  <c r="Y124" i="2"/>
  <c r="Y125" i="2" s="1"/>
  <c r="Y126" i="2" s="1"/>
  <c r="X124" i="2"/>
  <c r="W124" i="2"/>
  <c r="U124" i="2"/>
  <c r="Z124" i="2" s="1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B124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X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Y121" i="2"/>
  <c r="Y122" i="2" s="1"/>
  <c r="Y123" i="2" s="1"/>
  <c r="X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AB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AA120" i="2" s="1"/>
  <c r="D120" i="2"/>
  <c r="AB119" i="2"/>
  <c r="Z119" i="2"/>
  <c r="X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AA119" i="2" s="1"/>
  <c r="D119" i="2"/>
  <c r="AB118" i="2"/>
  <c r="AC118" i="2" s="1"/>
  <c r="Y118" i="2"/>
  <c r="Y119" i="2" s="1"/>
  <c r="Y120" i="2" s="1"/>
  <c r="X118" i="2"/>
  <c r="U118" i="2"/>
  <c r="T118" i="2"/>
  <c r="S118" i="2"/>
  <c r="R118" i="2"/>
  <c r="Q118" i="2"/>
  <c r="P118" i="2"/>
  <c r="O118" i="2"/>
  <c r="AA118" i="2" s="1"/>
  <c r="N118" i="2"/>
  <c r="M118" i="2"/>
  <c r="L118" i="2"/>
  <c r="K118" i="2"/>
  <c r="J118" i="2"/>
  <c r="I118" i="2"/>
  <c r="H118" i="2"/>
  <c r="G118" i="2"/>
  <c r="F118" i="2"/>
  <c r="E118" i="2"/>
  <c r="D118" i="2"/>
  <c r="B118" i="2"/>
  <c r="W118" i="2" s="1"/>
  <c r="W119" i="2" s="1"/>
  <c r="W120" i="2" s="1"/>
  <c r="W121" i="2" s="1"/>
  <c r="W122" i="2" s="1"/>
  <c r="W123" i="2" s="1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X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Y115" i="2"/>
  <c r="Y116" i="2" s="1"/>
  <c r="Y117" i="2" s="1"/>
  <c r="X115" i="2"/>
  <c r="W115" i="2"/>
  <c r="W116" i="2" s="1"/>
  <c r="W117" i="2" s="1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AB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AC113" i="2"/>
  <c r="AB113" i="2"/>
  <c r="Y113" i="2"/>
  <c r="Y114" i="2" s="1"/>
  <c r="X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AC112" i="2"/>
  <c r="AB112" i="2"/>
  <c r="Y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X112" i="2" s="1"/>
  <c r="B112" i="2"/>
  <c r="W112" i="2" s="1"/>
  <c r="W113" i="2" s="1"/>
  <c r="W114" i="2" s="1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X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Y109" i="2"/>
  <c r="Y110" i="2" s="1"/>
  <c r="Y111" i="2" s="1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X109" i="2" s="1"/>
  <c r="AB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AB107" i="2"/>
  <c r="AC107" i="2" s="1"/>
  <c r="U107" i="2"/>
  <c r="Z107" i="2" s="1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X107" i="2" s="1"/>
  <c r="AB106" i="2"/>
  <c r="Y106" i="2"/>
  <c r="Y107" i="2" s="1"/>
  <c r="Y108" i="2" s="1"/>
  <c r="W106" i="2"/>
  <c r="W107" i="2" s="1"/>
  <c r="W108" i="2" s="1"/>
  <c r="W109" i="2" s="1"/>
  <c r="W110" i="2" s="1"/>
  <c r="W111" i="2" s="1"/>
  <c r="U106" i="2"/>
  <c r="T106" i="2"/>
  <c r="S106" i="2"/>
  <c r="R106" i="2"/>
  <c r="Q106" i="2"/>
  <c r="P106" i="2"/>
  <c r="Z106" i="2" s="1"/>
  <c r="O106" i="2"/>
  <c r="N106" i="2"/>
  <c r="M106" i="2"/>
  <c r="L106" i="2"/>
  <c r="K106" i="2"/>
  <c r="J106" i="2"/>
  <c r="I106" i="2"/>
  <c r="H106" i="2"/>
  <c r="G106" i="2"/>
  <c r="F106" i="2"/>
  <c r="E106" i="2"/>
  <c r="D106" i="2"/>
  <c r="X106" i="2" s="1"/>
  <c r="B106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X104" i="2" s="1"/>
  <c r="Y103" i="2"/>
  <c r="Y104" i="2" s="1"/>
  <c r="Y105" i="2" s="1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X103" i="2" s="1"/>
  <c r="AB102" i="2"/>
  <c r="W102" i="2"/>
  <c r="W103" i="2" s="1"/>
  <c r="W104" i="2" s="1"/>
  <c r="W105" i="2" s="1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AB101" i="2"/>
  <c r="Z101" i="2"/>
  <c r="X101" i="2"/>
  <c r="W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AB100" i="2"/>
  <c r="Y100" i="2"/>
  <c r="Y101" i="2" s="1"/>
  <c r="Y102" i="2" s="1"/>
  <c r="X100" i="2"/>
  <c r="W100" i="2"/>
  <c r="U100" i="2"/>
  <c r="Z100" i="2" s="1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B100" i="2"/>
  <c r="Y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Y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X98" i="2" s="1"/>
  <c r="Y97" i="2"/>
  <c r="X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B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AB95" i="2"/>
  <c r="AC95" i="2" s="1"/>
  <c r="X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C94" i="2"/>
  <c r="AB94" i="2"/>
  <c r="Y94" i="2"/>
  <c r="Y95" i="2" s="1"/>
  <c r="Y96" i="2" s="1"/>
  <c r="X94" i="2"/>
  <c r="W94" i="2"/>
  <c r="W95" i="2" s="1"/>
  <c r="W96" i="2" s="1"/>
  <c r="W97" i="2" s="1"/>
  <c r="W98" i="2" s="1"/>
  <c r="W99" i="2" s="1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B94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X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Y91" i="2"/>
  <c r="Y92" i="2" s="1"/>
  <c r="Y93" i="2" s="1"/>
  <c r="X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AB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AC89" i="2"/>
  <c r="AB89" i="2"/>
  <c r="X89" i="2"/>
  <c r="U89" i="2"/>
  <c r="Z89" i="2" s="1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C88" i="2"/>
  <c r="AB88" i="2"/>
  <c r="Y88" i="2"/>
  <c r="Y89" i="2" s="1"/>
  <c r="Y90" i="2" s="1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X88" i="2" s="1"/>
  <c r="B88" i="2"/>
  <c r="W88" i="2" s="1"/>
  <c r="W89" i="2" s="1"/>
  <c r="W90" i="2" s="1"/>
  <c r="W91" i="2" s="1"/>
  <c r="W92" i="2" s="1"/>
  <c r="W93" i="2" s="1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X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Y85" i="2"/>
  <c r="Y86" i="2" s="1"/>
  <c r="Y87" i="2" s="1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X85" i="2" s="1"/>
  <c r="AB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AB83" i="2"/>
  <c r="AC83" i="2" s="1"/>
  <c r="Z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X83" i="2" s="1"/>
  <c r="AB82" i="2"/>
  <c r="Y82" i="2"/>
  <c r="Y83" i="2" s="1"/>
  <c r="Y84" i="2" s="1"/>
  <c r="W82" i="2"/>
  <c r="W83" i="2" s="1"/>
  <c r="W84" i="2" s="1"/>
  <c r="W85" i="2" s="1"/>
  <c r="W86" i="2" s="1"/>
  <c r="W87" i="2" s="1"/>
  <c r="U82" i="2"/>
  <c r="Z82" i="2" s="1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X82" i="2" s="1"/>
  <c r="B82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X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Y79" i="2"/>
  <c r="Y80" i="2" s="1"/>
  <c r="Y81" i="2" s="1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X79" i="2" s="1"/>
  <c r="AB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AB77" i="2"/>
  <c r="Z77" i="2"/>
  <c r="X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B76" i="2"/>
  <c r="AC76" i="2" s="1"/>
  <c r="Y76" i="2"/>
  <c r="Y77" i="2" s="1"/>
  <c r="Y78" i="2" s="1"/>
  <c r="X76" i="2"/>
  <c r="W76" i="2"/>
  <c r="W77" i="2" s="1"/>
  <c r="W78" i="2" s="1"/>
  <c r="W79" i="2" s="1"/>
  <c r="W80" i="2" s="1"/>
  <c r="W81" i="2" s="1"/>
  <c r="U76" i="2"/>
  <c r="Z76" i="2" s="1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B76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Y74" i="2"/>
  <c r="Y75" i="2" s="1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X74" i="2" s="1"/>
  <c r="Y73" i="2"/>
  <c r="X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AB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B71" i="2"/>
  <c r="AC71" i="2" s="1"/>
  <c r="X71" i="2"/>
  <c r="W71" i="2"/>
  <c r="W72" i="2" s="1"/>
  <c r="W73" i="2" s="1"/>
  <c r="W74" i="2" s="1"/>
  <c r="W75" i="2" s="1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B70" i="2"/>
  <c r="AC70" i="2" s="1"/>
  <c r="Y70" i="2"/>
  <c r="Y71" i="2" s="1"/>
  <c r="Y72" i="2" s="1"/>
  <c r="X70" i="2"/>
  <c r="W70" i="2"/>
  <c r="U70" i="2"/>
  <c r="Z70" i="2" s="1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B70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X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Y67" i="2"/>
  <c r="Y68" i="2" s="1"/>
  <c r="Y69" i="2" s="1"/>
  <c r="X67" i="2"/>
  <c r="W67" i="2"/>
  <c r="W68" i="2" s="1"/>
  <c r="W69" i="2" s="1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AB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AC65" i="2"/>
  <c r="AB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X65" i="2" s="1"/>
  <c r="AC64" i="2"/>
  <c r="AB64" i="2"/>
  <c r="Y64" i="2"/>
  <c r="Y65" i="2" s="1"/>
  <c r="Y66" i="2" s="1"/>
  <c r="X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B64" i="2"/>
  <c r="W64" i="2" s="1"/>
  <c r="W65" i="2" s="1"/>
  <c r="W66" i="2" s="1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X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Y61" i="2"/>
  <c r="Y62" i="2" s="1"/>
  <c r="Y63" i="2" s="1"/>
  <c r="X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AB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B59" i="2"/>
  <c r="Y59" i="2"/>
  <c r="Y60" i="2" s="1"/>
  <c r="U59" i="2"/>
  <c r="T59" i="2"/>
  <c r="S59" i="2"/>
  <c r="R59" i="2"/>
  <c r="Q59" i="2"/>
  <c r="P59" i="2"/>
  <c r="Z59" i="2" s="1"/>
  <c r="O59" i="2"/>
  <c r="N59" i="2"/>
  <c r="M59" i="2"/>
  <c r="L59" i="2"/>
  <c r="K59" i="2"/>
  <c r="J59" i="2"/>
  <c r="I59" i="2"/>
  <c r="H59" i="2"/>
  <c r="G59" i="2"/>
  <c r="F59" i="2"/>
  <c r="E59" i="2"/>
  <c r="D59" i="2"/>
  <c r="X59" i="2" s="1"/>
  <c r="AB58" i="2"/>
  <c r="Y58" i="2"/>
  <c r="W58" i="2"/>
  <c r="W59" i="2" s="1"/>
  <c r="W60" i="2" s="1"/>
  <c r="W61" i="2" s="1"/>
  <c r="W62" i="2" s="1"/>
  <c r="W63" i="2" s="1"/>
  <c r="U58" i="2"/>
  <c r="Z58" i="2" s="1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X58" i="2" s="1"/>
  <c r="B58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X56" i="2" s="1"/>
  <c r="Y55" i="2"/>
  <c r="Y56" i="2" s="1"/>
  <c r="Y57" i="2" s="1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X55" i="2" s="1"/>
  <c r="AB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AB53" i="2"/>
  <c r="AC53" i="2" s="1"/>
  <c r="X53" i="2"/>
  <c r="U53" i="2"/>
  <c r="T53" i="2"/>
  <c r="S53" i="2"/>
  <c r="Z53" i="2" s="1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AC52" i="2"/>
  <c r="AB52" i="2"/>
  <c r="Y52" i="2"/>
  <c r="Y53" i="2" s="1"/>
  <c r="Y54" i="2" s="1"/>
  <c r="X52" i="2"/>
  <c r="U52" i="2"/>
  <c r="Z52" i="2" s="1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B52" i="2"/>
  <c r="W52" i="2" s="1"/>
  <c r="W53" i="2" s="1"/>
  <c r="W54" i="2" s="1"/>
  <c r="W55" i="2" s="1"/>
  <c r="W56" i="2" s="1"/>
  <c r="W57" i="2" s="1"/>
  <c r="Y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Y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X50" i="2" s="1"/>
  <c r="Y49" i="2"/>
  <c r="X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B48" i="2"/>
  <c r="W48" i="2"/>
  <c r="W49" i="2" s="1"/>
  <c r="W50" i="2" s="1"/>
  <c r="W51" i="2" s="1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B47" i="2"/>
  <c r="AC47" i="2" s="1"/>
  <c r="X47" i="2"/>
  <c r="W47" i="2"/>
  <c r="U47" i="2"/>
  <c r="Z47" i="2" s="1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B46" i="2"/>
  <c r="AC46" i="2" s="1"/>
  <c r="Y46" i="2"/>
  <c r="Y47" i="2" s="1"/>
  <c r="Y48" i="2" s="1"/>
  <c r="W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X46" i="2" s="1"/>
  <c r="B46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X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Y43" i="2"/>
  <c r="Y44" i="2" s="1"/>
  <c r="Y45" i="2" s="1"/>
  <c r="X43" i="2"/>
  <c r="W43" i="2"/>
  <c r="W44" i="2" s="1"/>
  <c r="W45" i="2" s="1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B42" i="2"/>
  <c r="Y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B41" i="2"/>
  <c r="Y41" i="2"/>
  <c r="X41" i="2"/>
  <c r="U41" i="2"/>
  <c r="Z41" i="2" s="1"/>
  <c r="T41" i="2"/>
  <c r="S41" i="2"/>
  <c r="R41" i="2"/>
  <c r="Q41" i="2"/>
  <c r="P41" i="2"/>
  <c r="O41" i="2"/>
  <c r="N41" i="2"/>
  <c r="M41" i="2"/>
  <c r="AC41" i="2" s="1"/>
  <c r="L41" i="2"/>
  <c r="K41" i="2"/>
  <c r="J41" i="2"/>
  <c r="I41" i="2"/>
  <c r="H41" i="2"/>
  <c r="G41" i="2"/>
  <c r="F41" i="2"/>
  <c r="E41" i="2"/>
  <c r="D41" i="2"/>
  <c r="AB40" i="2"/>
  <c r="Z40" i="2"/>
  <c r="Y40" i="2"/>
  <c r="U40" i="2"/>
  <c r="T40" i="2"/>
  <c r="S40" i="2"/>
  <c r="R40" i="2"/>
  <c r="Q40" i="2"/>
  <c r="P40" i="2"/>
  <c r="O40" i="2"/>
  <c r="N40" i="2"/>
  <c r="M40" i="2"/>
  <c r="AC40" i="2" s="1"/>
  <c r="L40" i="2"/>
  <c r="K40" i="2"/>
  <c r="J40" i="2"/>
  <c r="I40" i="2"/>
  <c r="H40" i="2"/>
  <c r="G40" i="2"/>
  <c r="F40" i="2"/>
  <c r="E40" i="2"/>
  <c r="D40" i="2"/>
  <c r="X40" i="2" s="1"/>
  <c r="B40" i="2"/>
  <c r="W40" i="2" s="1"/>
  <c r="W41" i="2" s="1"/>
  <c r="W42" i="2" s="1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X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Y37" i="2"/>
  <c r="Y38" i="2" s="1"/>
  <c r="Y39" i="2" s="1"/>
  <c r="X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B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B35" i="2"/>
  <c r="AC35" i="2" s="1"/>
  <c r="U35" i="2"/>
  <c r="Z35" i="2" s="1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X35" i="2" s="1"/>
  <c r="AB34" i="2"/>
  <c r="AC34" i="2" s="1"/>
  <c r="Y34" i="2"/>
  <c r="Y35" i="2" s="1"/>
  <c r="Y36" i="2" s="1"/>
  <c r="W34" i="2"/>
  <c r="W35" i="2" s="1"/>
  <c r="W36" i="2" s="1"/>
  <c r="W37" i="2" s="1"/>
  <c r="W38" i="2" s="1"/>
  <c r="W39" i="2" s="1"/>
  <c r="U34" i="2"/>
  <c r="Z34" i="2" s="1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X34" i="2" s="1"/>
  <c r="B34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X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Y31" i="2"/>
  <c r="Y32" i="2" s="1"/>
  <c r="Y33" i="2" s="1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X31" i="2" s="1"/>
  <c r="AB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B29" i="2"/>
  <c r="AC29" i="2" s="1"/>
  <c r="X29" i="2"/>
  <c r="U29" i="2"/>
  <c r="Z29" i="2" s="1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B28" i="2"/>
  <c r="AC28" i="2" s="1"/>
  <c r="Y28" i="2"/>
  <c r="Y29" i="2" s="1"/>
  <c r="Y30" i="2" s="1"/>
  <c r="X28" i="2"/>
  <c r="W28" i="2"/>
  <c r="W29" i="2" s="1"/>
  <c r="W30" i="2" s="1"/>
  <c r="W31" i="2" s="1"/>
  <c r="W32" i="2" s="1"/>
  <c r="W33" i="2" s="1"/>
  <c r="U28" i="2"/>
  <c r="Z28" i="2" s="1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B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Y26" i="2"/>
  <c r="Y27" i="2" s="1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X26" i="2" s="1"/>
  <c r="Y25" i="2"/>
  <c r="X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B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B23" i="2"/>
  <c r="AC23" i="2" s="1"/>
  <c r="X23" i="2"/>
  <c r="U23" i="2"/>
  <c r="Z23" i="2" s="1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B22" i="2"/>
  <c r="AC22" i="2" s="1"/>
  <c r="Y22" i="2"/>
  <c r="Y23" i="2" s="1"/>
  <c r="Y24" i="2" s="1"/>
  <c r="X22" i="2"/>
  <c r="W22" i="2"/>
  <c r="W23" i="2" s="1"/>
  <c r="W24" i="2" s="1"/>
  <c r="W25" i="2" s="1"/>
  <c r="W26" i="2" s="1"/>
  <c r="W27" i="2" s="1"/>
  <c r="U22" i="2"/>
  <c r="Z22" i="2" s="1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X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Y19" i="2"/>
  <c r="Y20" i="2" s="1"/>
  <c r="Y21" i="2" s="1"/>
  <c r="X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B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C17" i="2"/>
  <c r="AB17" i="2"/>
  <c r="X17" i="2"/>
  <c r="U17" i="2"/>
  <c r="Z17" i="2" s="1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C16" i="2"/>
  <c r="AB16" i="2"/>
  <c r="Y16" i="2"/>
  <c r="Y17" i="2" s="1"/>
  <c r="Y18" i="2" s="1"/>
  <c r="X16" i="2"/>
  <c r="U16" i="2"/>
  <c r="Z16" i="2" s="1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W16" i="2" s="1"/>
  <c r="W17" i="2" s="1"/>
  <c r="W18" i="2" s="1"/>
  <c r="W19" i="2" s="1"/>
  <c r="W20" i="2" s="1"/>
  <c r="W21" i="2" s="1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X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Z11" i="2" s="1"/>
  <c r="E14" i="2"/>
  <c r="D14" i="2"/>
  <c r="Y13" i="2"/>
  <c r="Y14" i="2" s="1"/>
  <c r="Y15" i="2" s="1"/>
  <c r="X13" i="2"/>
  <c r="U13" i="2"/>
  <c r="T13" i="2"/>
  <c r="S13" i="2"/>
  <c r="Z10" i="2" s="1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B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B11" i="2"/>
  <c r="AC11" i="2" s="1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X11" i="2" s="1"/>
  <c r="AB10" i="2"/>
  <c r="AC10" i="2" s="1"/>
  <c r="Y10" i="2"/>
  <c r="Y11" i="2" s="1"/>
  <c r="Y12" i="2" s="1"/>
  <c r="W10" i="2"/>
  <c r="W11" i="2" s="1"/>
  <c r="W12" i="2" s="1"/>
  <c r="W13" i="2" s="1"/>
  <c r="W14" i="2" s="1"/>
  <c r="W15" i="2" s="1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X10" i="2" s="1"/>
  <c r="B10" i="2"/>
  <c r="A10" i="2"/>
  <c r="A16" i="2" s="1"/>
  <c r="A22" i="2" s="1"/>
  <c r="A28" i="2" s="1"/>
  <c r="A34" i="2" s="1"/>
  <c r="A40" i="2" s="1"/>
  <c r="A46" i="2" s="1"/>
  <c r="A52" i="2" s="1"/>
  <c r="A58" i="2" s="1"/>
  <c r="A64" i="2" s="1"/>
  <c r="A70" i="2" s="1"/>
  <c r="A76" i="2" s="1"/>
  <c r="A82" i="2" s="1"/>
  <c r="A88" i="2" s="1"/>
  <c r="A94" i="2" s="1"/>
  <c r="A100" i="2" s="1"/>
  <c r="A106" i="2" s="1"/>
  <c r="A112" i="2" s="1"/>
  <c r="A118" i="2" s="1"/>
  <c r="A124" i="2" s="1"/>
  <c r="AB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C8" i="2"/>
  <c r="AB8" i="2"/>
  <c r="X8" i="2"/>
  <c r="U8" i="2"/>
  <c r="Z8" i="2" s="1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C7" i="2"/>
  <c r="AB7" i="2"/>
  <c r="Y7" i="2"/>
  <c r="Y8" i="2" s="1"/>
  <c r="Y9" i="2" s="1"/>
  <c r="X7" i="2"/>
  <c r="U7" i="2"/>
  <c r="Z7" i="2" s="1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Y5" i="2"/>
  <c r="Y6" i="2" s="1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X5" i="2" s="1"/>
  <c r="Y4" i="2"/>
  <c r="W4" i="2"/>
  <c r="W5" i="2" s="1"/>
  <c r="W6" i="2" s="1"/>
  <c r="W7" i="2" s="1"/>
  <c r="W8" i="2" s="1"/>
  <c r="W9" i="2" s="1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X4" i="2" s="1"/>
  <c r="B4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A1" i="2"/>
  <c r="AC58" i="2" l="1"/>
  <c r="Z46" i="2"/>
  <c r="Z65" i="2"/>
  <c r="AC125" i="2"/>
  <c r="AC161" i="2"/>
  <c r="AC59" i="2"/>
  <c r="AC77" i="2"/>
  <c r="Z88" i="2"/>
  <c r="Z95" i="2"/>
  <c r="Z118" i="2"/>
  <c r="AC119" i="2"/>
  <c r="Z148" i="2"/>
  <c r="W172" i="2"/>
  <c r="W173" i="2" s="1"/>
  <c r="W174" i="2" s="1"/>
  <c r="W175" i="2" s="1"/>
  <c r="W176" i="2" s="1"/>
  <c r="W177" i="2" s="1"/>
  <c r="W178" i="2" s="1"/>
  <c r="W179" i="2" s="1"/>
  <c r="W180" i="2" s="1"/>
  <c r="W181" i="2" s="1"/>
  <c r="W182" i="2" s="1"/>
  <c r="W183" i="2" s="1"/>
  <c r="W169" i="2"/>
  <c r="W170" i="2" s="1"/>
  <c r="W171" i="2" s="1"/>
  <c r="Z167" i="2"/>
  <c r="V173" i="2"/>
  <c r="Z179" i="2"/>
  <c r="Z226" i="2"/>
  <c r="Z227" i="2"/>
  <c r="AC82" i="2"/>
  <c r="AC101" i="2"/>
  <c r="Z112" i="2"/>
  <c r="Z64" i="2"/>
  <c r="Z71" i="2"/>
  <c r="Z94" i="2"/>
  <c r="AC100" i="2"/>
  <c r="AC106" i="2"/>
  <c r="Z113" i="2"/>
  <c r="AC136" i="2"/>
  <c r="Z143" i="2"/>
  <c r="Z149" i="2"/>
  <c r="AC167" i="2"/>
  <c r="V172" i="2"/>
  <c r="Z173" i="2"/>
  <c r="Z191" i="2"/>
  <c r="AC196" i="2"/>
  <c r="AC227" i="2"/>
  <c r="Z238" i="2"/>
  <c r="AC142" i="2"/>
  <c r="Z155" i="2"/>
  <c r="AC178" i="2"/>
  <c r="Z185" i="2"/>
  <c r="Z220" i="2"/>
  <c r="Z233" i="2"/>
  <c r="Z154" i="2"/>
  <c r="AC160" i="2"/>
  <c r="AC166" i="2"/>
  <c r="AC172" i="2"/>
  <c r="AC190" i="2"/>
  <c r="AC197" i="2"/>
  <c r="Z203" i="2"/>
  <c r="AC226" i="2"/>
  <c r="Z232" i="2"/>
</calcChain>
</file>

<file path=xl/sharedStrings.xml><?xml version="1.0" encoding="utf-8"?>
<sst xmlns="http://schemas.openxmlformats.org/spreadsheetml/2006/main" count="962" uniqueCount="82">
  <si>
    <t>Current Year</t>
  </si>
  <si>
    <t>(Rs. in crores)</t>
  </si>
  <si>
    <t>Previous year</t>
  </si>
  <si>
    <t>Sl No.</t>
  </si>
  <si>
    <t>Insurer</t>
  </si>
  <si>
    <t>For/ Upto the month</t>
  </si>
  <si>
    <t>Particulars</t>
  </si>
  <si>
    <t>Fire</t>
  </si>
  <si>
    <t>Marine (Total)</t>
  </si>
  <si>
    <t>Marine Cargo</t>
  </si>
  <si>
    <t>Marine Hull</t>
  </si>
  <si>
    <t>Engineering</t>
  </si>
  <si>
    <t>Motor (Total)</t>
  </si>
  <si>
    <t>Motor Own Damage</t>
  </si>
  <si>
    <t>Motor Third Party</t>
  </si>
  <si>
    <t>Health</t>
  </si>
  <si>
    <t>Overseas Medical Insurance</t>
  </si>
  <si>
    <t>Crop Insurance</t>
  </si>
  <si>
    <t>Credit Insurance</t>
  </si>
  <si>
    <t>Aviation</t>
  </si>
  <si>
    <t>Liability (Total)</t>
  </si>
  <si>
    <t>Personal Accident</t>
  </si>
  <si>
    <t>All Other Miscellaneous</t>
  </si>
  <si>
    <t>Grand Total</t>
  </si>
  <si>
    <t>Validation</t>
  </si>
  <si>
    <t>Acko</t>
  </si>
  <si>
    <t>For the month</t>
  </si>
  <si>
    <t>Current year</t>
  </si>
  <si>
    <t>Growth</t>
  </si>
  <si>
    <t>Upto the month</t>
  </si>
  <si>
    <t>Bajaj</t>
  </si>
  <si>
    <t>Bharti#</t>
  </si>
  <si>
    <t>NA</t>
  </si>
  <si>
    <t>Chola</t>
  </si>
  <si>
    <t>NAVI</t>
  </si>
  <si>
    <t>Edelweiss</t>
  </si>
  <si>
    <t>Future</t>
  </si>
  <si>
    <t>GoDigit</t>
  </si>
  <si>
    <t>HDFCErgo</t>
  </si>
  <si>
    <t>ICICI</t>
  </si>
  <si>
    <t>Iffco</t>
  </si>
  <si>
    <t>Kotak</t>
  </si>
  <si>
    <t>Liberty</t>
  </si>
  <si>
    <t>Magma</t>
  </si>
  <si>
    <t>Raheja</t>
  </si>
  <si>
    <t>Reliance</t>
  </si>
  <si>
    <t>Royal</t>
  </si>
  <si>
    <t>SBI</t>
  </si>
  <si>
    <t>Shriram</t>
  </si>
  <si>
    <t>TataAIG</t>
  </si>
  <si>
    <t>Universal</t>
  </si>
  <si>
    <t>Private General Insurer Total</t>
  </si>
  <si>
    <t>Aditya</t>
  </si>
  <si>
    <t>Manipal</t>
  </si>
  <si>
    <t>Star</t>
  </si>
  <si>
    <t>Niva Bupa</t>
  </si>
  <si>
    <t>RelianceHealth*</t>
  </si>
  <si>
    <t>CARE (Religare)</t>
  </si>
  <si>
    <t>Standalone Health  Insurer Total</t>
  </si>
  <si>
    <t>Private  Insurer Total</t>
  </si>
  <si>
    <t>National</t>
  </si>
  <si>
    <t>NewIndia</t>
  </si>
  <si>
    <t>Oriental</t>
  </si>
  <si>
    <t>United</t>
  </si>
  <si>
    <t>PSU General Insurer  Total</t>
  </si>
  <si>
    <t>AIC</t>
  </si>
  <si>
    <t>ECGC</t>
  </si>
  <si>
    <t>Specialised Total</t>
  </si>
  <si>
    <t>Public Insurer Total</t>
  </si>
  <si>
    <t>Industry Total</t>
  </si>
  <si>
    <t>**Takeover of Reliance Health Insurance portfolio by Reliance General Insurance
 #BhartiAXA General Insurance Co.Ltd has been merged with ICICI Lombard General Insurance Co.Ltd w.e.f 08.09.2021.</t>
  </si>
  <si>
    <t>2019-20</t>
  </si>
  <si>
    <t>(रुपये करोड़ में)</t>
  </si>
  <si>
    <t>2018-19</t>
  </si>
  <si>
    <t>क्र. सं.</t>
  </si>
  <si>
    <t>बीमाकर्ता</t>
  </si>
  <si>
    <t>माह के लिए/तक</t>
  </si>
  <si>
    <t>विवरण</t>
  </si>
  <si>
    <t>माह के लिए</t>
  </si>
  <si>
    <t>माह तक</t>
  </si>
  <si>
    <t>*रिलायंस जनरल इंश्योरेंस द्वारा रिलायंस हेल्थ इंश्योरेंस पोर्टफोलियो का अधिग्रहण                                                                     
 # भारती एक्सा जनरल इंश्योरेंस कंपनी  लिमिटेड, आईसीआईसीआई लोम्बार्ड जनरल इंश्योरेंस कंपनी  लिमिटेड  के साथ w.e.f 08.09.2021 विलय कर दिया गया है|</t>
  </si>
  <si>
    <t>Gross premium underwritten by non-life insurers within India (segment wise) : For the month / upto the Month Of October, 2022 (Provisional &amp; 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</si>
</sst>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2" applyFont="1" applyAlignment="1"/>
    <xf numFmtId="0" fontId="5" fillId="0" borderId="0" xfId="2" applyFont="1"/>
    <xf numFmtId="0" fontId="6" fillId="0" borderId="0" xfId="2" applyFont="1" applyAlignment="1">
      <alignment horizontal="right"/>
    </xf>
    <xf numFmtId="0" fontId="6" fillId="0" borderId="0" xfId="2" applyFont="1"/>
    <xf numFmtId="0" fontId="7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/>
    <xf numFmtId="0" fontId="10" fillId="0" borderId="10" xfId="2" applyFont="1" applyBorder="1"/>
    <xf numFmtId="2" fontId="5" fillId="0" borderId="10" xfId="2" applyNumberFormat="1" applyFont="1" applyBorder="1" applyAlignment="1">
      <alignment horizontal="center" vertical="center"/>
    </xf>
    <xf numFmtId="2" fontId="5" fillId="0" borderId="11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2" fontId="4" fillId="0" borderId="0" xfId="2" applyNumberFormat="1" applyFont="1"/>
    <xf numFmtId="0" fontId="4" fillId="0" borderId="0" xfId="2" applyFont="1"/>
    <xf numFmtId="0" fontId="10" fillId="0" borderId="14" xfId="2" applyFont="1" applyBorder="1"/>
    <xf numFmtId="2" fontId="5" fillId="0" borderId="14" xfId="2" applyNumberFormat="1" applyFont="1" applyBorder="1" applyAlignment="1">
      <alignment horizontal="center" vertical="center"/>
    </xf>
    <xf numFmtId="2" fontId="5" fillId="0" borderId="15" xfId="2" applyNumberFormat="1" applyFont="1" applyBorder="1" applyAlignment="1">
      <alignment horizontal="center" vertical="center"/>
    </xf>
    <xf numFmtId="9" fontId="5" fillId="0" borderId="14" xfId="3" applyFont="1" applyBorder="1" applyAlignment="1">
      <alignment horizontal="center" vertical="center"/>
    </xf>
    <xf numFmtId="10" fontId="5" fillId="0" borderId="14" xfId="3" applyNumberFormat="1" applyFont="1" applyBorder="1" applyAlignment="1">
      <alignment horizontal="center" vertical="center"/>
    </xf>
    <xf numFmtId="10" fontId="5" fillId="0" borderId="15" xfId="3" applyNumberFormat="1" applyFont="1" applyBorder="1" applyAlignment="1">
      <alignment horizontal="center" vertical="center"/>
    </xf>
    <xf numFmtId="2" fontId="5" fillId="0" borderId="0" xfId="2" applyNumberFormat="1" applyFont="1"/>
    <xf numFmtId="0" fontId="11" fillId="0" borderId="0" xfId="2" applyFont="1"/>
    <xf numFmtId="0" fontId="10" fillId="0" borderId="18" xfId="2" applyFont="1" applyBorder="1"/>
    <xf numFmtId="9" fontId="5" fillId="0" borderId="18" xfId="3" applyFont="1" applyBorder="1" applyAlignment="1">
      <alignment horizontal="center" vertical="center"/>
    </xf>
    <xf numFmtId="10" fontId="5" fillId="0" borderId="18" xfId="3" applyNumberFormat="1" applyFont="1" applyBorder="1" applyAlignment="1">
      <alignment horizontal="center" vertical="center"/>
    </xf>
    <xf numFmtId="10" fontId="5" fillId="0" borderId="19" xfId="3" applyNumberFormat="1" applyFont="1" applyBorder="1" applyAlignment="1">
      <alignment horizontal="center" vertical="center"/>
    </xf>
    <xf numFmtId="0" fontId="8" fillId="0" borderId="10" xfId="2" applyFont="1" applyBorder="1"/>
    <xf numFmtId="2" fontId="4" fillId="0" borderId="10" xfId="2" applyNumberFormat="1" applyFont="1" applyBorder="1" applyAlignment="1">
      <alignment horizontal="center" vertical="center"/>
    </xf>
    <xf numFmtId="2" fontId="4" fillId="0" borderId="11" xfId="2" applyNumberFormat="1" applyFont="1" applyBorder="1" applyAlignment="1">
      <alignment horizontal="center" vertical="center"/>
    </xf>
    <xf numFmtId="4" fontId="4" fillId="0" borderId="0" xfId="2" applyNumberFormat="1" applyFont="1" applyBorder="1"/>
    <xf numFmtId="0" fontId="8" fillId="0" borderId="14" xfId="2" applyFont="1" applyBorder="1"/>
    <xf numFmtId="2" fontId="4" fillId="0" borderId="14" xfId="2" applyNumberFormat="1" applyFont="1" applyBorder="1" applyAlignment="1">
      <alignment horizontal="center" vertical="center"/>
    </xf>
    <xf numFmtId="2" fontId="4" fillId="0" borderId="15" xfId="2" applyNumberFormat="1" applyFont="1" applyBorder="1" applyAlignment="1">
      <alignment horizontal="center" vertical="center"/>
    </xf>
    <xf numFmtId="10" fontId="4" fillId="0" borderId="14" xfId="3" applyNumberFormat="1" applyFont="1" applyBorder="1" applyAlignment="1">
      <alignment horizontal="center" vertical="center"/>
    </xf>
    <xf numFmtId="10" fontId="4" fillId="0" borderId="15" xfId="3" applyNumberFormat="1" applyFont="1" applyBorder="1" applyAlignment="1">
      <alignment horizontal="center" vertical="center"/>
    </xf>
    <xf numFmtId="0" fontId="8" fillId="0" borderId="18" xfId="2" applyFont="1" applyBorder="1"/>
    <xf numFmtId="10" fontId="4" fillId="0" borderId="18" xfId="3" applyNumberFormat="1" applyFont="1" applyBorder="1" applyAlignment="1">
      <alignment horizontal="center" vertical="center"/>
    </xf>
    <xf numFmtId="10" fontId="4" fillId="0" borderId="19" xfId="3" applyNumberFormat="1" applyFont="1" applyBorder="1" applyAlignment="1">
      <alignment horizontal="center" vertical="center"/>
    </xf>
    <xf numFmtId="10" fontId="4" fillId="0" borderId="0" xfId="1" applyNumberFormat="1" applyFont="1" applyBorder="1"/>
    <xf numFmtId="0" fontId="14" fillId="0" borderId="2" xfId="0" applyFont="1" applyBorder="1" applyAlignment="1">
      <alignment horizontal="left" wrapText="1"/>
    </xf>
    <xf numFmtId="2" fontId="6" fillId="0" borderId="0" xfId="2" applyNumberFormat="1" applyFont="1" applyAlignment="1">
      <alignment horizontal="center"/>
    </xf>
    <xf numFmtId="0" fontId="15" fillId="0" borderId="5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/>
    <xf numFmtId="0" fontId="17" fillId="0" borderId="10" xfId="2" applyFont="1" applyBorder="1"/>
    <xf numFmtId="2" fontId="17" fillId="0" borderId="10" xfId="2" applyNumberFormat="1" applyFont="1" applyBorder="1" applyAlignment="1">
      <alignment horizontal="center" vertical="center"/>
    </xf>
    <xf numFmtId="2" fontId="17" fillId="0" borderId="11" xfId="2" applyNumberFormat="1" applyFont="1" applyBorder="1" applyAlignment="1">
      <alignment horizontal="center" vertical="center"/>
    </xf>
    <xf numFmtId="2" fontId="7" fillId="0" borderId="0" xfId="2" applyNumberFormat="1" applyFont="1"/>
    <xf numFmtId="0" fontId="17" fillId="0" borderId="14" xfId="2" applyFont="1" applyBorder="1"/>
    <xf numFmtId="2" fontId="17" fillId="0" borderId="14" xfId="2" applyNumberFormat="1" applyFont="1" applyBorder="1" applyAlignment="1">
      <alignment horizontal="center" vertical="center"/>
    </xf>
    <xf numFmtId="2" fontId="17" fillId="0" borderId="15" xfId="2" applyNumberFormat="1" applyFont="1" applyBorder="1" applyAlignment="1">
      <alignment horizontal="center" vertical="center"/>
    </xf>
    <xf numFmtId="9" fontId="17" fillId="0" borderId="14" xfId="4" applyFont="1" applyBorder="1" applyAlignment="1">
      <alignment horizontal="center" vertical="center"/>
    </xf>
    <xf numFmtId="10" fontId="17" fillId="0" borderId="14" xfId="4" applyNumberFormat="1" applyFont="1" applyBorder="1" applyAlignment="1">
      <alignment horizontal="center" vertical="center"/>
    </xf>
    <xf numFmtId="10" fontId="17" fillId="0" borderId="15" xfId="4" applyNumberFormat="1" applyFont="1" applyBorder="1" applyAlignment="1">
      <alignment horizontal="center" vertical="center"/>
    </xf>
    <xf numFmtId="2" fontId="17" fillId="0" borderId="0" xfId="2" applyNumberFormat="1" applyFont="1"/>
    <xf numFmtId="0" fontId="16" fillId="0" borderId="0" xfId="2" applyFont="1"/>
    <xf numFmtId="0" fontId="17" fillId="0" borderId="18" xfId="2" applyFont="1" applyBorder="1"/>
    <xf numFmtId="9" fontId="17" fillId="0" borderId="18" xfId="4" applyFont="1" applyBorder="1" applyAlignment="1">
      <alignment horizontal="center" vertical="center"/>
    </xf>
    <xf numFmtId="10" fontId="17" fillId="0" borderId="18" xfId="4" applyNumberFormat="1" applyFont="1" applyBorder="1" applyAlignment="1">
      <alignment horizontal="center" vertical="center"/>
    </xf>
    <xf numFmtId="10" fontId="17" fillId="0" borderId="19" xfId="4" applyNumberFormat="1" applyFont="1" applyBorder="1" applyAlignment="1">
      <alignment horizontal="center" vertical="center"/>
    </xf>
    <xf numFmtId="0" fontId="17" fillId="0" borderId="0" xfId="2" applyFont="1"/>
    <xf numFmtId="0" fontId="7" fillId="0" borderId="10" xfId="2" applyFont="1" applyBorder="1"/>
    <xf numFmtId="2" fontId="7" fillId="0" borderId="10" xfId="2" applyNumberFormat="1" applyFont="1" applyBorder="1" applyAlignment="1">
      <alignment horizontal="center" vertical="center"/>
    </xf>
    <xf numFmtId="2" fontId="7" fillId="0" borderId="11" xfId="2" applyNumberFormat="1" applyFont="1" applyBorder="1" applyAlignment="1">
      <alignment horizontal="center" vertical="center"/>
    </xf>
    <xf numFmtId="4" fontId="7" fillId="0" borderId="0" xfId="2" applyNumberFormat="1" applyFont="1" applyBorder="1"/>
    <xf numFmtId="0" fontId="7" fillId="0" borderId="14" xfId="2" applyFont="1" applyBorder="1"/>
    <xf numFmtId="2" fontId="7" fillId="0" borderId="14" xfId="2" applyNumberFormat="1" applyFont="1" applyBorder="1" applyAlignment="1">
      <alignment horizontal="center" vertical="center"/>
    </xf>
    <xf numFmtId="2" fontId="7" fillId="0" borderId="15" xfId="2" applyNumberFormat="1" applyFont="1" applyBorder="1" applyAlignment="1">
      <alignment horizontal="center" vertical="center"/>
    </xf>
    <xf numFmtId="10" fontId="7" fillId="0" borderId="14" xfId="4" applyNumberFormat="1" applyFont="1" applyBorder="1" applyAlignment="1">
      <alignment horizontal="center" vertical="center"/>
    </xf>
    <xf numFmtId="10" fontId="7" fillId="0" borderId="15" xfId="4" applyNumberFormat="1" applyFont="1" applyBorder="1" applyAlignment="1">
      <alignment horizontal="center" vertical="center"/>
    </xf>
    <xf numFmtId="0" fontId="7" fillId="0" borderId="18" xfId="2" applyFont="1" applyBorder="1"/>
    <xf numFmtId="10" fontId="7" fillId="0" borderId="18" xfId="4" applyNumberFormat="1" applyFont="1" applyBorder="1" applyAlignment="1">
      <alignment horizontal="center" vertical="center"/>
    </xf>
    <xf numFmtId="10" fontId="7" fillId="0" borderId="19" xfId="4" applyNumberFormat="1" applyFont="1" applyBorder="1" applyAlignment="1">
      <alignment horizontal="center" vertical="center"/>
    </xf>
    <xf numFmtId="2" fontId="7" fillId="2" borderId="0" xfId="2" applyNumberFormat="1" applyFont="1" applyFill="1"/>
    <xf numFmtId="4" fontId="7" fillId="0" borderId="25" xfId="2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6" fillId="0" borderId="8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right"/>
    </xf>
    <xf numFmtId="0" fontId="6" fillId="0" borderId="4" xfId="2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</cellXfs>
  <cellStyles count="5">
    <cellStyle name="Normal" xfId="0" builtinId="0"/>
    <cellStyle name="Normal 3 2" xfId="2"/>
    <cellStyle name="Percent" xfId="1" builtinId="5"/>
    <cellStyle name="Percent 2" xfId="3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9.206\vmg\Financials\Quarterly\August2002\workings%20for%20schedules%20aug%2002\exp%20alloc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9.206\vmg\D\1.%20Documents\FS\IRDA\Enhanced%20Phase\Deliverables\Final%20Deliverables\TO%20BE\Product%20Performance%20Analysis%20v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01\Non-Life\Analysis\2022-23\Monthly%20Business%20Figures\Working\Oct\3.Monthly_Segment_wise_GDP_report_Oct_2022_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Edit"/>
      <sheetName val="Comparision"/>
      <sheetName val=" Shar Sub total"/>
      <sheetName val="Shar Final"/>
      <sheetName val="Exp Allo Ref"/>
      <sheetName val="final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>
            <v>90020100</v>
          </cell>
          <cell r="B1" t="str">
            <v>Salary - Basic</v>
          </cell>
          <cell r="C1" t="str">
            <v>Employee Remuneration</v>
          </cell>
        </row>
        <row r="2">
          <cell r="A2">
            <v>90020120</v>
          </cell>
          <cell r="B2" t="str">
            <v>Allowance - House Rent</v>
          </cell>
          <cell r="C2" t="str">
            <v>Employee Remuneration</v>
          </cell>
        </row>
        <row r="3">
          <cell r="A3">
            <v>90020140</v>
          </cell>
          <cell r="B3" t="str">
            <v>Allowance - Special</v>
          </cell>
          <cell r="C3" t="str">
            <v>Employee Remuneration</v>
          </cell>
        </row>
        <row r="4">
          <cell r="A4">
            <v>90020160</v>
          </cell>
          <cell r="B4" t="str">
            <v>Performance Pay</v>
          </cell>
          <cell r="C4" t="str">
            <v>Employee Remuneration</v>
          </cell>
        </row>
        <row r="5">
          <cell r="A5">
            <v>90020170</v>
          </cell>
          <cell r="B5" t="str">
            <v>Contribution Allowance</v>
          </cell>
          <cell r="C5" t="str">
            <v>Employee Remuneration</v>
          </cell>
        </row>
        <row r="6">
          <cell r="A6">
            <v>90020180</v>
          </cell>
          <cell r="B6" t="str">
            <v>Conveyance Allowance</v>
          </cell>
          <cell r="C6" t="str">
            <v>Employee Remuneration</v>
          </cell>
        </row>
        <row r="7">
          <cell r="A7">
            <v>90020190</v>
          </cell>
          <cell r="B7" t="str">
            <v>Other Allowance</v>
          </cell>
          <cell r="C7" t="str">
            <v>Employee Remuneration</v>
          </cell>
        </row>
        <row r="8">
          <cell r="A8">
            <v>90021000</v>
          </cell>
          <cell r="B8" t="str">
            <v>Incentive - BDE</v>
          </cell>
          <cell r="C8" t="str">
            <v>Employee Remuneration</v>
          </cell>
        </row>
        <row r="9">
          <cell r="A9">
            <v>90021100</v>
          </cell>
          <cell r="B9" t="str">
            <v>Incentive - BM</v>
          </cell>
          <cell r="C9" t="str">
            <v>Employee Remuneration</v>
          </cell>
        </row>
        <row r="10">
          <cell r="A10">
            <v>90022000</v>
          </cell>
          <cell r="B10" t="str">
            <v>Consultants' Remuneration</v>
          </cell>
          <cell r="C10" t="str">
            <v>Employee Remuneration</v>
          </cell>
        </row>
        <row r="11">
          <cell r="A11">
            <v>90040100</v>
          </cell>
          <cell r="B11" t="str">
            <v>Comp Cont - Provident Fund</v>
          </cell>
          <cell r="C11" t="str">
            <v>Employee Remuneration</v>
          </cell>
        </row>
        <row r="12">
          <cell r="A12">
            <v>90040300</v>
          </cell>
          <cell r="B12" t="str">
            <v>Comp Cont - Gratuity Trust</v>
          </cell>
          <cell r="C12" t="str">
            <v>Employee Remuneration</v>
          </cell>
        </row>
        <row r="13">
          <cell r="A13">
            <v>90040400</v>
          </cell>
          <cell r="B13" t="str">
            <v>Comp Cont - Group Insurance</v>
          </cell>
          <cell r="C13" t="str">
            <v>Employee Remuneration</v>
          </cell>
        </row>
        <row r="14">
          <cell r="A14">
            <v>90040500</v>
          </cell>
          <cell r="B14" t="str">
            <v>Comp Cont - Superannuation</v>
          </cell>
          <cell r="C14" t="str">
            <v>Employee Remuneration</v>
          </cell>
        </row>
        <row r="15">
          <cell r="A15">
            <v>90040800</v>
          </cell>
          <cell r="B15" t="str">
            <v>Leave Travel Assistance</v>
          </cell>
          <cell r="C15" t="str">
            <v>Employee Remuneration</v>
          </cell>
        </row>
        <row r="16">
          <cell r="A16">
            <v>90040900</v>
          </cell>
          <cell r="B16" t="str">
            <v>Leave Encashment</v>
          </cell>
          <cell r="C16" t="str">
            <v>Employee Remuneration</v>
          </cell>
        </row>
        <row r="17">
          <cell r="A17">
            <v>90041100</v>
          </cell>
          <cell r="B17" t="str">
            <v>Staff Medical Reimbursement</v>
          </cell>
          <cell r="C17" t="str">
            <v>Employee Remuneration</v>
          </cell>
        </row>
        <row r="18">
          <cell r="A18">
            <v>90041120</v>
          </cell>
          <cell r="B18" t="str">
            <v>Staff Medical Ins Claims</v>
          </cell>
          <cell r="C18" t="str">
            <v>Employee Remuneration</v>
          </cell>
        </row>
        <row r="19">
          <cell r="A19">
            <v>90041200</v>
          </cell>
          <cell r="B19" t="str">
            <v>Staff Welfare Exp - Food</v>
          </cell>
          <cell r="C19" t="str">
            <v>Employee Remuneration</v>
          </cell>
        </row>
        <row r="20">
          <cell r="A20">
            <v>90041500</v>
          </cell>
          <cell r="B20" t="str">
            <v>Staff Welfare Exp - Others</v>
          </cell>
          <cell r="C20" t="str">
            <v>Employee Remuneration</v>
          </cell>
        </row>
        <row r="21">
          <cell r="A21">
            <v>90041600</v>
          </cell>
          <cell r="B21" t="str">
            <v>Staff Recruitment Expenses</v>
          </cell>
          <cell r="C21" t="str">
            <v>Employee Remuneration</v>
          </cell>
        </row>
        <row r="22">
          <cell r="A22">
            <v>90060100</v>
          </cell>
          <cell r="B22" t="str">
            <v>In-House Training</v>
          </cell>
          <cell r="C22" t="str">
            <v>Traininig</v>
          </cell>
        </row>
        <row r="23">
          <cell r="A23">
            <v>90060300</v>
          </cell>
          <cell r="B23" t="str">
            <v>External Courses( In India)</v>
          </cell>
          <cell r="C23" t="str">
            <v>Traininig</v>
          </cell>
        </row>
        <row r="24">
          <cell r="A24">
            <v>90080100</v>
          </cell>
          <cell r="B24" t="str">
            <v>Temporary Staff</v>
          </cell>
          <cell r="C24" t="str">
            <v>Employee Remuneration</v>
          </cell>
        </row>
        <row r="25">
          <cell r="A25">
            <v>90080300</v>
          </cell>
          <cell r="B25" t="str">
            <v>Stipend(Trainees)</v>
          </cell>
          <cell r="C25" t="str">
            <v>Employee Remuneration</v>
          </cell>
        </row>
        <row r="26">
          <cell r="A26">
            <v>90100100</v>
          </cell>
          <cell r="B26" t="str">
            <v>Office Cars Running Costs</v>
          </cell>
          <cell r="C26" t="str">
            <v>Travel</v>
          </cell>
        </row>
        <row r="27">
          <cell r="A27">
            <v>90100120</v>
          </cell>
          <cell r="B27" t="str">
            <v>Lease Rentals - Car</v>
          </cell>
          <cell r="C27" t="str">
            <v>Travel</v>
          </cell>
        </row>
        <row r="28">
          <cell r="A28">
            <v>90100200</v>
          </cell>
          <cell r="B28" t="str">
            <v>Travelling Expenses-Local</v>
          </cell>
          <cell r="C28" t="str">
            <v>Travel</v>
          </cell>
        </row>
        <row r="29">
          <cell r="A29">
            <v>90100300</v>
          </cell>
          <cell r="B29" t="str">
            <v>Travelling Expenses-Foreign</v>
          </cell>
          <cell r="C29" t="str">
            <v>Travel</v>
          </cell>
        </row>
        <row r="30">
          <cell r="A30">
            <v>90100400</v>
          </cell>
          <cell r="B30" t="str">
            <v>Business  Development Exps</v>
          </cell>
          <cell r="C30" t="str">
            <v>Travel</v>
          </cell>
        </row>
        <row r="31">
          <cell r="A31">
            <v>90100500</v>
          </cell>
          <cell r="B31" t="str">
            <v>Conveyance</v>
          </cell>
          <cell r="C31" t="str">
            <v>Travel</v>
          </cell>
        </row>
        <row r="32">
          <cell r="A32">
            <v>90120100</v>
          </cell>
          <cell r="B32" t="str">
            <v>Computer Hardware Rental</v>
          </cell>
          <cell r="C32" t="str">
            <v>Repairs</v>
          </cell>
        </row>
        <row r="33">
          <cell r="A33">
            <v>90120300</v>
          </cell>
          <cell r="B33" t="str">
            <v>Computer Expenses</v>
          </cell>
          <cell r="C33" t="str">
            <v>Repairs</v>
          </cell>
        </row>
        <row r="34">
          <cell r="A34">
            <v>90120400</v>
          </cell>
          <cell r="B34" t="str">
            <v>Rent - Moveable Properties</v>
          </cell>
          <cell r="C34" t="str">
            <v>Rent etc.</v>
          </cell>
        </row>
        <row r="35">
          <cell r="A35">
            <v>90120500</v>
          </cell>
          <cell r="B35" t="str">
            <v>Repairs &amp; Maintenance- Othe</v>
          </cell>
          <cell r="C35" t="str">
            <v>Repairs</v>
          </cell>
        </row>
        <row r="36">
          <cell r="A36">
            <v>90120600</v>
          </cell>
          <cell r="B36" t="str">
            <v>Guest House Expenses</v>
          </cell>
          <cell r="C36" t="str">
            <v>Repairs</v>
          </cell>
        </row>
        <row r="37">
          <cell r="A37">
            <v>90140100</v>
          </cell>
          <cell r="B37" t="str">
            <v>Computer Stationery</v>
          </cell>
          <cell r="C37" t="str">
            <v>Printing &amp; Stationery</v>
          </cell>
        </row>
        <row r="38">
          <cell r="A38">
            <v>90140200</v>
          </cell>
          <cell r="B38" t="str">
            <v>Office Stationery</v>
          </cell>
          <cell r="C38" t="str">
            <v>Printing &amp; Stationery</v>
          </cell>
        </row>
        <row r="39">
          <cell r="A39">
            <v>90140300</v>
          </cell>
          <cell r="B39" t="str">
            <v>Printing</v>
          </cell>
          <cell r="C39" t="str">
            <v>Printing &amp; Stationery</v>
          </cell>
        </row>
        <row r="40">
          <cell r="A40">
            <v>90160100</v>
          </cell>
          <cell r="B40" t="str">
            <v>Legal Fees</v>
          </cell>
          <cell r="C40" t="str">
            <v>Legal &amp; Professional</v>
          </cell>
        </row>
        <row r="41">
          <cell r="A41">
            <v>90160200</v>
          </cell>
          <cell r="B41" t="str">
            <v>Auditors' -Audit</v>
          </cell>
          <cell r="C41" t="str">
            <v>Audit Fees</v>
          </cell>
        </row>
        <row r="42">
          <cell r="A42">
            <v>90160500</v>
          </cell>
          <cell r="B42" t="str">
            <v>Auditors' -Out of pocket ex</v>
          </cell>
          <cell r="C42" t="str">
            <v>General Office Expenses</v>
          </cell>
        </row>
        <row r="43">
          <cell r="A43">
            <v>90160900</v>
          </cell>
          <cell r="B43" t="str">
            <v>Consultancy Fees</v>
          </cell>
          <cell r="C43" t="str">
            <v>Legal &amp; Professional</v>
          </cell>
        </row>
        <row r="44">
          <cell r="A44">
            <v>90161000</v>
          </cell>
          <cell r="B44" t="str">
            <v>Membership and Subscription</v>
          </cell>
          <cell r="C44" t="str">
            <v>Legal &amp; Professional</v>
          </cell>
        </row>
        <row r="45">
          <cell r="A45">
            <v>90161100</v>
          </cell>
          <cell r="B45" t="str">
            <v>Professional Fees</v>
          </cell>
          <cell r="C45" t="str">
            <v>Legal &amp; Professional</v>
          </cell>
        </row>
        <row r="46">
          <cell r="A46">
            <v>90161200</v>
          </cell>
          <cell r="B46" t="str">
            <v>Medical Fees - doctors</v>
          </cell>
          <cell r="C46" t="str">
            <v>Medical Fees</v>
          </cell>
        </row>
        <row r="47">
          <cell r="A47">
            <v>90161300</v>
          </cell>
          <cell r="B47" t="str">
            <v>Medical Fees - Clinics</v>
          </cell>
          <cell r="C47" t="str">
            <v>Medical Fees</v>
          </cell>
        </row>
        <row r="48">
          <cell r="A48">
            <v>90161400</v>
          </cell>
          <cell r="B48" t="str">
            <v>Brokerage on Investments</v>
          </cell>
          <cell r="C48" t="str">
            <v>Brokerage on investments</v>
          </cell>
        </row>
        <row r="49">
          <cell r="A49">
            <v>90161450</v>
          </cell>
          <cell r="B49" t="str">
            <v>AMC Fees</v>
          </cell>
          <cell r="C49" t="str">
            <v>Brokerage on investments</v>
          </cell>
        </row>
        <row r="50">
          <cell r="A50">
            <v>90161460</v>
          </cell>
          <cell r="B50" t="str">
            <v>Custodian Fees</v>
          </cell>
          <cell r="C50" t="str">
            <v>Custodial Charges</v>
          </cell>
        </row>
        <row r="51">
          <cell r="A51">
            <v>90180300</v>
          </cell>
          <cell r="B51" t="str">
            <v>Telephone  Charges</v>
          </cell>
          <cell r="C51" t="str">
            <v>Communication</v>
          </cell>
        </row>
        <row r="52">
          <cell r="A52">
            <v>90180400</v>
          </cell>
          <cell r="B52" t="str">
            <v>Internet Charges</v>
          </cell>
          <cell r="C52" t="str">
            <v>Communication</v>
          </cell>
        </row>
        <row r="53">
          <cell r="A53">
            <v>90180500</v>
          </cell>
          <cell r="B53" t="str">
            <v>Leased Circuit  Charges</v>
          </cell>
          <cell r="C53" t="str">
            <v>Communication</v>
          </cell>
        </row>
        <row r="54">
          <cell r="A54">
            <v>90180600</v>
          </cell>
          <cell r="B54" t="str">
            <v>Telecoms Maintenance &amp; Inst</v>
          </cell>
          <cell r="C54" t="str">
            <v>Communication</v>
          </cell>
        </row>
        <row r="55">
          <cell r="A55">
            <v>90180700</v>
          </cell>
          <cell r="B55" t="str">
            <v>Mobile Phone Charges</v>
          </cell>
          <cell r="C55" t="str">
            <v>Communication</v>
          </cell>
        </row>
        <row r="56">
          <cell r="A56">
            <v>90200100</v>
          </cell>
          <cell r="B56" t="str">
            <v>Books &amp; Newspapers</v>
          </cell>
          <cell r="C56" t="str">
            <v>exp</v>
          </cell>
        </row>
        <row r="57">
          <cell r="A57">
            <v>90200200</v>
          </cell>
          <cell r="B57" t="str">
            <v>Information Services</v>
          </cell>
          <cell r="C57" t="str">
            <v>Communication</v>
          </cell>
        </row>
        <row r="58">
          <cell r="A58">
            <v>90220100</v>
          </cell>
          <cell r="B58" t="str">
            <v>Rent</v>
          </cell>
          <cell r="C58" t="str">
            <v>Rent etc.</v>
          </cell>
        </row>
        <row r="59">
          <cell r="A59">
            <v>90220200</v>
          </cell>
          <cell r="B59" t="str">
            <v>Rates &amp; Taxes</v>
          </cell>
          <cell r="C59" t="str">
            <v>Rent etc.</v>
          </cell>
        </row>
        <row r="60">
          <cell r="A60">
            <v>90220300</v>
          </cell>
          <cell r="B60" t="str">
            <v>Service Charge</v>
          </cell>
          <cell r="C60" t="str">
            <v>Rent etc.</v>
          </cell>
        </row>
        <row r="61">
          <cell r="A61">
            <v>90220400</v>
          </cell>
          <cell r="B61" t="str">
            <v>Electricity Charges</v>
          </cell>
          <cell r="C61" t="str">
            <v>Rent etc.</v>
          </cell>
        </row>
        <row r="62">
          <cell r="A62">
            <v>90220500</v>
          </cell>
          <cell r="B62" t="str">
            <v>Office Maintenance</v>
          </cell>
          <cell r="C62" t="str">
            <v>Rent etc.</v>
          </cell>
        </row>
        <row r="63">
          <cell r="A63">
            <v>90220600</v>
          </cell>
          <cell r="B63" t="str">
            <v>Reps &amp; Maintenance - Buildi</v>
          </cell>
          <cell r="C63" t="str">
            <v>Repairs</v>
          </cell>
        </row>
        <row r="64">
          <cell r="A64">
            <v>90220700</v>
          </cell>
          <cell r="B64" t="str">
            <v>Profession Tax/Filing Fee/e</v>
          </cell>
          <cell r="C64" t="str">
            <v>Rent etc.</v>
          </cell>
        </row>
        <row r="65">
          <cell r="A65">
            <v>90221000</v>
          </cell>
          <cell r="B65" t="str">
            <v>Security Charges</v>
          </cell>
          <cell r="C65" t="str">
            <v>Rent etc.</v>
          </cell>
        </row>
        <row r="66">
          <cell r="A66">
            <v>90221100</v>
          </cell>
          <cell r="B66" t="str">
            <v>Water Charges</v>
          </cell>
          <cell r="C66" t="str">
            <v>Rent etc.</v>
          </cell>
        </row>
        <row r="67">
          <cell r="A67">
            <v>90240100</v>
          </cell>
          <cell r="B67" t="str">
            <v>Advertising &amp; Promotion</v>
          </cell>
          <cell r="C67" t="str">
            <v>Advertising</v>
          </cell>
        </row>
        <row r="68">
          <cell r="A68">
            <v>90240200</v>
          </cell>
          <cell r="B68" t="str">
            <v>Advertisement- Sponsorship</v>
          </cell>
          <cell r="C68" t="str">
            <v>Advertising</v>
          </cell>
        </row>
        <row r="69">
          <cell r="A69">
            <v>90240300</v>
          </cell>
          <cell r="B69" t="str">
            <v>Media Placement</v>
          </cell>
          <cell r="C69" t="str">
            <v>Advertising</v>
          </cell>
        </row>
        <row r="70">
          <cell r="A70">
            <v>90240400</v>
          </cell>
          <cell r="B70" t="str">
            <v>Advertisement Expenses</v>
          </cell>
          <cell r="C70" t="str">
            <v>Advertising</v>
          </cell>
        </row>
        <row r="71">
          <cell r="A71">
            <v>90260100</v>
          </cell>
          <cell r="B71" t="str">
            <v>Stamp Duty</v>
          </cell>
          <cell r="C71" t="str">
            <v>Stamp Duty</v>
          </cell>
        </row>
        <row r="72">
          <cell r="A72">
            <v>90280100</v>
          </cell>
          <cell r="B72" t="str">
            <v>Postage</v>
          </cell>
          <cell r="C72" t="str">
            <v>Communication</v>
          </cell>
        </row>
        <row r="73">
          <cell r="A73">
            <v>90300100</v>
          </cell>
          <cell r="B73" t="str">
            <v>Bank Charges</v>
          </cell>
          <cell r="C73" t="str">
            <v>Bank Charges</v>
          </cell>
        </row>
        <row r="74">
          <cell r="A74">
            <v>90300500</v>
          </cell>
          <cell r="B74" t="str">
            <v>General Insurance Charges</v>
          </cell>
          <cell r="C74" t="str">
            <v>Rent etc.</v>
          </cell>
        </row>
        <row r="75">
          <cell r="A75">
            <v>90320100</v>
          </cell>
          <cell r="B75" t="str">
            <v>General Offic Expenses</v>
          </cell>
          <cell r="C75" t="str">
            <v>General Office Expenses</v>
          </cell>
        </row>
        <row r="76">
          <cell r="A76">
            <v>90320400</v>
          </cell>
          <cell r="B76" t="str">
            <v>Directors' Fees</v>
          </cell>
          <cell r="C76" t="str">
            <v>Directors Fees</v>
          </cell>
        </row>
        <row r="77">
          <cell r="A77">
            <v>90320700</v>
          </cell>
          <cell r="B77" t="str">
            <v>Donations</v>
          </cell>
          <cell r="C77" t="str">
            <v>Advertising</v>
          </cell>
        </row>
        <row r="78">
          <cell r="A78">
            <v>90321200</v>
          </cell>
          <cell r="B78" t="str">
            <v>Presentation Articles Exps</v>
          </cell>
          <cell r="C78" t="str">
            <v>Presentation Articles</v>
          </cell>
        </row>
        <row r="79">
          <cell r="A79">
            <v>90321800</v>
          </cell>
          <cell r="B79" t="str">
            <v>Exgratia payments</v>
          </cell>
          <cell r="C79" t="str">
            <v>Exgratia</v>
          </cell>
        </row>
        <row r="80">
          <cell r="A80">
            <v>90321900</v>
          </cell>
          <cell r="B80" t="str">
            <v>Bad Debts / Write off</v>
          </cell>
          <cell r="C80" t="str">
            <v>Bad Debts w/o</v>
          </cell>
        </row>
        <row r="81">
          <cell r="A81">
            <v>90325500</v>
          </cell>
          <cell r="B81" t="str">
            <v>Agents Training Expenses</v>
          </cell>
          <cell r="C81" t="str">
            <v>Agents Training</v>
          </cell>
        </row>
        <row r="82">
          <cell r="A82">
            <v>90327000</v>
          </cell>
          <cell r="B82" t="str">
            <v>Referral Fees</v>
          </cell>
          <cell r="C82" t="str">
            <v>Referral Fees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Return"/>
      <sheetName val="INPUT_Inv_1"/>
    </sheetNames>
    <sheetDataSet>
      <sheetData sheetId="0">
        <row r="9">
          <cell r="G9">
            <v>227500</v>
          </cell>
          <cell r="N9">
            <v>262000</v>
          </cell>
        </row>
        <row r="17">
          <cell r="D17">
            <v>5000</v>
          </cell>
          <cell r="F17">
            <v>1010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4"/>
      <sheetName val="Report 1"/>
      <sheetName val="Input"/>
      <sheetName val="Chart1"/>
      <sheetName val="Table2"/>
      <sheetName val="Table"/>
      <sheetName val="Sheet1"/>
      <sheetName val="खंडवार सकल प्रत्यक्ष प्रीमियम"/>
      <sheetName val="IW_GDP"/>
      <sheetName val="Sheet7"/>
      <sheetName val="Sheet6"/>
      <sheetName val="Sheet8"/>
      <sheetName val="Sheet10"/>
      <sheetName val="Sheet9"/>
      <sheetName val="Updated GDP Flash Figures`"/>
      <sheetName val="Sheet2"/>
      <sheetName val="GDP Flash Figures"/>
      <sheetName val="LOB_Mapping"/>
      <sheetName val="Sheet1 (2)"/>
      <sheetName val="Sheet5"/>
      <sheetName val="Sheet11"/>
    </sheetNames>
    <sheetDataSet>
      <sheetData sheetId="0">
        <row r="1">
          <cell r="G1" t="str">
            <v>अग्नि</v>
          </cell>
          <cell r="H1" t="str">
            <v>समुद्री (कुल)</v>
          </cell>
          <cell r="I1" t="str">
            <v>समुद्री नौभार</v>
          </cell>
          <cell r="J1" t="str">
            <v>समुद्री पोत</v>
          </cell>
          <cell r="K1" t="str">
            <v>अभियांत्रिकी</v>
          </cell>
          <cell r="L1" t="str">
            <v>मोटर (कुल)</v>
          </cell>
          <cell r="M1" t="str">
            <v>मोटर निजी क्षति</v>
          </cell>
          <cell r="N1" t="str">
            <v xml:space="preserve">मोटर तृतीय पक्ष </v>
          </cell>
          <cell r="O1" t="str">
            <v xml:space="preserve">स्वास्थ्य </v>
          </cell>
          <cell r="Q1" t="str">
            <v>विदेशी चिकित्सा बीमा</v>
          </cell>
          <cell r="R1" t="str">
            <v>फसल बीमा</v>
          </cell>
          <cell r="S1" t="str">
            <v>क्रेडिट बीमा</v>
          </cell>
          <cell r="T1" t="str">
            <v>विमानन</v>
          </cell>
          <cell r="U1" t="str">
            <v>देयता (कुल)</v>
          </cell>
          <cell r="V1" t="str">
            <v>व्यक्तिगत दुर्घटना</v>
          </cell>
          <cell r="W1" t="str">
            <v>अन्य विविध</v>
          </cell>
          <cell r="X1" t="str">
            <v>कुल योग</v>
          </cell>
        </row>
        <row r="2">
          <cell r="G2" t="str">
            <v>Fire</v>
          </cell>
          <cell r="H2" t="str">
            <v>Marine (Total)</v>
          </cell>
          <cell r="I2" t="str">
            <v>Marine Cargo</v>
          </cell>
          <cell r="J2" t="str">
            <v>Marine Hull</v>
          </cell>
          <cell r="K2" t="str">
            <v>Engineering</v>
          </cell>
          <cell r="L2" t="str">
            <v>Motor (Total)</v>
          </cell>
          <cell r="M2" t="str">
            <v>Motor Own Damage</v>
          </cell>
          <cell r="N2" t="str">
            <v>Motor Third Party</v>
          </cell>
          <cell r="O2" t="str">
            <v>Health</v>
          </cell>
          <cell r="P2" t="str">
            <v>Medical Insurance</v>
          </cell>
          <cell r="Q2" t="str">
            <v>Overseas Medical Insurance</v>
          </cell>
          <cell r="R2" t="str">
            <v>Crop Insurance</v>
          </cell>
          <cell r="S2" t="str">
            <v>Credit Insurance</v>
          </cell>
          <cell r="T2" t="str">
            <v>Aviation</v>
          </cell>
          <cell r="U2" t="str">
            <v>Liability (Total)</v>
          </cell>
          <cell r="V2" t="str">
            <v>Personal Accident</v>
          </cell>
          <cell r="W2" t="str">
            <v>All Other Miscellaneous</v>
          </cell>
          <cell r="X2" t="str">
            <v>Grand Total</v>
          </cell>
        </row>
        <row r="3">
          <cell r="E3" t="str">
            <v>Acko</v>
          </cell>
          <cell r="F3" t="str">
            <v>एको</v>
          </cell>
        </row>
        <row r="4">
          <cell r="D4">
            <v>2</v>
          </cell>
          <cell r="E4" t="str">
            <v>Bajaj</v>
          </cell>
          <cell r="F4" t="str">
            <v>बजाज</v>
          </cell>
        </row>
        <row r="5">
          <cell r="D5">
            <v>3</v>
          </cell>
          <cell r="E5" t="str">
            <v>Bharti#</v>
          </cell>
          <cell r="F5" t="str">
            <v>भारती#</v>
          </cell>
        </row>
        <row r="6">
          <cell r="D6">
            <v>4</v>
          </cell>
          <cell r="E6" t="str">
            <v>Chola</v>
          </cell>
          <cell r="F6" t="str">
            <v>चोलामंडलम</v>
          </cell>
        </row>
        <row r="7">
          <cell r="D7">
            <v>5</v>
          </cell>
          <cell r="E7" t="str">
            <v>NAVI</v>
          </cell>
          <cell r="F7" t="str">
            <v>नावी</v>
          </cell>
        </row>
        <row r="8">
          <cell r="D8">
            <v>6</v>
          </cell>
          <cell r="E8" t="str">
            <v>Edelweiss</v>
          </cell>
          <cell r="F8" t="str">
            <v>एडलवाइज</v>
          </cell>
        </row>
        <row r="9">
          <cell r="D9">
            <v>7</v>
          </cell>
          <cell r="E9" t="str">
            <v>Future</v>
          </cell>
          <cell r="F9" t="str">
            <v>फ्यूचर</v>
          </cell>
        </row>
        <row r="10">
          <cell r="D10">
            <v>8</v>
          </cell>
          <cell r="E10" t="str">
            <v>GoDigit</v>
          </cell>
          <cell r="F10" t="str">
            <v>गो डिजिट</v>
          </cell>
        </row>
        <row r="11">
          <cell r="D11">
            <v>9</v>
          </cell>
          <cell r="E11" t="str">
            <v>HDFCErgo</v>
          </cell>
          <cell r="F11" t="str">
            <v>एचडीएफसी एर्गो</v>
          </cell>
        </row>
        <row r="12">
          <cell r="D12">
            <v>10</v>
          </cell>
          <cell r="E12" t="str">
            <v>ICICI</v>
          </cell>
          <cell r="F12" t="str">
            <v>आईसीआईसीआई</v>
          </cell>
        </row>
        <row r="13">
          <cell r="D13">
            <v>11</v>
          </cell>
          <cell r="E13" t="str">
            <v>Iffco</v>
          </cell>
          <cell r="F13" t="str">
            <v>इफको-टोकियो</v>
          </cell>
        </row>
        <row r="14">
          <cell r="D14">
            <v>12</v>
          </cell>
          <cell r="E14" t="str">
            <v>Kotak</v>
          </cell>
          <cell r="F14" t="str">
            <v>कोटक</v>
          </cell>
        </row>
        <row r="15">
          <cell r="D15">
            <v>13</v>
          </cell>
          <cell r="E15" t="str">
            <v>Liberty</v>
          </cell>
          <cell r="F15" t="str">
            <v>लिबर्टी</v>
          </cell>
        </row>
        <row r="16">
          <cell r="D16">
            <v>14</v>
          </cell>
          <cell r="E16" t="str">
            <v>Magma</v>
          </cell>
          <cell r="F16" t="str">
            <v>मेग्मा</v>
          </cell>
        </row>
        <row r="17">
          <cell r="D17">
            <v>15</v>
          </cell>
          <cell r="E17" t="str">
            <v>Raheja</v>
          </cell>
          <cell r="F17" t="str">
            <v>रहेजा</v>
          </cell>
        </row>
        <row r="18">
          <cell r="D18">
            <v>16</v>
          </cell>
          <cell r="E18" t="str">
            <v>Reliance</v>
          </cell>
          <cell r="F18" t="str">
            <v>रिलायंस</v>
          </cell>
        </row>
        <row r="19">
          <cell r="D19">
            <v>17</v>
          </cell>
          <cell r="E19" t="str">
            <v>Royal</v>
          </cell>
          <cell r="F19" t="str">
            <v>रॉयल</v>
          </cell>
        </row>
        <row r="20">
          <cell r="D20">
            <v>18</v>
          </cell>
          <cell r="E20" t="str">
            <v>SBI</v>
          </cell>
          <cell r="F20" t="str">
            <v>एसबीआई</v>
          </cell>
        </row>
        <row r="21">
          <cell r="D21">
            <v>19</v>
          </cell>
          <cell r="E21" t="str">
            <v>Shriram</v>
          </cell>
          <cell r="F21" t="str">
            <v>श्रीराम</v>
          </cell>
        </row>
        <row r="22">
          <cell r="D22">
            <v>20</v>
          </cell>
          <cell r="E22" t="str">
            <v>TataAIG</v>
          </cell>
          <cell r="F22" t="str">
            <v>टाटा-एआईजी</v>
          </cell>
        </row>
        <row r="23">
          <cell r="D23">
            <v>21</v>
          </cell>
          <cell r="E23" t="str">
            <v>Universal</v>
          </cell>
          <cell r="F23" t="str">
            <v>यूनिवर्सल</v>
          </cell>
        </row>
        <row r="24">
          <cell r="D24" t="str">
            <v>Private General Insurer Total</v>
          </cell>
          <cell r="F24" t="str">
            <v xml:space="preserve">
प्राइवेट साधारण बीमाकर्ता कुल </v>
          </cell>
        </row>
        <row r="25">
          <cell r="D25">
            <v>22</v>
          </cell>
          <cell r="E25" t="str">
            <v>Aditya</v>
          </cell>
          <cell r="F25" t="str">
            <v>आदित्य</v>
          </cell>
        </row>
        <row r="26">
          <cell r="D26">
            <v>23</v>
          </cell>
          <cell r="E26" t="str">
            <v>HDFCErgo Health</v>
          </cell>
          <cell r="F26" t="str">
            <v>एचडीएफसी एर्गो हेल्थ</v>
          </cell>
        </row>
        <row r="27">
          <cell r="D27">
            <v>24</v>
          </cell>
          <cell r="E27" t="str">
            <v>Manipal</v>
          </cell>
          <cell r="F27" t="str">
            <v>मनीपालसिग्ना</v>
          </cell>
        </row>
        <row r="28">
          <cell r="D28">
            <v>26</v>
          </cell>
          <cell r="E28" t="str">
            <v>Niva Bupa</v>
          </cell>
          <cell r="F28" t="str">
            <v>निवा बूपा</v>
          </cell>
        </row>
        <row r="29">
          <cell r="D29">
            <v>28</v>
          </cell>
          <cell r="E29" t="str">
            <v>CARE (Religare)</v>
          </cell>
          <cell r="F29" t="str">
            <v>केयर (रेलिगेयर)</v>
          </cell>
        </row>
        <row r="30">
          <cell r="D30">
            <v>25</v>
          </cell>
          <cell r="E30" t="str">
            <v>Star</v>
          </cell>
          <cell r="F30" t="str">
            <v>स्टार</v>
          </cell>
        </row>
        <row r="31">
          <cell r="D31">
            <v>27</v>
          </cell>
          <cell r="E31" t="str">
            <v>RelianceHealth*</v>
          </cell>
          <cell r="F31" t="str">
            <v>रिलायंस हेल्थ*</v>
          </cell>
        </row>
        <row r="32">
          <cell r="D32" t="str">
            <v>Standalone Health  Insurer Total</v>
          </cell>
          <cell r="F32" t="str">
            <v>स्टैंडालोन हेल्थ कुल</v>
          </cell>
        </row>
        <row r="33">
          <cell r="D33">
            <v>29</v>
          </cell>
          <cell r="E33" t="str">
            <v>National</v>
          </cell>
          <cell r="F33" t="str">
            <v>नेशनल</v>
          </cell>
        </row>
        <row r="34">
          <cell r="D34">
            <v>30</v>
          </cell>
          <cell r="E34" t="str">
            <v>NewIndia</v>
          </cell>
          <cell r="F34" t="str">
            <v>द न्यू इंडिया</v>
          </cell>
        </row>
        <row r="35">
          <cell r="D35">
            <v>31</v>
          </cell>
          <cell r="E35" t="str">
            <v>Oriental</v>
          </cell>
          <cell r="F35" t="str">
            <v>द ओरियंटल</v>
          </cell>
        </row>
        <row r="36">
          <cell r="D36">
            <v>32</v>
          </cell>
          <cell r="E36" t="str">
            <v>United</v>
          </cell>
          <cell r="F36" t="str">
            <v>यूनाइटेड</v>
          </cell>
        </row>
        <row r="37">
          <cell r="D37" t="str">
            <v>PSU General Insurer  Total</v>
          </cell>
          <cell r="F37" t="str">
            <v>पी.एस.यू. साधारण बीमाकर्ता कुल</v>
          </cell>
        </row>
        <row r="38">
          <cell r="D38">
            <v>33</v>
          </cell>
          <cell r="E38" t="str">
            <v>AIC</v>
          </cell>
          <cell r="F38" t="str">
            <v>एग्रीकल्चर</v>
          </cell>
        </row>
        <row r="39">
          <cell r="D39">
            <v>34</v>
          </cell>
          <cell r="E39" t="str">
            <v>ECGC</v>
          </cell>
          <cell r="F39" t="str">
            <v>ईसीजीसी</v>
          </cell>
        </row>
        <row r="40">
          <cell r="D40" t="str">
            <v>Specialised Total</v>
          </cell>
          <cell r="F40" t="str">
            <v xml:space="preserve">विशेषीकृत बीमाकर्ता कुल </v>
          </cell>
        </row>
        <row r="41">
          <cell r="D41" t="str">
            <v>Public insurer Total</v>
          </cell>
          <cell r="F41" t="str">
            <v>सार्वजनिक बीमाकर्ता कुल</v>
          </cell>
        </row>
        <row r="42">
          <cell r="D42" t="str">
            <v>Industry Total</v>
          </cell>
          <cell r="F42" t="str">
            <v xml:space="preserve"> उद्योग कुल योग </v>
          </cell>
        </row>
        <row r="43">
          <cell r="D43" t="str">
            <v>Private  Insurer Total</v>
          </cell>
          <cell r="F43" t="str">
            <v xml:space="preserve">
प्राइवेट बीमाकर्ता कुल </v>
          </cell>
        </row>
        <row r="47">
          <cell r="C47" t="str">
            <v>Current year</v>
          </cell>
          <cell r="D47" t="str">
            <v>चालू वर्ष</v>
          </cell>
        </row>
        <row r="48">
          <cell r="C48" t="str">
            <v>Previous year</v>
          </cell>
          <cell r="D48" t="str">
            <v>गत वर्ष</v>
          </cell>
        </row>
        <row r="49">
          <cell r="C49" t="str">
            <v>Growth</v>
          </cell>
          <cell r="D49" t="str">
            <v>वृद्धि</v>
          </cell>
        </row>
      </sheetData>
      <sheetData sheetId="1"/>
      <sheetData sheetId="2">
        <row r="4">
          <cell r="E4" t="str">
            <v>Fire</v>
          </cell>
        </row>
      </sheetData>
      <sheetData sheetId="3">
        <row r="1">
          <cell r="G1" t="str">
            <v>For the month / upto the Month Of October, 2022</v>
          </cell>
        </row>
        <row r="2">
          <cell r="G2" t="str">
            <v>अक्टूबर, 2022 माह के लिए/ माह तक</v>
          </cell>
        </row>
      </sheetData>
      <sheetData sheetId="4" refreshError="1"/>
      <sheetData sheetId="5"/>
      <sheetData sheetId="6"/>
      <sheetData sheetId="7"/>
      <sheetData sheetId="8"/>
      <sheetData sheetId="9">
        <row r="3">
          <cell r="E3" t="str">
            <v>Fire</v>
          </cell>
          <cell r="F3" t="str">
            <v>Marine (Total)</v>
          </cell>
          <cell r="G3" t="str">
            <v>Marine Cargo</v>
          </cell>
          <cell r="H3" t="str">
            <v>Marine Hull</v>
          </cell>
          <cell r="I3" t="str">
            <v>Engineering</v>
          </cell>
          <cell r="J3" t="str">
            <v>Motor (Total)</v>
          </cell>
          <cell r="K3" t="str">
            <v>Motor Own Damage</v>
          </cell>
          <cell r="L3" t="str">
            <v>Motor Third Party</v>
          </cell>
          <cell r="M3" t="str">
            <v>Health</v>
          </cell>
          <cell r="N3" t="str">
            <v>Overseas Medical Insurance</v>
          </cell>
          <cell r="O3" t="str">
            <v>Crop Insurance</v>
          </cell>
          <cell r="P3" t="str">
            <v>Credit Insurance</v>
          </cell>
          <cell r="Q3" t="str">
            <v>Aviation</v>
          </cell>
          <cell r="R3" t="str">
            <v>Liability (Total)</v>
          </cell>
          <cell r="S3" t="str">
            <v>Personal Accident</v>
          </cell>
          <cell r="T3" t="str">
            <v>All Other Miscellaneous</v>
          </cell>
          <cell r="U3" t="str">
            <v>Grand Total</v>
          </cell>
        </row>
        <row r="4">
          <cell r="B4" t="str">
            <v>Acko</v>
          </cell>
          <cell r="D4" t="str">
            <v>Current year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69.861302899999998</v>
          </cell>
          <cell r="K4">
            <v>23.253538399999996</v>
          </cell>
          <cell r="L4">
            <v>46.607764500000002</v>
          </cell>
          <cell r="M4">
            <v>46.103770900000029</v>
          </cell>
          <cell r="N4">
            <v>0.29870240000000003</v>
          </cell>
          <cell r="O4">
            <v>0</v>
          </cell>
          <cell r="P4">
            <v>0</v>
          </cell>
          <cell r="Q4">
            <v>0</v>
          </cell>
          <cell r="R4">
            <v>9.0282034000000024</v>
          </cell>
          <cell r="S4">
            <v>0.51304210000000028</v>
          </cell>
          <cell r="T4">
            <v>4.3804705999999989</v>
          </cell>
          <cell r="U4">
            <v>130.18549230000002</v>
          </cell>
        </row>
        <row r="5">
          <cell r="D5" t="str">
            <v>Previous year</v>
          </cell>
          <cell r="E5">
            <v>-1.1988999999999993E-3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53.32966900000001</v>
          </cell>
          <cell r="K5">
            <v>15.457678900000005</v>
          </cell>
          <cell r="L5">
            <v>37.871990100000005</v>
          </cell>
          <cell r="M5">
            <v>38.842082499999975</v>
          </cell>
          <cell r="N5">
            <v>9.0677599999999969E-2</v>
          </cell>
          <cell r="O5">
            <v>0</v>
          </cell>
          <cell r="P5">
            <v>0</v>
          </cell>
          <cell r="Q5">
            <v>0</v>
          </cell>
          <cell r="R5">
            <v>8.9058188999999999</v>
          </cell>
          <cell r="S5">
            <v>1.9028907999999998</v>
          </cell>
          <cell r="T5">
            <v>0.15905710000000001</v>
          </cell>
          <cell r="U5">
            <v>103.22899699999998</v>
          </cell>
        </row>
        <row r="6">
          <cell r="D6" t="str">
            <v>Growth</v>
          </cell>
          <cell r="E6" t="str">
            <v>NA</v>
          </cell>
          <cell r="F6" t="str">
            <v>NA</v>
          </cell>
          <cell r="G6" t="str">
            <v>NA</v>
          </cell>
          <cell r="H6" t="str">
            <v>NA</v>
          </cell>
          <cell r="I6" t="str">
            <v>NA</v>
          </cell>
          <cell r="J6">
            <v>0.30998943383653826</v>
          </cell>
          <cell r="K6">
            <v>0.50433571239469788</v>
          </cell>
          <cell r="L6">
            <v>0.23066583976530972</v>
          </cell>
          <cell r="M6">
            <v>0.18695414696161203</v>
          </cell>
          <cell r="N6">
            <v>2.2941145332474626</v>
          </cell>
          <cell r="O6" t="str">
            <v>NA</v>
          </cell>
          <cell r="P6" t="str">
            <v>NA</v>
          </cell>
          <cell r="Q6" t="str">
            <v>NA</v>
          </cell>
          <cell r="R6">
            <v>1.3742082718524914E-2</v>
          </cell>
          <cell r="S6">
            <v>-0.73038804959275627</v>
          </cell>
          <cell r="T6">
            <v>26.540239322859517</v>
          </cell>
          <cell r="U6">
            <v>0.26113297700645149</v>
          </cell>
        </row>
        <row r="7">
          <cell r="D7" t="str">
            <v>Current year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357.98619100000002</v>
          </cell>
          <cell r="K7">
            <v>113.0925706</v>
          </cell>
          <cell r="L7">
            <v>244.8936204</v>
          </cell>
          <cell r="M7">
            <v>406.49654600000002</v>
          </cell>
          <cell r="N7">
            <v>1.6523924999999999</v>
          </cell>
          <cell r="O7">
            <v>0</v>
          </cell>
          <cell r="P7">
            <v>0</v>
          </cell>
          <cell r="Q7">
            <v>0</v>
          </cell>
          <cell r="R7">
            <v>49.406199000000001</v>
          </cell>
          <cell r="S7">
            <v>3.5428364000000001</v>
          </cell>
          <cell r="T7">
            <v>17.185774599999998</v>
          </cell>
          <cell r="U7">
            <v>836.26993950000008</v>
          </cell>
        </row>
        <row r="8">
          <cell r="D8" t="str">
            <v>Previous year</v>
          </cell>
          <cell r="E8">
            <v>2.0807800000000001E-2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258.58781150000004</v>
          </cell>
          <cell r="K8">
            <v>74.430494100000004</v>
          </cell>
          <cell r="L8">
            <v>184.15731740000001</v>
          </cell>
          <cell r="M8">
            <v>221.06124639999999</v>
          </cell>
          <cell r="N8">
            <v>0.41124369999999999</v>
          </cell>
          <cell r="O8">
            <v>0</v>
          </cell>
          <cell r="P8">
            <v>0</v>
          </cell>
          <cell r="Q8">
            <v>0</v>
          </cell>
          <cell r="R8">
            <v>30.743369900000001</v>
          </cell>
          <cell r="S8">
            <v>6.4456061</v>
          </cell>
          <cell r="T8">
            <v>0.61393209999999998</v>
          </cell>
          <cell r="U8">
            <v>517.88401749999991</v>
          </cell>
        </row>
        <row r="9">
          <cell r="D9" t="str">
            <v>Growth</v>
          </cell>
          <cell r="E9">
            <v>-1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J9">
            <v>0.38438926770529536</v>
          </cell>
          <cell r="K9">
            <v>0.51943866512636783</v>
          </cell>
          <cell r="L9">
            <v>0.32980662325829463</v>
          </cell>
          <cell r="M9">
            <v>0.83884128321824225</v>
          </cell>
          <cell r="N9">
            <v>3.018037236801439</v>
          </cell>
          <cell r="O9" t="str">
            <v>NA</v>
          </cell>
          <cell r="P9" t="str">
            <v>NA</v>
          </cell>
          <cell r="Q9" t="str">
            <v>NA</v>
          </cell>
          <cell r="R9">
            <v>0.60705215988700056</v>
          </cell>
          <cell r="S9">
            <v>-0.4503486025930129</v>
          </cell>
          <cell r="T9">
            <v>26.992956550081026</v>
          </cell>
          <cell r="U9">
            <v>0.61478228954999603</v>
          </cell>
        </row>
        <row r="10">
          <cell r="B10" t="str">
            <v>Bajaj</v>
          </cell>
          <cell r="D10" t="str">
            <v>Current year</v>
          </cell>
          <cell r="E10">
            <v>201.12510429999998</v>
          </cell>
          <cell r="F10">
            <v>17.1274555</v>
          </cell>
          <cell r="G10">
            <v>16.9996711</v>
          </cell>
          <cell r="H10">
            <v>0.12778439999999947</v>
          </cell>
          <cell r="I10">
            <v>20.807346499999994</v>
          </cell>
          <cell r="J10">
            <v>523.39959150000004</v>
          </cell>
          <cell r="K10">
            <v>233.86213479999992</v>
          </cell>
          <cell r="L10">
            <v>289.53745670000012</v>
          </cell>
          <cell r="M10">
            <v>277.93354079999995</v>
          </cell>
          <cell r="N10">
            <v>12.563625999999999</v>
          </cell>
          <cell r="O10">
            <v>74.261003100000153</v>
          </cell>
          <cell r="P10">
            <v>0.98022900000000046</v>
          </cell>
          <cell r="Q10">
            <v>0.62535989999999941</v>
          </cell>
          <cell r="R10">
            <v>29.207058000000014</v>
          </cell>
          <cell r="S10">
            <v>21.438937999999993</v>
          </cell>
          <cell r="T10">
            <v>50.54107689999995</v>
          </cell>
          <cell r="U10">
            <v>1230.0103295000001</v>
          </cell>
        </row>
        <row r="11">
          <cell r="D11" t="str">
            <v>Previous year</v>
          </cell>
          <cell r="E11">
            <v>170.92331620000004</v>
          </cell>
          <cell r="F11">
            <v>12.100327500000006</v>
          </cell>
          <cell r="G11">
            <v>11.519130000000004</v>
          </cell>
          <cell r="H11">
            <v>0.58119750000000181</v>
          </cell>
          <cell r="I11">
            <v>11.913220600000002</v>
          </cell>
          <cell r="J11">
            <v>501.4081142</v>
          </cell>
          <cell r="K11">
            <v>212.37981070000001</v>
          </cell>
          <cell r="L11">
            <v>289.02830349999999</v>
          </cell>
          <cell r="M11">
            <v>191.4333067</v>
          </cell>
          <cell r="N11">
            <v>6.7132874999999999</v>
          </cell>
          <cell r="O11">
            <v>1.1647899999843503E-2</v>
          </cell>
          <cell r="P11">
            <v>0.21692439999999991</v>
          </cell>
          <cell r="Q11">
            <v>1.3158570000000012</v>
          </cell>
          <cell r="R11">
            <v>26.226833800000012</v>
          </cell>
          <cell r="S11">
            <v>15.715199499999997</v>
          </cell>
          <cell r="T11">
            <v>49.661503899999957</v>
          </cell>
          <cell r="U11">
            <v>987.63953919999994</v>
          </cell>
        </row>
        <row r="12">
          <cell r="D12" t="str">
            <v>Growth</v>
          </cell>
          <cell r="E12">
            <v>0.17669788283688778</v>
          </cell>
          <cell r="F12">
            <v>0.41545387924417676</v>
          </cell>
          <cell r="G12">
            <v>0.47577734603220856</v>
          </cell>
          <cell r="H12">
            <v>-0.78013601228498219</v>
          </cell>
          <cell r="I12">
            <v>0.74657611057752005</v>
          </cell>
          <cell r="J12">
            <v>4.3859436409575445E-2</v>
          </cell>
          <cell r="K12">
            <v>0.10115050027210479</v>
          </cell>
          <cell r="L12">
            <v>1.7616032541952348E-3</v>
          </cell>
          <cell r="M12">
            <v>0.4518557172266614</v>
          </cell>
          <cell r="N12">
            <v>0.8714565702720164</v>
          </cell>
          <cell r="O12">
            <v>6374.4842590508069</v>
          </cell>
          <cell r="P12">
            <v>3.5187586089900487</v>
          </cell>
          <cell r="Q12">
            <v>-0.52475086578556873</v>
          </cell>
          <cell r="R12">
            <v>0.11363263376458353</v>
          </cell>
          <cell r="S12">
            <v>0.36421672534287569</v>
          </cell>
          <cell r="T12">
            <v>1.771136455656137E-2</v>
          </cell>
          <cell r="U12">
            <v>0.24540409803390767</v>
          </cell>
        </row>
        <row r="13">
          <cell r="D13" t="str">
            <v>Current year</v>
          </cell>
          <cell r="E13">
            <v>1367.7444780999999</v>
          </cell>
          <cell r="F13">
            <v>176.90611370000002</v>
          </cell>
          <cell r="G13">
            <v>153.47621860000001</v>
          </cell>
          <cell r="H13">
            <v>23.4298951</v>
          </cell>
          <cell r="I13">
            <v>174.24848689999999</v>
          </cell>
          <cell r="J13">
            <v>2841.0297959999998</v>
          </cell>
          <cell r="K13">
            <v>1244.8285523</v>
          </cell>
          <cell r="L13">
            <v>1596.2012437000001</v>
          </cell>
          <cell r="M13">
            <v>1913.6748751</v>
          </cell>
          <cell r="N13">
            <v>106.1918199</v>
          </cell>
          <cell r="O13">
            <v>1593.7887381</v>
          </cell>
          <cell r="P13">
            <v>7.8535161000000002</v>
          </cell>
          <cell r="Q13">
            <v>6.1588985999999997</v>
          </cell>
          <cell r="R13">
            <v>330.17376680000001</v>
          </cell>
          <cell r="S13">
            <v>124.830361</v>
          </cell>
          <cell r="T13">
            <v>418.64059759999998</v>
          </cell>
          <cell r="U13">
            <v>9061.2414478999999</v>
          </cell>
        </row>
        <row r="14">
          <cell r="D14" t="str">
            <v>Previous year</v>
          </cell>
          <cell r="E14">
            <v>1209.3520862</v>
          </cell>
          <cell r="F14">
            <v>128.89969350000001</v>
          </cell>
          <cell r="G14">
            <v>111.5017411</v>
          </cell>
          <cell r="H14">
            <v>17.397952400000001</v>
          </cell>
          <cell r="I14">
            <v>136.6200475</v>
          </cell>
          <cell r="J14">
            <v>2573.9215537</v>
          </cell>
          <cell r="K14">
            <v>1110.537558</v>
          </cell>
          <cell r="L14">
            <v>1463.3839957</v>
          </cell>
          <cell r="M14">
            <v>2151.5482913999999</v>
          </cell>
          <cell r="N14">
            <v>30.660134100000001</v>
          </cell>
          <cell r="O14">
            <v>1460.6532262999999</v>
          </cell>
          <cell r="P14">
            <v>6.2687711999999998</v>
          </cell>
          <cell r="Q14">
            <v>11.185468500000001</v>
          </cell>
          <cell r="R14">
            <v>290.78642300000001</v>
          </cell>
          <cell r="S14">
            <v>113.67485019999999</v>
          </cell>
          <cell r="T14">
            <v>357.18661179999998</v>
          </cell>
          <cell r="U14">
            <v>8470.7571573999994</v>
          </cell>
        </row>
        <row r="15">
          <cell r="D15" t="str">
            <v>Growth</v>
          </cell>
          <cell r="E15">
            <v>0.1309729347701355</v>
          </cell>
          <cell r="F15">
            <v>0.37243238441059601</v>
          </cell>
          <cell r="G15">
            <v>0.37644683469431495</v>
          </cell>
          <cell r="H15">
            <v>0.34670417307268858</v>
          </cell>
          <cell r="I15">
            <v>0.27542399588171707</v>
          </cell>
          <cell r="J15">
            <v>0.1037748185899578</v>
          </cell>
          <cell r="K15">
            <v>0.12092431573574927</v>
          </cell>
          <cell r="L15">
            <v>9.0760352983406664E-2</v>
          </cell>
          <cell r="M15">
            <v>-0.1105591806843513</v>
          </cell>
          <cell r="N15">
            <v>2.4635145284638527</v>
          </cell>
          <cell r="O15">
            <v>9.1147925738162688E-2</v>
          </cell>
          <cell r="P15">
            <v>0.25279992672248119</v>
          </cell>
          <cell r="Q15">
            <v>-0.4493839395283265</v>
          </cell>
          <cell r="R15">
            <v>0.13545111010908509</v>
          </cell>
          <cell r="S15">
            <v>9.8135258417960974E-2</v>
          </cell>
          <cell r="T15">
            <v>0.17205008186143891</v>
          </cell>
          <cell r="U15">
            <v>6.970856082022811E-2</v>
          </cell>
        </row>
        <row r="16">
          <cell r="B16" t="str">
            <v>Bharti#</v>
          </cell>
          <cell r="D16" t="str">
            <v>Current year</v>
          </cell>
          <cell r="E16" t="str">
            <v>NA</v>
          </cell>
          <cell r="F16" t="str">
            <v>NA</v>
          </cell>
          <cell r="G16" t="str">
            <v>NA</v>
          </cell>
          <cell r="H16" t="str">
            <v>NA</v>
          </cell>
          <cell r="I16" t="str">
            <v>NA</v>
          </cell>
          <cell r="J16" t="str">
            <v>NA</v>
          </cell>
          <cell r="K16" t="str">
            <v>NA</v>
          </cell>
          <cell r="L16" t="str">
            <v>NA</v>
          </cell>
          <cell r="M16" t="str">
            <v>NA</v>
          </cell>
          <cell r="N16" t="str">
            <v>NA</v>
          </cell>
          <cell r="O16" t="str">
            <v>NA</v>
          </cell>
          <cell r="P16" t="str">
            <v>NA</v>
          </cell>
          <cell r="Q16" t="str">
            <v>NA</v>
          </cell>
          <cell r="R16" t="str">
            <v>NA</v>
          </cell>
          <cell r="S16" t="str">
            <v>NA</v>
          </cell>
          <cell r="T16" t="str">
            <v>NA</v>
          </cell>
          <cell r="U16" t="str">
            <v>NA</v>
          </cell>
        </row>
        <row r="17">
          <cell r="D17" t="str">
            <v>Previous year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D18" t="str">
            <v>Growth</v>
          </cell>
          <cell r="E18" t="str">
            <v>NA</v>
          </cell>
          <cell r="F18" t="str">
            <v>NA</v>
          </cell>
          <cell r="G18" t="str">
            <v>NA</v>
          </cell>
          <cell r="H18" t="str">
            <v>NA</v>
          </cell>
          <cell r="I18" t="str">
            <v>NA</v>
          </cell>
          <cell r="J18" t="str">
            <v>NA</v>
          </cell>
          <cell r="K18" t="str">
            <v>NA</v>
          </cell>
          <cell r="L18" t="str">
            <v>NA</v>
          </cell>
          <cell r="M18" t="str">
            <v>NA</v>
          </cell>
          <cell r="N18" t="str">
            <v>NA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 t="str">
            <v>NA</v>
          </cell>
          <cell r="T18" t="str">
            <v>NA</v>
          </cell>
          <cell r="U18" t="str">
            <v>NA</v>
          </cell>
        </row>
        <row r="19">
          <cell r="D19" t="str">
            <v>Current year</v>
          </cell>
          <cell r="E19" t="str">
            <v>NA</v>
          </cell>
          <cell r="F19" t="str">
            <v>NA</v>
          </cell>
          <cell r="G19" t="str">
            <v>NA</v>
          </cell>
          <cell r="H19" t="str">
            <v>NA</v>
          </cell>
          <cell r="I19" t="str">
            <v>NA</v>
          </cell>
          <cell r="J19" t="str">
            <v>NA</v>
          </cell>
          <cell r="K19" t="str">
            <v>NA</v>
          </cell>
          <cell r="L19" t="str">
            <v>NA</v>
          </cell>
          <cell r="M19" t="str">
            <v>NA</v>
          </cell>
          <cell r="N19" t="str">
            <v>NA</v>
          </cell>
          <cell r="O19" t="str">
            <v>NA</v>
          </cell>
          <cell r="P19" t="str">
            <v>NA</v>
          </cell>
          <cell r="Q19" t="str">
            <v>NA</v>
          </cell>
          <cell r="R19" t="str">
            <v>NA</v>
          </cell>
          <cell r="S19" t="str">
            <v>NA</v>
          </cell>
          <cell r="T19" t="str">
            <v>NA</v>
          </cell>
          <cell r="U19" t="str">
            <v>NA</v>
          </cell>
        </row>
        <row r="20">
          <cell r="D20" t="str">
            <v>Previous year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D21" t="str">
            <v>Growth</v>
          </cell>
          <cell r="E21" t="str">
            <v>NA</v>
          </cell>
          <cell r="F21" t="str">
            <v>NA</v>
          </cell>
          <cell r="G21" t="str">
            <v>NA</v>
          </cell>
          <cell r="H21" t="str">
            <v>NA</v>
          </cell>
          <cell r="I21" t="str">
            <v>NA</v>
          </cell>
          <cell r="J21" t="str">
            <v>NA</v>
          </cell>
          <cell r="K21" t="str">
            <v>NA</v>
          </cell>
          <cell r="L21" t="str">
            <v>NA</v>
          </cell>
          <cell r="M21" t="str">
            <v>NA</v>
          </cell>
          <cell r="N21" t="str">
            <v>NA</v>
          </cell>
          <cell r="O21" t="str">
            <v>NA</v>
          </cell>
          <cell r="P21" t="str">
            <v>NA</v>
          </cell>
          <cell r="Q21" t="str">
            <v>NA</v>
          </cell>
          <cell r="R21" t="str">
            <v>NA</v>
          </cell>
          <cell r="S21" t="str">
            <v>NA</v>
          </cell>
          <cell r="T21" t="str">
            <v>NA</v>
          </cell>
          <cell r="U21" t="str">
            <v>NA</v>
          </cell>
        </row>
        <row r="22">
          <cell r="B22" t="str">
            <v>Chola</v>
          </cell>
          <cell r="D22" t="str">
            <v>Current year</v>
          </cell>
          <cell r="E22">
            <v>49.56304109578997</v>
          </cell>
          <cell r="F22">
            <v>5.7149472002542279</v>
          </cell>
          <cell r="G22">
            <v>5.7149472002542296</v>
          </cell>
          <cell r="H22">
            <v>-1.7763568394002505E-15</v>
          </cell>
          <cell r="I22">
            <v>2.5560351060598343</v>
          </cell>
          <cell r="J22">
            <v>403.735870059999</v>
          </cell>
          <cell r="K22">
            <v>157.64271276400007</v>
          </cell>
          <cell r="L22">
            <v>246.09315729599894</v>
          </cell>
          <cell r="M22">
            <v>46.953594348918102</v>
          </cell>
          <cell r="N22">
            <v>0.10901209999999995</v>
          </cell>
          <cell r="O22">
            <v>0</v>
          </cell>
          <cell r="P22">
            <v>0</v>
          </cell>
          <cell r="Q22">
            <v>0</v>
          </cell>
          <cell r="R22">
            <v>0.75345462086440218</v>
          </cell>
          <cell r="S22">
            <v>26.814876230507991</v>
          </cell>
          <cell r="T22">
            <v>6.3201820108431122</v>
          </cell>
          <cell r="U22">
            <v>542.52101277323663</v>
          </cell>
        </row>
        <row r="23">
          <cell r="D23" t="str">
            <v>Previous year</v>
          </cell>
          <cell r="E23">
            <v>43.32950388846001</v>
          </cell>
          <cell r="F23">
            <v>7.3435481481355991</v>
          </cell>
          <cell r="G23">
            <v>7.1549989481355993</v>
          </cell>
          <cell r="H23">
            <v>0.18854919999999997</v>
          </cell>
          <cell r="I23">
            <v>2.2553395300000023</v>
          </cell>
          <cell r="J23">
            <v>344.43007003700006</v>
          </cell>
          <cell r="K23">
            <v>123.95524050100005</v>
          </cell>
          <cell r="L23">
            <v>220.47482953600002</v>
          </cell>
          <cell r="M23">
            <v>34.889751629746058</v>
          </cell>
          <cell r="N23">
            <v>1.7091000000000002E-2</v>
          </cell>
          <cell r="O23">
            <v>0</v>
          </cell>
          <cell r="P23">
            <v>0</v>
          </cell>
          <cell r="Q23">
            <v>0</v>
          </cell>
          <cell r="R23">
            <v>1.3237638060169492</v>
          </cell>
          <cell r="S23">
            <v>24.104190377965992</v>
          </cell>
          <cell r="T23">
            <v>7.3622037187657021</v>
          </cell>
          <cell r="U23">
            <v>465.0554621360904</v>
          </cell>
        </row>
        <row r="24">
          <cell r="D24" t="str">
            <v>Growth</v>
          </cell>
          <cell r="E24">
            <v>0.14386357211419962</v>
          </cell>
          <cell r="F24">
            <v>-0.22177303328430481</v>
          </cell>
          <cell r="G24">
            <v>-0.20126512363172444</v>
          </cell>
          <cell r="H24">
            <v>-1.0000000000000093</v>
          </cell>
          <cell r="I24">
            <v>0.1333260788719611</v>
          </cell>
          <cell r="J24">
            <v>0.17218531476252369</v>
          </cell>
          <cell r="K24">
            <v>0.27177126297236487</v>
          </cell>
          <cell r="L24">
            <v>0.11619615633183132</v>
          </cell>
          <cell r="M24">
            <v>0.34577038114787662</v>
          </cell>
          <cell r="N24">
            <v>5.3783336258849648</v>
          </cell>
          <cell r="O24" t="str">
            <v>NA</v>
          </cell>
          <cell r="P24" t="str">
            <v>NA</v>
          </cell>
          <cell r="Q24" t="str">
            <v>NA</v>
          </cell>
          <cell r="R24">
            <v>-0.43082397521393245</v>
          </cell>
          <cell r="S24">
            <v>0.11245703796879561</v>
          </cell>
          <cell r="T24">
            <v>-0.14153665773558469</v>
          </cell>
          <cell r="U24">
            <v>0.16657271431956064</v>
          </cell>
        </row>
        <row r="25">
          <cell r="D25" t="str">
            <v>Current year</v>
          </cell>
          <cell r="E25">
            <v>405.18810638301704</v>
          </cell>
          <cell r="F25">
            <v>75.479538546000001</v>
          </cell>
          <cell r="G25">
            <v>69.87161562</v>
          </cell>
          <cell r="H25">
            <v>5.6079229259999996</v>
          </cell>
          <cell r="I25">
            <v>16.795252196770001</v>
          </cell>
          <cell r="J25">
            <v>2241.5228029739992</v>
          </cell>
          <cell r="K25">
            <v>872.7672782620001</v>
          </cell>
          <cell r="L25">
            <v>1368.7555247119992</v>
          </cell>
          <cell r="M25">
            <v>330.11967700891802</v>
          </cell>
          <cell r="N25">
            <v>0.57393190000000005</v>
          </cell>
          <cell r="O25">
            <v>0</v>
          </cell>
          <cell r="P25">
            <v>0</v>
          </cell>
          <cell r="Q25">
            <v>0</v>
          </cell>
          <cell r="R25">
            <v>13.274915718508471</v>
          </cell>
          <cell r="S25">
            <v>179.07996245050799</v>
          </cell>
          <cell r="T25">
            <v>44.570598645121947</v>
          </cell>
          <cell r="U25">
            <v>3306.6047858228426</v>
          </cell>
        </row>
        <row r="26">
          <cell r="D26" t="str">
            <v>Previous year</v>
          </cell>
          <cell r="E26">
            <v>291.763566123739</v>
          </cell>
          <cell r="F26">
            <v>55.831680505000001</v>
          </cell>
          <cell r="G26">
            <v>54.349232945000004</v>
          </cell>
          <cell r="H26">
            <v>1.48244756</v>
          </cell>
          <cell r="I26">
            <v>17.570276970966102</v>
          </cell>
          <cell r="J26">
            <v>1807.7893764300002</v>
          </cell>
          <cell r="K26">
            <v>651.85244771600003</v>
          </cell>
          <cell r="L26">
            <v>1155.936928714</v>
          </cell>
          <cell r="M26">
            <v>235.93474243900005</v>
          </cell>
          <cell r="N26">
            <v>6.0083200000000003E-2</v>
          </cell>
          <cell r="O26">
            <v>0</v>
          </cell>
          <cell r="P26">
            <v>0</v>
          </cell>
          <cell r="Q26">
            <v>0</v>
          </cell>
          <cell r="R26">
            <v>11.433659042406779</v>
          </cell>
          <cell r="S26">
            <v>137.50720254000001</v>
          </cell>
          <cell r="T26">
            <v>29.3364340682818</v>
          </cell>
          <cell r="U26">
            <v>2587.2270213193938</v>
          </cell>
        </row>
        <row r="27">
          <cell r="D27" t="str">
            <v>Growth</v>
          </cell>
          <cell r="E27">
            <v>0.38875498324274627</v>
          </cell>
          <cell r="F27">
            <v>0.3519123526872962</v>
          </cell>
          <cell r="G27">
            <v>0.28560444800956508</v>
          </cell>
          <cell r="H27">
            <v>2.7828811469054595</v>
          </cell>
          <cell r="I27">
            <v>-4.4109991861641461E-2</v>
          </cell>
          <cell r="J27">
            <v>0.23992475683230885</v>
          </cell>
          <cell r="K27">
            <v>0.33890312342932022</v>
          </cell>
          <cell r="L27">
            <v>0.18410917647104119</v>
          </cell>
          <cell r="M27">
            <v>0.39919909037673457</v>
          </cell>
          <cell r="N27">
            <v>8.5522858303152969</v>
          </cell>
          <cell r="O27" t="str">
            <v>NA</v>
          </cell>
          <cell r="P27" t="str">
            <v>NA</v>
          </cell>
          <cell r="Q27" t="str">
            <v>NA</v>
          </cell>
          <cell r="R27">
            <v>0.16103827036232032</v>
          </cell>
          <cell r="S27">
            <v>0.30233150804165854</v>
          </cell>
          <cell r="T27">
            <v>0.51929162697081654</v>
          </cell>
          <cell r="U27">
            <v>0.27804972604862166</v>
          </cell>
        </row>
        <row r="28">
          <cell r="B28" t="str">
            <v>NAVI</v>
          </cell>
          <cell r="D28" t="str">
            <v>Current year</v>
          </cell>
          <cell r="E28">
            <v>-0.14804976999999997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3.0654401190001321</v>
          </cell>
          <cell r="K28">
            <v>0.27917129500000382</v>
          </cell>
          <cell r="L28">
            <v>2.7862688240001283</v>
          </cell>
          <cell r="M28">
            <v>3.1348546082203868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-5.0502550000000312E-3</v>
          </cell>
          <cell r="T28">
            <v>7.7277593220323607E-3</v>
          </cell>
          <cell r="U28">
            <v>6.0549224615425512</v>
          </cell>
        </row>
        <row r="29">
          <cell r="D29" t="str">
            <v>Previous year</v>
          </cell>
          <cell r="E29">
            <v>0.5648174069999996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5.0440167149994508</v>
          </cell>
          <cell r="K29">
            <v>0.79684894600000966</v>
          </cell>
          <cell r="L29">
            <v>4.2471677689994412</v>
          </cell>
          <cell r="M29">
            <v>2.0126851810000392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0.1692945820000098</v>
          </cell>
          <cell r="T29">
            <v>0.42294380338136994</v>
          </cell>
          <cell r="U29">
            <v>8.2137576883808698</v>
          </cell>
        </row>
        <row r="30">
          <cell r="D30" t="str">
            <v>Growth</v>
          </cell>
          <cell r="E30">
            <v>-1.2621197012789658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>
            <v>-0.39226210137559669</v>
          </cell>
          <cell r="K30">
            <v>-0.6496559399351951</v>
          </cell>
          <cell r="L30">
            <v>-0.34397015245373158</v>
          </cell>
          <cell r="M30">
            <v>0.55754841234672237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>
            <v>-1.0298311673081171</v>
          </cell>
          <cell r="T30">
            <v>-0.98172863803595156</v>
          </cell>
          <cell r="U30">
            <v>-0.26283161845548397</v>
          </cell>
        </row>
        <row r="31">
          <cell r="D31" t="str">
            <v>Current year</v>
          </cell>
          <cell r="E31">
            <v>-8.4832114000001707E-2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20.446291786000842</v>
          </cell>
          <cell r="K31">
            <v>2.1071378420000126</v>
          </cell>
          <cell r="L31">
            <v>18.339153944000827</v>
          </cell>
          <cell r="M31">
            <v>22.834998771575968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0.15215401600000578</v>
          </cell>
          <cell r="T31">
            <v>8.5833813559234601E-3</v>
          </cell>
          <cell r="U31">
            <v>43.357195840932739</v>
          </cell>
        </row>
        <row r="32">
          <cell r="D32" t="str">
            <v>Previous year</v>
          </cell>
          <cell r="E32">
            <v>6.6111446379999697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23.656211556999772</v>
          </cell>
          <cell r="K32">
            <v>5.3952616330000591</v>
          </cell>
          <cell r="L32">
            <v>18.260949923999711</v>
          </cell>
          <cell r="M32">
            <v>10.5004685019832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2.2076838890000099</v>
          </cell>
          <cell r="T32">
            <v>1.8418455783093899</v>
          </cell>
          <cell r="U32">
            <v>44.81735416429234</v>
          </cell>
        </row>
        <row r="33">
          <cell r="D33" t="str">
            <v>Growth</v>
          </cell>
          <cell r="E33">
            <v>-1.012831683262895</v>
          </cell>
          <cell r="F33" t="str">
            <v>NA</v>
          </cell>
          <cell r="G33" t="str">
            <v>NA</v>
          </cell>
          <cell r="H33" t="str">
            <v>NA</v>
          </cell>
          <cell r="I33" t="str">
            <v>NA</v>
          </cell>
          <cell r="J33">
            <v>-0.1356903561360453</v>
          </cell>
          <cell r="K33">
            <v>-0.60944658751825365</v>
          </cell>
          <cell r="L33">
            <v>4.2825822493678693E-3</v>
          </cell>
          <cell r="M33">
            <v>1.1746647558880992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>
            <v>-0.93107979962252418</v>
          </cell>
          <cell r="T33">
            <v>-0.9953397931634409</v>
          </cell>
          <cell r="U33">
            <v>-3.2580199134623677E-2</v>
          </cell>
        </row>
        <row r="34">
          <cell r="B34" t="str">
            <v>Edelweiss</v>
          </cell>
          <cell r="D34" t="str">
            <v>Current year</v>
          </cell>
          <cell r="E34">
            <v>1.1969014080422831</v>
          </cell>
          <cell r="F34">
            <v>0</v>
          </cell>
          <cell r="G34">
            <v>0</v>
          </cell>
          <cell r="H34">
            <v>0</v>
          </cell>
          <cell r="I34">
            <v>0.22888636600000112</v>
          </cell>
          <cell r="J34">
            <v>27.545104953003573</v>
          </cell>
          <cell r="K34">
            <v>16.678112018000334</v>
          </cell>
          <cell r="L34">
            <v>10.866992935003239</v>
          </cell>
          <cell r="M34">
            <v>15.41805862451352</v>
          </cell>
          <cell r="N34">
            <v>3.1808772880847442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3.1523048072867912</v>
          </cell>
          <cell r="T34">
            <v>0.34875726034132448</v>
          </cell>
          <cell r="U34">
            <v>51.070890707272227</v>
          </cell>
        </row>
        <row r="35">
          <cell r="D35" t="str">
            <v>Previous year</v>
          </cell>
          <cell r="E35">
            <v>0.33749759599998974</v>
          </cell>
          <cell r="F35">
            <v>0.90166669999999993</v>
          </cell>
          <cell r="G35">
            <v>0.90166669999999993</v>
          </cell>
          <cell r="H35">
            <v>0</v>
          </cell>
          <cell r="I35">
            <v>0.3237504522500001</v>
          </cell>
          <cell r="J35">
            <v>20.397323196999295</v>
          </cell>
          <cell r="K35">
            <v>11.770525197998694</v>
          </cell>
          <cell r="L35">
            <v>8.6267979990006012</v>
          </cell>
          <cell r="M35">
            <v>19.35365391466091</v>
          </cell>
          <cell r="N35">
            <v>0.15144983099999987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0.25119095799999958</v>
          </cell>
          <cell r="T35">
            <v>3.8597157000000021E-3</v>
          </cell>
          <cell r="U35">
            <v>41.720392364610198</v>
          </cell>
        </row>
        <row r="36">
          <cell r="D36" t="str">
            <v>Growth</v>
          </cell>
          <cell r="E36">
            <v>2.5463998032220636</v>
          </cell>
          <cell r="F36">
            <v>-1</v>
          </cell>
          <cell r="G36">
            <v>-1</v>
          </cell>
          <cell r="H36" t="str">
            <v>NA</v>
          </cell>
          <cell r="I36">
            <v>-0.29301607330804569</v>
          </cell>
          <cell r="J36">
            <v>0.35042744025626887</v>
          </cell>
          <cell r="K36">
            <v>0.41693864440611894</v>
          </cell>
          <cell r="L36">
            <v>0.25967861265120157</v>
          </cell>
          <cell r="M36">
            <v>-0.20335153803520642</v>
          </cell>
          <cell r="N36">
            <v>20.00284475117537</v>
          </cell>
          <cell r="O36" t="str">
            <v>NA</v>
          </cell>
          <cell r="P36" t="str">
            <v>NA</v>
          </cell>
          <cell r="Q36" t="str">
            <v>NA</v>
          </cell>
          <cell r="R36" t="str">
            <v>NA</v>
          </cell>
          <cell r="S36">
            <v>11.549435825181241</v>
          </cell>
          <cell r="T36">
            <v>89.358276994682356</v>
          </cell>
          <cell r="U36">
            <v>0.22412297230918893</v>
          </cell>
        </row>
        <row r="37">
          <cell r="D37" t="str">
            <v>Current year</v>
          </cell>
          <cell r="E37">
            <v>12.115060912067198</v>
          </cell>
          <cell r="F37">
            <v>0.94154901294915261</v>
          </cell>
          <cell r="G37">
            <v>0.94154901294915261</v>
          </cell>
          <cell r="H37">
            <v>0</v>
          </cell>
          <cell r="I37">
            <v>3.6449283020755621</v>
          </cell>
          <cell r="J37">
            <v>180.86413833123981</v>
          </cell>
          <cell r="K37">
            <v>82.15861401056992</v>
          </cell>
          <cell r="L37">
            <v>98.705524320669895</v>
          </cell>
          <cell r="M37">
            <v>85.36722790564427</v>
          </cell>
          <cell r="N37">
            <v>15.790963697474568</v>
          </cell>
          <cell r="O37">
            <v>0</v>
          </cell>
          <cell r="P37">
            <v>0</v>
          </cell>
          <cell r="Q37">
            <v>0</v>
          </cell>
          <cell r="R37">
            <v>5.2248540000000003E-2</v>
          </cell>
          <cell r="S37">
            <v>19.129852025409303</v>
          </cell>
          <cell r="T37">
            <v>2.1240992865966919</v>
          </cell>
          <cell r="U37">
            <v>320.03006801345657</v>
          </cell>
        </row>
        <row r="38">
          <cell r="D38" t="str">
            <v>Previous year</v>
          </cell>
          <cell r="E38">
            <v>8.3632523102639595</v>
          </cell>
          <cell r="F38">
            <v>1.7064177202033899</v>
          </cell>
          <cell r="G38">
            <v>1.7064177202033899</v>
          </cell>
          <cell r="H38">
            <v>0</v>
          </cell>
          <cell r="I38">
            <v>2.7344673121500001</v>
          </cell>
          <cell r="J38">
            <v>95.277623320999282</v>
          </cell>
          <cell r="K38">
            <v>59.43681764500009</v>
          </cell>
          <cell r="L38">
            <v>35.840805675999199</v>
          </cell>
          <cell r="M38">
            <v>81.835526075325504</v>
          </cell>
          <cell r="N38">
            <v>2.1797373311016899</v>
          </cell>
          <cell r="O38">
            <v>0</v>
          </cell>
          <cell r="P38">
            <v>0</v>
          </cell>
          <cell r="Q38">
            <v>0</v>
          </cell>
          <cell r="R38">
            <v>4.6193624999999995E-2</v>
          </cell>
          <cell r="S38">
            <v>3.5006307828247896</v>
          </cell>
          <cell r="T38">
            <v>5.8105007100904105E-2</v>
          </cell>
          <cell r="U38">
            <v>195.70195348496949</v>
          </cell>
        </row>
        <row r="39">
          <cell r="D39" t="str">
            <v>Growth</v>
          </cell>
          <cell r="E39">
            <v>0.44860641083358932</v>
          </cell>
          <cell r="F39">
            <v>-0.44823064024620635</v>
          </cell>
          <cell r="G39">
            <v>-0.44823064024620635</v>
          </cell>
          <cell r="H39" t="str">
            <v>NA</v>
          </cell>
          <cell r="I39">
            <v>0.33295735000383081</v>
          </cell>
          <cell r="J39">
            <v>0.89828557878581317</v>
          </cell>
          <cell r="K39">
            <v>0.38228487435651293</v>
          </cell>
          <cell r="L39">
            <v>1.7539984790790588</v>
          </cell>
          <cell r="M39">
            <v>4.3156096131990548E-2</v>
          </cell>
          <cell r="N39">
            <v>6.2444342133157162</v>
          </cell>
          <cell r="O39" t="str">
            <v>NA</v>
          </cell>
          <cell r="P39" t="str">
            <v>NA</v>
          </cell>
          <cell r="Q39" t="str">
            <v>NA</v>
          </cell>
          <cell r="R39">
            <v>0.13107685313720255</v>
          </cell>
          <cell r="S39">
            <v>4.4646871413193461</v>
          </cell>
          <cell r="T39">
            <v>35.556217657938141</v>
          </cell>
          <cell r="U39">
            <v>0.63529317063273905</v>
          </cell>
        </row>
        <row r="40">
          <cell r="B40" t="str">
            <v>Future</v>
          </cell>
          <cell r="D40" t="str">
            <v>Current year</v>
          </cell>
          <cell r="E40">
            <v>44.883662348999678</v>
          </cell>
          <cell r="F40">
            <v>11.105834999999992</v>
          </cell>
          <cell r="G40">
            <v>8.676359099999992</v>
          </cell>
          <cell r="H40">
            <v>2.4294758999999999</v>
          </cell>
          <cell r="I40">
            <v>5.9758065630000061</v>
          </cell>
          <cell r="J40">
            <v>122.11583925598842</v>
          </cell>
          <cell r="K40">
            <v>56.8238173590006</v>
          </cell>
          <cell r="L40">
            <v>65.292021896987819</v>
          </cell>
          <cell r="M40">
            <v>50.226390234999599</v>
          </cell>
          <cell r="N40">
            <v>0.5289210949999994</v>
          </cell>
          <cell r="O40">
            <v>69.067302431000257</v>
          </cell>
          <cell r="P40">
            <v>0</v>
          </cell>
          <cell r="Q40">
            <v>7.611699999999999E-3</v>
          </cell>
          <cell r="R40">
            <v>5.5570332099999948</v>
          </cell>
          <cell r="S40">
            <v>5.0365752650001454</v>
          </cell>
          <cell r="T40">
            <v>37.350529392999618</v>
          </cell>
          <cell r="U40">
            <v>351.85550649698774</v>
          </cell>
        </row>
        <row r="41">
          <cell r="D41" t="str">
            <v>Previous year</v>
          </cell>
          <cell r="E41">
            <v>47.34457782000004</v>
          </cell>
          <cell r="F41">
            <v>7.5720624810000006</v>
          </cell>
          <cell r="G41">
            <v>6.1256607810000006</v>
          </cell>
          <cell r="H41">
            <v>1.4464017</v>
          </cell>
          <cell r="I41">
            <v>4.4433446209999943</v>
          </cell>
          <cell r="J41">
            <v>147.944960598997</v>
          </cell>
          <cell r="K41">
            <v>67.310800126000004</v>
          </cell>
          <cell r="L41">
            <v>80.634160472996996</v>
          </cell>
          <cell r="M41">
            <v>40.691489914999948</v>
          </cell>
          <cell r="N41">
            <v>0.24589506000000005</v>
          </cell>
          <cell r="O41">
            <v>289.50297606100003</v>
          </cell>
          <cell r="P41">
            <v>0</v>
          </cell>
          <cell r="Q41">
            <v>0</v>
          </cell>
          <cell r="R41">
            <v>5.7042500259999969</v>
          </cell>
          <cell r="S41">
            <v>5.9701727109998046</v>
          </cell>
          <cell r="T41">
            <v>37.713006983000014</v>
          </cell>
          <cell r="U41">
            <v>587.13273627699675</v>
          </cell>
        </row>
        <row r="42">
          <cell r="D42" t="str">
            <v>Growth</v>
          </cell>
          <cell r="E42">
            <v>-5.1978823855110684E-2</v>
          </cell>
          <cell r="F42">
            <v>0.46668559957964129</v>
          </cell>
          <cell r="G42">
            <v>0.41639562003033337</v>
          </cell>
          <cell r="H42">
            <v>0.67966886377415059</v>
          </cell>
          <cell r="I42">
            <v>0.34488928334690466</v>
          </cell>
          <cell r="J42">
            <v>-0.17458601657286657</v>
          </cell>
          <cell r="K42">
            <v>-0.15579940733684161</v>
          </cell>
          <cell r="L42">
            <v>-0.19026847289055607</v>
          </cell>
          <cell r="M42">
            <v>0.23432173016807714</v>
          </cell>
          <cell r="N42">
            <v>1.1510033385786573</v>
          </cell>
          <cell r="O42">
            <v>-0.76142800543629863</v>
          </cell>
          <cell r="P42" t="str">
            <v>NA</v>
          </cell>
          <cell r="Q42" t="str">
            <v>NA</v>
          </cell>
          <cell r="R42">
            <v>-2.5808268454045165E-2</v>
          </cell>
          <cell r="S42">
            <v>-0.15637695778541602</v>
          </cell>
          <cell r="T42">
            <v>-9.6114741039819568E-3</v>
          </cell>
          <cell r="U42">
            <v>-0.40072238395681997</v>
          </cell>
        </row>
        <row r="43">
          <cell r="D43" t="str">
            <v>Current year</v>
          </cell>
          <cell r="E43">
            <v>302.147558726</v>
          </cell>
          <cell r="F43">
            <v>65.6377560130002</v>
          </cell>
          <cell r="G43">
            <v>63.179569513000203</v>
          </cell>
          <cell r="H43">
            <v>2.4581865000000001</v>
          </cell>
          <cell r="I43">
            <v>42.97860713</v>
          </cell>
          <cell r="J43">
            <v>850.08420642496594</v>
          </cell>
          <cell r="K43">
            <v>412.01766353000102</v>
          </cell>
          <cell r="L43">
            <v>438.06654289496498</v>
          </cell>
          <cell r="M43">
            <v>336.81185971599933</v>
          </cell>
          <cell r="N43">
            <v>3.4358656049999996</v>
          </cell>
          <cell r="O43">
            <v>408.80603102700002</v>
          </cell>
          <cell r="P43">
            <v>0</v>
          </cell>
          <cell r="Q43">
            <v>0.37441398199999998</v>
          </cell>
          <cell r="R43">
            <v>38.526835540999997</v>
          </cell>
          <cell r="S43">
            <v>45.731464888000204</v>
          </cell>
          <cell r="T43">
            <v>178.26965776199901</v>
          </cell>
          <cell r="U43">
            <v>2272.8042568149644</v>
          </cell>
        </row>
        <row r="44">
          <cell r="D44" t="str">
            <v>Previous year</v>
          </cell>
          <cell r="E44">
            <v>283.16456876900003</v>
          </cell>
          <cell r="F44">
            <v>52.016809406</v>
          </cell>
          <cell r="G44">
            <v>50.584795640999999</v>
          </cell>
          <cell r="H44">
            <v>1.432013765</v>
          </cell>
          <cell r="I44">
            <v>35.704262627999995</v>
          </cell>
          <cell r="J44">
            <v>862.93258161399001</v>
          </cell>
          <cell r="K44">
            <v>398.73416602900102</v>
          </cell>
          <cell r="L44">
            <v>464.19841558498899</v>
          </cell>
          <cell r="M44">
            <v>275.92498697799971</v>
          </cell>
          <cell r="N44">
            <v>0.89290960699999999</v>
          </cell>
          <cell r="O44">
            <v>660.90544165100005</v>
          </cell>
          <cell r="P44">
            <v>0</v>
          </cell>
          <cell r="Q44">
            <v>0.1127297</v>
          </cell>
          <cell r="R44">
            <v>37.452433794999997</v>
          </cell>
          <cell r="S44">
            <v>47.815954448999598</v>
          </cell>
          <cell r="T44">
            <v>147.82632605700002</v>
          </cell>
          <cell r="U44">
            <v>2404.7490046539897</v>
          </cell>
        </row>
        <row r="45">
          <cell r="D45" t="str">
            <v>Growth</v>
          </cell>
          <cell r="E45">
            <v>6.7038719001902794E-2</v>
          </cell>
          <cell r="F45">
            <v>0.26185663370250961</v>
          </cell>
          <cell r="G45">
            <v>0.24898338942367665</v>
          </cell>
          <cell r="H45">
            <v>0.71659418371582484</v>
          </cell>
          <cell r="I45">
            <v>0.20373882462693177</v>
          </cell>
          <cell r="J45">
            <v>-1.4889199298736697E-2</v>
          </cell>
          <cell r="K45">
            <v>3.3314169270445351E-2</v>
          </cell>
          <cell r="L45">
            <v>-5.6294618449079105E-2</v>
          </cell>
          <cell r="M45">
            <v>0.22066458498321614</v>
          </cell>
          <cell r="N45">
            <v>2.8479433730630692</v>
          </cell>
          <cell r="O45">
            <v>-0.38144550602312105</v>
          </cell>
          <cell r="P45" t="str">
            <v>NA</v>
          </cell>
          <cell r="Q45">
            <v>2.3213428404404515</v>
          </cell>
          <cell r="R45">
            <v>2.8687100867218811E-2</v>
          </cell>
          <cell r="S45">
            <v>-4.3594017624864236E-2</v>
          </cell>
          <cell r="T45">
            <v>0.20593985196696576</v>
          </cell>
          <cell r="U45">
            <v>-5.4868407298919029E-2</v>
          </cell>
        </row>
        <row r="46">
          <cell r="B46" t="str">
            <v>GoDigit</v>
          </cell>
          <cell r="D46" t="str">
            <v>Current year</v>
          </cell>
          <cell r="E46">
            <v>37.734343923000409</v>
          </cell>
          <cell r="F46">
            <v>1.1420295999999936</v>
          </cell>
          <cell r="G46">
            <v>1.1420295999999936</v>
          </cell>
          <cell r="H46">
            <v>0</v>
          </cell>
          <cell r="I46">
            <v>3.0201545369999891</v>
          </cell>
          <cell r="J46">
            <v>440.94611662399905</v>
          </cell>
          <cell r="K46">
            <v>147.93389289699883</v>
          </cell>
          <cell r="L46">
            <v>293.01222372700022</v>
          </cell>
          <cell r="M46">
            <v>67.29417913099968</v>
          </cell>
          <cell r="N46">
            <v>0.7754198829999992</v>
          </cell>
          <cell r="O46">
            <v>0</v>
          </cell>
          <cell r="P46">
            <v>0</v>
          </cell>
          <cell r="Q46">
            <v>0</v>
          </cell>
          <cell r="R46">
            <v>22.782476159000918</v>
          </cell>
          <cell r="S46">
            <v>10.214601852000015</v>
          </cell>
          <cell r="T46">
            <v>3.9341723230000198</v>
          </cell>
          <cell r="U46">
            <v>587.84349403200008</v>
          </cell>
        </row>
        <row r="47">
          <cell r="D47" t="str">
            <v>Previous year</v>
          </cell>
          <cell r="E47">
            <v>21.957949899999988</v>
          </cell>
          <cell r="F47">
            <v>0.56116149999999898</v>
          </cell>
          <cell r="G47">
            <v>0.56116149999999898</v>
          </cell>
          <cell r="H47">
            <v>0</v>
          </cell>
          <cell r="I47">
            <v>1.0153941</v>
          </cell>
          <cell r="J47">
            <v>337.75765759999996</v>
          </cell>
          <cell r="K47">
            <v>89.811462999999947</v>
          </cell>
          <cell r="L47">
            <v>247.94619460000001</v>
          </cell>
          <cell r="M47">
            <v>23.153314799999976</v>
          </cell>
          <cell r="N47">
            <v>0.28348240000000002</v>
          </cell>
          <cell r="O47">
            <v>0</v>
          </cell>
          <cell r="P47">
            <v>0</v>
          </cell>
          <cell r="Q47">
            <v>0</v>
          </cell>
          <cell r="R47">
            <v>100.1611345</v>
          </cell>
          <cell r="S47">
            <v>9.939965199999989</v>
          </cell>
          <cell r="T47">
            <v>0.98764719999999961</v>
          </cell>
          <cell r="U47">
            <v>495.81770719999997</v>
          </cell>
        </row>
        <row r="48">
          <cell r="D48" t="str">
            <v>Growth</v>
          </cell>
          <cell r="E48">
            <v>0.71848210305828364</v>
          </cell>
          <cell r="F48">
            <v>1.0351175196445155</v>
          </cell>
          <cell r="G48">
            <v>1.0351175196445155</v>
          </cell>
          <cell r="H48" t="str">
            <v>NA</v>
          </cell>
          <cell r="I48">
            <v>1.974366836482494</v>
          </cell>
          <cell r="J48">
            <v>0.3055103465520928</v>
          </cell>
          <cell r="K48">
            <v>0.64716048436933837</v>
          </cell>
          <cell r="L48">
            <v>0.18175729294697635</v>
          </cell>
          <cell r="M48">
            <v>1.906459818487837</v>
          </cell>
          <cell r="N48">
            <v>1.7353369486077412</v>
          </cell>
          <cell r="O48" t="str">
            <v>NA</v>
          </cell>
          <cell r="P48" t="str">
            <v>NA</v>
          </cell>
          <cell r="Q48" t="str">
            <v>NA</v>
          </cell>
          <cell r="R48">
            <v>-0.77254175212042031</v>
          </cell>
          <cell r="S48">
            <v>2.7629538582290693E-2</v>
          </cell>
          <cell r="T48">
            <v>2.9833781971943236</v>
          </cell>
          <cell r="U48">
            <v>0.18560407483567201</v>
          </cell>
        </row>
        <row r="49">
          <cell r="D49" t="str">
            <v>Current year</v>
          </cell>
          <cell r="E49">
            <v>260.192062905</v>
          </cell>
          <cell r="F49">
            <v>26.265513550000001</v>
          </cell>
          <cell r="G49">
            <v>26.265513550000001</v>
          </cell>
          <cell r="H49">
            <v>0</v>
          </cell>
          <cell r="I49">
            <v>35.066616988999996</v>
          </cell>
          <cell r="J49">
            <v>2122.0900038029986</v>
          </cell>
          <cell r="K49">
            <v>699.01597698699698</v>
          </cell>
          <cell r="L49">
            <v>1423.0740268160018</v>
          </cell>
          <cell r="M49">
            <v>415.90620048</v>
          </cell>
          <cell r="N49">
            <v>4.4360792469999994</v>
          </cell>
          <cell r="O49">
            <v>0</v>
          </cell>
          <cell r="P49">
            <v>0</v>
          </cell>
          <cell r="Q49">
            <v>0</v>
          </cell>
          <cell r="R49">
            <v>578.8515530000011</v>
          </cell>
          <cell r="S49">
            <v>80.410593121000005</v>
          </cell>
          <cell r="T49">
            <v>30.722464843000001</v>
          </cell>
          <cell r="U49">
            <v>3553.9410879379993</v>
          </cell>
        </row>
        <row r="50">
          <cell r="D50" t="str">
            <v>Previous year</v>
          </cell>
          <cell r="E50">
            <v>160.71724879999999</v>
          </cell>
          <cell r="F50">
            <v>10.736242799999999</v>
          </cell>
          <cell r="G50">
            <v>10.736242799999999</v>
          </cell>
          <cell r="H50">
            <v>0</v>
          </cell>
          <cell r="I50">
            <v>15.336430699999999</v>
          </cell>
          <cell r="J50">
            <v>1383.0632716</v>
          </cell>
          <cell r="K50">
            <v>402.00763339999997</v>
          </cell>
          <cell r="L50">
            <v>981.05563819999998</v>
          </cell>
          <cell r="M50">
            <v>305.44428909999999</v>
          </cell>
          <cell r="N50">
            <v>0.88118989999999997</v>
          </cell>
          <cell r="O50">
            <v>0</v>
          </cell>
          <cell r="P50">
            <v>0</v>
          </cell>
          <cell r="Q50">
            <v>0</v>
          </cell>
          <cell r="R50">
            <v>219.3452331</v>
          </cell>
          <cell r="S50">
            <v>173.48125329999999</v>
          </cell>
          <cell r="T50">
            <v>6.9255186999999996</v>
          </cell>
          <cell r="U50">
            <v>2275.9306780000002</v>
          </cell>
        </row>
        <row r="51">
          <cell r="D51" t="str">
            <v>Growth</v>
          </cell>
          <cell r="E51">
            <v>0.61894298743745058</v>
          </cell>
          <cell r="F51">
            <v>1.4464343848483012</v>
          </cell>
          <cell r="G51">
            <v>1.4464343848483012</v>
          </cell>
          <cell r="H51" t="str">
            <v>NA</v>
          </cell>
          <cell r="I51">
            <v>1.286491405656728</v>
          </cell>
          <cell r="J51">
            <v>0.53434050876649608</v>
          </cell>
          <cell r="K51">
            <v>0.73881269635363356</v>
          </cell>
          <cell r="L51">
            <v>0.45055384364030443</v>
          </cell>
          <cell r="M51">
            <v>0.36164340052151267</v>
          </cell>
          <cell r="N51">
            <v>4.0341921156835774</v>
          </cell>
          <cell r="O51" t="str">
            <v>NA</v>
          </cell>
          <cell r="P51" t="str">
            <v>NA</v>
          </cell>
          <cell r="Q51" t="str">
            <v>NA</v>
          </cell>
          <cell r="R51">
            <v>1.6389976422970696</v>
          </cell>
          <cell r="S51">
            <v>-0.53648828567115259</v>
          </cell>
          <cell r="T51">
            <v>3.4361247400862553</v>
          </cell>
          <cell r="U51">
            <v>0.56153310041106574</v>
          </cell>
        </row>
        <row r="52">
          <cell r="B52" t="str">
            <v>HDFCErgo</v>
          </cell>
          <cell r="D52" t="str">
            <v>Current year</v>
          </cell>
          <cell r="E52">
            <v>179.19152957475012</v>
          </cell>
          <cell r="F52">
            <v>22.865652905999987</v>
          </cell>
          <cell r="G52">
            <v>20.82933960199999</v>
          </cell>
          <cell r="H52">
            <v>2.0363133039999983</v>
          </cell>
          <cell r="I52">
            <v>14.668762479080002</v>
          </cell>
          <cell r="J52">
            <v>554.12448202888811</v>
          </cell>
          <cell r="K52">
            <v>247.61940763199107</v>
          </cell>
          <cell r="L52">
            <v>306.50507439689704</v>
          </cell>
          <cell r="M52">
            <v>327.41782631399929</v>
          </cell>
          <cell r="N52">
            <v>1.8080779279999994</v>
          </cell>
          <cell r="O52">
            <v>39.378468092020057</v>
          </cell>
          <cell r="P52">
            <v>8.5273086109999952</v>
          </cell>
          <cell r="Q52">
            <v>6.1046879999999977</v>
          </cell>
          <cell r="R52">
            <v>88.038146738000052</v>
          </cell>
          <cell r="S52">
            <v>49.146409826101092</v>
          </cell>
          <cell r="T52">
            <v>6.9200149641700364</v>
          </cell>
          <cell r="U52">
            <v>1298.1913674620087</v>
          </cell>
        </row>
        <row r="53">
          <cell r="D53" t="str">
            <v>Previous year</v>
          </cell>
          <cell r="E53">
            <v>140.70832878987494</v>
          </cell>
          <cell r="F53">
            <v>21.211634797999999</v>
          </cell>
          <cell r="G53">
            <v>20.730871041</v>
          </cell>
          <cell r="H53">
            <v>0.48076375700000007</v>
          </cell>
          <cell r="I53">
            <v>12.945556097199997</v>
          </cell>
          <cell r="J53">
            <v>378.59316091199094</v>
          </cell>
          <cell r="K53">
            <v>162.31464526600109</v>
          </cell>
          <cell r="L53">
            <v>216.27851564598984</v>
          </cell>
          <cell r="M53">
            <v>304.34054802299988</v>
          </cell>
          <cell r="N53">
            <v>1.0337968259999988</v>
          </cell>
          <cell r="O53">
            <v>167.69036085800008</v>
          </cell>
          <cell r="P53">
            <v>6.9392256000000003</v>
          </cell>
          <cell r="Q53">
            <v>7.0347731340000008</v>
          </cell>
          <cell r="R53">
            <v>71.909036305900031</v>
          </cell>
          <cell r="S53">
            <v>55.984912608000002</v>
          </cell>
          <cell r="T53">
            <v>67.70894448027795</v>
          </cell>
          <cell r="U53">
            <v>1236.1002784322438</v>
          </cell>
        </row>
        <row r="54">
          <cell r="D54" t="str">
            <v>Growth</v>
          </cell>
          <cell r="E54">
            <v>0.27349625367481689</v>
          </cell>
          <cell r="F54">
            <v>7.7976927462278495E-2</v>
          </cell>
          <cell r="G54">
            <v>4.7498516007960347E-3</v>
          </cell>
          <cell r="H54">
            <v>3.23557989626077</v>
          </cell>
          <cell r="I54">
            <v>0.13311180832569391</v>
          </cell>
          <cell r="J54">
            <v>0.4636410248248034</v>
          </cell>
          <cell r="K54">
            <v>0.52555185162862295</v>
          </cell>
          <cell r="L54">
            <v>0.41717763080357145</v>
          </cell>
          <cell r="M54">
            <v>7.5827156259360443E-2</v>
          </cell>
          <cell r="N54">
            <v>0.74896834902838205</v>
          </cell>
          <cell r="O54">
            <v>-0.76517154659017239</v>
          </cell>
          <cell r="P54">
            <v>0.22885594193680556</v>
          </cell>
          <cell r="Q54">
            <v>-0.1322125271538292</v>
          </cell>
          <cell r="R54">
            <v>0.22429879832469193</v>
          </cell>
          <cell r="S54">
            <v>-0.12214903021786119</v>
          </cell>
          <cell r="T54">
            <v>-0.89779762456368406</v>
          </cell>
          <cell r="U54">
            <v>5.0231433576340148E-2</v>
          </cell>
        </row>
        <row r="55">
          <cell r="D55" t="str">
            <v>Current year</v>
          </cell>
          <cell r="E55">
            <v>1176.0839687804701</v>
          </cell>
          <cell r="F55">
            <v>152.367561798</v>
          </cell>
          <cell r="G55">
            <v>136.92296873499998</v>
          </cell>
          <cell r="H55">
            <v>15.444593062999999</v>
          </cell>
          <cell r="I55">
            <v>119.644836092125</v>
          </cell>
          <cell r="J55">
            <v>2596.7894291728262</v>
          </cell>
          <cell r="K55">
            <v>1160.41162140899</v>
          </cell>
          <cell r="L55">
            <v>1436.377807763836</v>
          </cell>
          <cell r="M55">
            <v>2526.6042634359983</v>
          </cell>
          <cell r="N55">
            <v>20.964028425999999</v>
          </cell>
          <cell r="O55">
            <v>1629.9261295470301</v>
          </cell>
          <cell r="P55">
            <v>51.647106833999999</v>
          </cell>
          <cell r="Q55">
            <v>14.617725363999998</v>
          </cell>
          <cell r="R55">
            <v>379.63178646590006</v>
          </cell>
          <cell r="S55">
            <v>406.13664421444804</v>
          </cell>
          <cell r="T55">
            <v>225.82649778558402</v>
          </cell>
          <cell r="U55">
            <v>9300.2399779163825</v>
          </cell>
        </row>
        <row r="56">
          <cell r="D56" t="str">
            <v>Previous year</v>
          </cell>
          <cell r="E56">
            <v>893.34680360699997</v>
          </cell>
          <cell r="F56">
            <v>116.465732725</v>
          </cell>
          <cell r="G56">
            <v>101.231887387</v>
          </cell>
          <cell r="H56">
            <v>15.233845338</v>
          </cell>
          <cell r="I56">
            <v>119.37330612524499</v>
          </cell>
          <cell r="J56">
            <v>1904.2890556276359</v>
          </cell>
          <cell r="K56">
            <v>831.73451317700005</v>
          </cell>
          <cell r="L56">
            <v>1072.5545424506358</v>
          </cell>
          <cell r="M56">
            <v>2141.242586932</v>
          </cell>
          <cell r="N56">
            <v>7.5865028459999992</v>
          </cell>
          <cell r="O56">
            <v>1688.6944550952001</v>
          </cell>
          <cell r="P56">
            <v>32.169001350000002</v>
          </cell>
          <cell r="Q56">
            <v>14.218320634000001</v>
          </cell>
          <cell r="R56">
            <v>266.33946144290002</v>
          </cell>
          <cell r="S56">
            <v>346.81045626899902</v>
          </cell>
          <cell r="T56">
            <v>230.74939981413297</v>
          </cell>
          <cell r="U56">
            <v>7761.2850824681127</v>
          </cell>
        </row>
        <row r="57">
          <cell r="D57" t="str">
            <v>Growth</v>
          </cell>
          <cell r="E57">
            <v>0.31649205440919836</v>
          </cell>
          <cell r="F57">
            <v>0.30826087839735439</v>
          </cell>
          <cell r="G57">
            <v>0.35256757795650229</v>
          </cell>
          <cell r="H57">
            <v>1.3834177801076949E-2</v>
          </cell>
          <cell r="I57">
            <v>2.2746288571007999E-3</v>
          </cell>
          <cell r="J57">
            <v>0.36365297143240088</v>
          </cell>
          <cell r="K57">
            <v>0.3951706981312253</v>
          </cell>
          <cell r="L57">
            <v>0.33921190103947102</v>
          </cell>
          <cell r="M57">
            <v>0.17997104992020052</v>
          </cell>
          <cell r="N57">
            <v>1.7633323089113888</v>
          </cell>
          <cell r="O57">
            <v>-3.4801041343418701E-2</v>
          </cell>
          <cell r="P57">
            <v>0.60549301086712148</v>
          </cell>
          <cell r="Q57">
            <v>2.8090851253199906E-2</v>
          </cell>
          <cell r="R57">
            <v>0.42536815389366761</v>
          </cell>
          <cell r="S57">
            <v>0.17106228163845624</v>
          </cell>
          <cell r="T57">
            <v>-2.1334408811092512E-2</v>
          </cell>
          <cell r="U57">
            <v>0.19828609297248972</v>
          </cell>
        </row>
        <row r="58">
          <cell r="B58" t="str">
            <v>ICICI</v>
          </cell>
          <cell r="D58" t="str">
            <v>Current year</v>
          </cell>
          <cell r="E58">
            <v>297.53517011550548</v>
          </cell>
          <cell r="F58">
            <v>57.211187386000063</v>
          </cell>
          <cell r="G58">
            <v>51.442436009000062</v>
          </cell>
          <cell r="H58">
            <v>5.768751377000001</v>
          </cell>
          <cell r="I58">
            <v>54.083607572239998</v>
          </cell>
          <cell r="J58">
            <v>995.49031418632808</v>
          </cell>
          <cell r="K58">
            <v>450.58034332579791</v>
          </cell>
          <cell r="L58">
            <v>544.90997086053017</v>
          </cell>
          <cell r="M58">
            <v>381.8686547909997</v>
          </cell>
          <cell r="N58">
            <v>16.822654416999868</v>
          </cell>
          <cell r="O58">
            <v>18.064783099999659</v>
          </cell>
          <cell r="P58">
            <v>10.460448700000001</v>
          </cell>
          <cell r="Q58">
            <v>25.019327949000001</v>
          </cell>
          <cell r="R58">
            <v>79.151714876250068</v>
          </cell>
          <cell r="S58">
            <v>59.116531042884787</v>
          </cell>
          <cell r="T58">
            <v>52.289295552500278</v>
          </cell>
          <cell r="U58">
            <v>2047.1136896887081</v>
          </cell>
        </row>
        <row r="59">
          <cell r="D59" t="str">
            <v>Previous year</v>
          </cell>
          <cell r="E59">
            <v>251.36162486649982</v>
          </cell>
          <cell r="F59">
            <v>50.414080474250056</v>
          </cell>
          <cell r="G59">
            <v>44.744137169250052</v>
          </cell>
          <cell r="H59">
            <v>5.6699433050000003</v>
          </cell>
          <cell r="I59">
            <v>40.564080139099985</v>
          </cell>
          <cell r="J59">
            <v>917.86420602868952</v>
          </cell>
          <cell r="K59">
            <v>441.32528026327986</v>
          </cell>
          <cell r="L59">
            <v>476.53892576540966</v>
          </cell>
          <cell r="M59">
            <v>248.02132701400024</v>
          </cell>
          <cell r="N59">
            <v>9.3005709369998968</v>
          </cell>
          <cell r="O59">
            <v>0.16677046800009521</v>
          </cell>
          <cell r="P59">
            <v>5.1653821999999998</v>
          </cell>
          <cell r="Q59">
            <v>18.347772718500011</v>
          </cell>
          <cell r="R59">
            <v>51.542348479800005</v>
          </cell>
          <cell r="S59">
            <v>44.33380230003803</v>
          </cell>
          <cell r="T59">
            <v>36.643579936700007</v>
          </cell>
          <cell r="U59">
            <v>1673.7255455625777</v>
          </cell>
        </row>
        <row r="60">
          <cell r="D60" t="str">
            <v>Growth</v>
          </cell>
          <cell r="E60">
            <v>0.18369369339304994</v>
          </cell>
          <cell r="F60">
            <v>0.13482556555249992</v>
          </cell>
          <cell r="G60">
            <v>0.1497022685768393</v>
          </cell>
          <cell r="H60">
            <v>1.7426641975920185E-2</v>
          </cell>
          <cell r="I60">
            <v>0.33328815510618348</v>
          </cell>
          <cell r="J60">
            <v>8.457254095734093E-2</v>
          </cell>
          <cell r="K60">
            <v>2.0971069359536319E-2</v>
          </cell>
          <cell r="L60">
            <v>0.14347420829327628</v>
          </cell>
          <cell r="M60">
            <v>0.53966055818032166</v>
          </cell>
          <cell r="N60">
            <v>0.80877652898440056</v>
          </cell>
          <cell r="O60">
            <v>107.32123526804125</v>
          </cell>
          <cell r="P60">
            <v>1.0251064287169305</v>
          </cell>
          <cell r="Q60">
            <v>0.36361662708918774</v>
          </cell>
          <cell r="R60">
            <v>0.53566372528156081</v>
          </cell>
          <cell r="S60">
            <v>0.33344148202767793</v>
          </cell>
          <cell r="T60">
            <v>0.42697017165974172</v>
          </cell>
          <cell r="U60">
            <v>0.22308803561973833</v>
          </cell>
        </row>
        <row r="61">
          <cell r="D61" t="str">
            <v>Current year</v>
          </cell>
          <cell r="E61">
            <v>2010.5845790595456</v>
          </cell>
          <cell r="F61">
            <v>474.93603328691</v>
          </cell>
          <cell r="G61">
            <v>430.66256947541001</v>
          </cell>
          <cell r="H61">
            <v>44.273463811500001</v>
          </cell>
          <cell r="I61">
            <v>372.68499082739004</v>
          </cell>
          <cell r="J61">
            <v>4704.74590864743</v>
          </cell>
          <cell r="K61">
            <v>2220.3787225914011</v>
          </cell>
          <cell r="L61">
            <v>2484.3671860560285</v>
          </cell>
          <cell r="M61">
            <v>2809.0739428347129</v>
          </cell>
          <cell r="N61">
            <v>144.3797656815986</v>
          </cell>
          <cell r="O61">
            <v>817.26998320999974</v>
          </cell>
          <cell r="P61">
            <v>42.503112634000004</v>
          </cell>
          <cell r="Q61">
            <v>101.47602140588</v>
          </cell>
          <cell r="R61">
            <v>514.57411134065001</v>
          </cell>
          <cell r="S61">
            <v>337.96700140794303</v>
          </cell>
          <cell r="T61">
            <v>272.02053301041519</v>
          </cell>
          <cell r="U61">
            <v>12602.215983346474</v>
          </cell>
        </row>
        <row r="62">
          <cell r="D62" t="str">
            <v>Previous year</v>
          </cell>
          <cell r="E62">
            <v>1842.91359262216</v>
          </cell>
          <cell r="F62">
            <v>373.00146766950002</v>
          </cell>
          <cell r="G62">
            <v>339.99036937175003</v>
          </cell>
          <cell r="H62">
            <v>33.011098297750003</v>
          </cell>
          <cell r="I62">
            <v>317.15762335989001</v>
          </cell>
          <cell r="J62">
            <v>4163.676217060789</v>
          </cell>
          <cell r="K62">
            <v>2105.3151516737198</v>
          </cell>
          <cell r="L62">
            <v>2058.3610653870696</v>
          </cell>
          <cell r="M62">
            <v>2034.9492333879871</v>
          </cell>
          <cell r="N62">
            <v>48.030721374429795</v>
          </cell>
          <cell r="O62">
            <v>583.03021513100009</v>
          </cell>
          <cell r="P62">
            <v>25.722924599999999</v>
          </cell>
          <cell r="Q62">
            <v>77.28916423150001</v>
          </cell>
          <cell r="R62">
            <v>408.01548795963998</v>
          </cell>
          <cell r="S62">
            <v>233.57315271409703</v>
          </cell>
          <cell r="T62">
            <v>180.56260059031001</v>
          </cell>
          <cell r="U62">
            <v>10287.922400701304</v>
          </cell>
        </row>
        <row r="63">
          <cell r="D63" t="str">
            <v>Growth</v>
          </cell>
          <cell r="E63">
            <v>9.0981469293314868E-2</v>
          </cell>
          <cell r="F63">
            <v>0.27328194243924442</v>
          </cell>
          <cell r="G63">
            <v>0.26669049559023766</v>
          </cell>
          <cell r="H63">
            <v>0.3411690641785653</v>
          </cell>
          <cell r="I63">
            <v>0.17507814215296713</v>
          </cell>
          <cell r="J63">
            <v>0.1299499921174446</v>
          </cell>
          <cell r="K63">
            <v>5.4653846397393804E-2</v>
          </cell>
          <cell r="L63">
            <v>0.20696374792186883</v>
          </cell>
          <cell r="M63">
            <v>0.38041475273458569</v>
          </cell>
          <cell r="N63">
            <v>2.0059878667252815</v>
          </cell>
          <cell r="O63">
            <v>0.40176265654837234</v>
          </cell>
          <cell r="P63">
            <v>0.65234370877096948</v>
          </cell>
          <cell r="Q63">
            <v>0.31293982041175167</v>
          </cell>
          <cell r="R63">
            <v>0.26116318258867316</v>
          </cell>
          <cell r="S63">
            <v>0.44694284202101037</v>
          </cell>
          <cell r="T63">
            <v>0.50651647750477358</v>
          </cell>
          <cell r="U63">
            <v>0.22495247266711599</v>
          </cell>
        </row>
        <row r="64">
          <cell r="B64" t="str">
            <v>Iffco</v>
          </cell>
          <cell r="D64" t="str">
            <v>Current year</v>
          </cell>
          <cell r="E64">
            <v>76.056175131000828</v>
          </cell>
          <cell r="F64">
            <v>24.332990191000206</v>
          </cell>
          <cell r="G64">
            <v>21.216299130000209</v>
          </cell>
          <cell r="H64">
            <v>3.1166910609999992</v>
          </cell>
          <cell r="I64">
            <v>12.791163072000032</v>
          </cell>
          <cell r="J64">
            <v>428.70174104700016</v>
          </cell>
          <cell r="K64">
            <v>204.38255704299968</v>
          </cell>
          <cell r="L64">
            <v>224.31918400400048</v>
          </cell>
          <cell r="M64">
            <v>114.54015737300028</v>
          </cell>
          <cell r="N64">
            <v>0.18946263799999974</v>
          </cell>
          <cell r="O64">
            <v>75.000149799999861</v>
          </cell>
          <cell r="P64">
            <v>1.0059571000000034</v>
          </cell>
          <cell r="Q64">
            <v>0</v>
          </cell>
          <cell r="R64">
            <v>21.417488866999992</v>
          </cell>
          <cell r="S64">
            <v>11.470239237000015</v>
          </cell>
          <cell r="T64">
            <v>41.78933434499902</v>
          </cell>
          <cell r="U64">
            <v>807.29485880100049</v>
          </cell>
        </row>
        <row r="65">
          <cell r="D65" t="str">
            <v>Previous year</v>
          </cell>
          <cell r="E65">
            <v>72.311272824999037</v>
          </cell>
          <cell r="F65">
            <v>17.151249888000009</v>
          </cell>
          <cell r="G65">
            <v>14.628375634000008</v>
          </cell>
          <cell r="H65">
            <v>2.5228742540000031</v>
          </cell>
          <cell r="I65">
            <v>10.258286977000012</v>
          </cell>
          <cell r="J65">
            <v>392.79270692199714</v>
          </cell>
          <cell r="K65">
            <v>178.54003832900003</v>
          </cell>
          <cell r="L65">
            <v>214.25266859299711</v>
          </cell>
          <cell r="M65">
            <v>88.760407250001322</v>
          </cell>
          <cell r="N65">
            <v>0.16397364299999995</v>
          </cell>
          <cell r="O65">
            <v>12.34999270000003</v>
          </cell>
          <cell r="P65">
            <v>3.2342534000000001</v>
          </cell>
          <cell r="Q65">
            <v>0</v>
          </cell>
          <cell r="R65">
            <v>17.490056565999993</v>
          </cell>
          <cell r="S65">
            <v>6.97438584399994</v>
          </cell>
          <cell r="T65">
            <v>43.298071299998668</v>
          </cell>
          <cell r="U65">
            <v>664.78465731499625</v>
          </cell>
        </row>
        <row r="66">
          <cell r="D66" t="str">
            <v>Growth</v>
          </cell>
          <cell r="E66">
            <v>5.1788637645265242E-2</v>
          </cell>
          <cell r="F66">
            <v>0.41872985058802925</v>
          </cell>
          <cell r="G66">
            <v>0.45035236042805854</v>
          </cell>
          <cell r="H66">
            <v>0.23537312890585127</v>
          </cell>
          <cell r="I66">
            <v>0.246910239563287</v>
          </cell>
          <cell r="J66">
            <v>9.1419808698571442E-2</v>
          </cell>
          <cell r="K66">
            <v>0.14474354859484806</v>
          </cell>
          <cell r="L66">
            <v>4.6984317521505968E-2</v>
          </cell>
          <cell r="M66">
            <v>0.29044199910426366</v>
          </cell>
          <cell r="N66">
            <v>0.15544568342608453</v>
          </cell>
          <cell r="O66">
            <v>5.0728902131253628</v>
          </cell>
          <cell r="P66">
            <v>-0.68896775373259145</v>
          </cell>
          <cell r="Q66" t="str">
            <v>NA</v>
          </cell>
          <cell r="R66">
            <v>0.22455229268010368</v>
          </cell>
          <cell r="S66">
            <v>0.6446235544693667</v>
          </cell>
          <cell r="T66">
            <v>-3.4845361691657951E-2</v>
          </cell>
          <cell r="U66">
            <v>0.21437047308159873</v>
          </cell>
        </row>
        <row r="67">
          <cell r="D67" t="str">
            <v>Current year</v>
          </cell>
          <cell r="E67">
            <v>654.10302234999801</v>
          </cell>
          <cell r="F67">
            <v>187.53390539499998</v>
          </cell>
          <cell r="G67">
            <v>179.15194921199998</v>
          </cell>
          <cell r="H67">
            <v>8.3819561829999998</v>
          </cell>
          <cell r="I67">
            <v>94.567938670000004</v>
          </cell>
          <cell r="J67">
            <v>2113.8737413879999</v>
          </cell>
          <cell r="K67">
            <v>1002.436687977001</v>
          </cell>
          <cell r="L67">
            <v>1111.4370534109989</v>
          </cell>
          <cell r="M67">
            <v>1374.1949950300002</v>
          </cell>
          <cell r="N67">
            <v>1.68108068</v>
          </cell>
          <cell r="O67">
            <v>211.08401739999999</v>
          </cell>
          <cell r="P67">
            <v>22.846959128000002</v>
          </cell>
          <cell r="Q67">
            <v>0</v>
          </cell>
          <cell r="R67">
            <v>137.633087219</v>
          </cell>
          <cell r="S67">
            <v>79.690984276000236</v>
          </cell>
          <cell r="T67">
            <v>477.79599917600001</v>
          </cell>
          <cell r="U67">
            <v>5355.0057307119987</v>
          </cell>
        </row>
        <row r="68">
          <cell r="D68" t="str">
            <v>Previous year</v>
          </cell>
          <cell r="E68">
            <v>642.05533286099899</v>
          </cell>
          <cell r="F68">
            <v>144.416639702</v>
          </cell>
          <cell r="G68">
            <v>130.618232216</v>
          </cell>
          <cell r="H68">
            <v>13.798407486000002</v>
          </cell>
          <cell r="I68">
            <v>68.529485078000107</v>
          </cell>
          <cell r="J68">
            <v>1964.5996728819882</v>
          </cell>
          <cell r="K68">
            <v>923.91096311600302</v>
          </cell>
          <cell r="L68">
            <v>1040.6887097659851</v>
          </cell>
          <cell r="M68">
            <v>1067.959204108</v>
          </cell>
          <cell r="N68">
            <v>0.94479352500000002</v>
          </cell>
          <cell r="O68">
            <v>681.24375438599998</v>
          </cell>
          <cell r="P68">
            <v>20.1515004</v>
          </cell>
          <cell r="Q68">
            <v>0</v>
          </cell>
          <cell r="R68">
            <v>118.999616116</v>
          </cell>
          <cell r="S68">
            <v>64.689933247000212</v>
          </cell>
          <cell r="T68">
            <v>256.39881410499868</v>
          </cell>
          <cell r="U68">
            <v>5029.9887464099866</v>
          </cell>
        </row>
        <row r="69">
          <cell r="D69" t="str">
            <v>Growth</v>
          </cell>
          <cell r="E69">
            <v>1.8764254219826373E-2</v>
          </cell>
          <cell r="F69">
            <v>0.29856161853628044</v>
          </cell>
          <cell r="G69">
            <v>0.37156923786673995</v>
          </cell>
          <cell r="H69">
            <v>-0.39254177038151583</v>
          </cell>
          <cell r="I69">
            <v>0.3799598605237291</v>
          </cell>
          <cell r="J69">
            <v>7.5981926784622039E-2</v>
          </cell>
          <cell r="K69">
            <v>8.4992740638297426E-2</v>
          </cell>
          <cell r="L69">
            <v>6.7982234246514214E-2</v>
          </cell>
          <cell r="M69">
            <v>0.28674858528681341</v>
          </cell>
          <cell r="N69">
            <v>0.77931011963698626</v>
          </cell>
          <cell r="O69">
            <v>-0.69014906038992097</v>
          </cell>
          <cell r="P69">
            <v>0.13375970396725406</v>
          </cell>
          <cell r="Q69" t="str">
            <v>NA</v>
          </cell>
          <cell r="R69">
            <v>0.1565842959092929</v>
          </cell>
          <cell r="S69">
            <v>0.23189158306475219</v>
          </cell>
          <cell r="T69">
            <v>0.86348755490084395</v>
          </cell>
          <cell r="U69">
            <v>6.4615847209197816E-2</v>
          </cell>
        </row>
        <row r="70">
          <cell r="B70" t="str">
            <v>Kotak</v>
          </cell>
          <cell r="D70" t="str">
            <v>Current year</v>
          </cell>
          <cell r="E70">
            <v>5.0083242289999959</v>
          </cell>
          <cell r="F70">
            <v>1.5837914049999995</v>
          </cell>
          <cell r="G70">
            <v>1.5837914049999995</v>
          </cell>
          <cell r="H70">
            <v>0</v>
          </cell>
          <cell r="I70">
            <v>0.4330843910000004</v>
          </cell>
          <cell r="J70">
            <v>49.812241825000015</v>
          </cell>
          <cell r="K70">
            <v>25.287658110000024</v>
          </cell>
          <cell r="L70">
            <v>24.524583714999991</v>
          </cell>
          <cell r="M70">
            <v>32.312154679999992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0.16185240900000003</v>
          </cell>
          <cell r="S70">
            <v>5.4463339320000017</v>
          </cell>
          <cell r="T70">
            <v>3.4903822919999996</v>
          </cell>
          <cell r="U70">
            <v>98.248165162999996</v>
          </cell>
        </row>
        <row r="71">
          <cell r="D71" t="str">
            <v>Previous year</v>
          </cell>
          <cell r="E71">
            <v>4.2307502409999991</v>
          </cell>
          <cell r="F71">
            <v>0.40369012799999981</v>
          </cell>
          <cell r="G71">
            <v>0.40369012799999981</v>
          </cell>
          <cell r="H71">
            <v>0</v>
          </cell>
          <cell r="I71">
            <v>0.43234328900000008</v>
          </cell>
          <cell r="J71">
            <v>43.315962830000004</v>
          </cell>
          <cell r="K71">
            <v>27.335528724</v>
          </cell>
          <cell r="L71">
            <v>15.980434106000004</v>
          </cell>
          <cell r="M71">
            <v>19.23880766500001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2.721114899999999E-2</v>
          </cell>
          <cell r="S71">
            <v>3.5907082950000024</v>
          </cell>
          <cell r="T71">
            <v>0.88970759699999968</v>
          </cell>
          <cell r="U71">
            <v>72.129181194000012</v>
          </cell>
        </row>
        <row r="72">
          <cell r="D72" t="str">
            <v>Growth</v>
          </cell>
          <cell r="E72">
            <v>0.18379104028986734</v>
          </cell>
          <cell r="F72">
            <v>2.9232849533541239</v>
          </cell>
          <cell r="G72">
            <v>2.9232849533541239</v>
          </cell>
          <cell r="H72" t="str">
            <v>NA</v>
          </cell>
          <cell r="I72">
            <v>1.7141517374179166E-3</v>
          </cell>
          <cell r="J72">
            <v>0.14997424899674131</v>
          </cell>
          <cell r="K72">
            <v>-7.4916078436850941E-2</v>
          </cell>
          <cell r="L72">
            <v>0.53466317324834156</v>
          </cell>
          <cell r="M72">
            <v>0.67953000220401005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>
            <v>4.9480181818121718</v>
          </cell>
          <cell r="S72">
            <v>0.51678540403405226</v>
          </cell>
          <cell r="T72">
            <v>2.9230667511092419</v>
          </cell>
          <cell r="U72">
            <v>0.36211396742117274</v>
          </cell>
        </row>
        <row r="73">
          <cell r="D73" t="str">
            <v>Current year</v>
          </cell>
          <cell r="E73">
            <v>41.656173848999998</v>
          </cell>
          <cell r="F73">
            <v>10.922026419</v>
          </cell>
          <cell r="G73">
            <v>10.922026419</v>
          </cell>
          <cell r="H73">
            <v>0</v>
          </cell>
          <cell r="I73">
            <v>4.5710346120000001</v>
          </cell>
          <cell r="J73">
            <v>280.76276573899997</v>
          </cell>
          <cell r="K73">
            <v>143.41499254000001</v>
          </cell>
          <cell r="L73">
            <v>137.34777319899999</v>
          </cell>
          <cell r="M73">
            <v>208.55016203999998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0.61588645399999997</v>
          </cell>
          <cell r="S73">
            <v>31.160573866000004</v>
          </cell>
          <cell r="T73">
            <v>20.018588261000001</v>
          </cell>
          <cell r="U73">
            <v>598.25721123999983</v>
          </cell>
        </row>
        <row r="74">
          <cell r="D74" t="str">
            <v>Previous year</v>
          </cell>
          <cell r="E74">
            <v>26.568532862000001</v>
          </cell>
          <cell r="F74">
            <v>1.1201533509999999</v>
          </cell>
          <cell r="G74">
            <v>1.1201533509999999</v>
          </cell>
          <cell r="H74">
            <v>0</v>
          </cell>
          <cell r="I74">
            <v>1.7362136190000002</v>
          </cell>
          <cell r="J74">
            <v>173.03673543393592</v>
          </cell>
          <cell r="K74">
            <v>100.895793435</v>
          </cell>
          <cell r="L74">
            <v>72.140941998935901</v>
          </cell>
          <cell r="M74">
            <v>122.82496684500001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0.311868741</v>
          </cell>
          <cell r="S74">
            <v>19.718677615000001</v>
          </cell>
          <cell r="T74">
            <v>4.4862899819999997</v>
          </cell>
          <cell r="U74">
            <v>349.80343844893588</v>
          </cell>
        </row>
        <row r="75">
          <cell r="D75" t="str">
            <v>Growth</v>
          </cell>
          <cell r="E75">
            <v>0.56787633195129483</v>
          </cell>
          <cell r="F75">
            <v>8.750474262519079</v>
          </cell>
          <cell r="G75">
            <v>8.750474262519079</v>
          </cell>
          <cell r="H75" t="str">
            <v>NA</v>
          </cell>
          <cell r="I75">
            <v>1.632760486369621</v>
          </cell>
          <cell r="J75">
            <v>0.62256161984859582</v>
          </cell>
          <cell r="K75">
            <v>0.42141696553872798</v>
          </cell>
          <cell r="L75">
            <v>0.90388106106274446</v>
          </cell>
          <cell r="M75">
            <v>0.69794600720862876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R75">
            <v>0.97482585790795862</v>
          </cell>
          <cell r="S75">
            <v>0.58025677352198057</v>
          </cell>
          <cell r="T75">
            <v>3.46216993135064</v>
          </cell>
          <cell r="U75">
            <v>0.71026681124900692</v>
          </cell>
        </row>
        <row r="76">
          <cell r="B76" t="str">
            <v>Liberty</v>
          </cell>
          <cell r="D76" t="str">
            <v>Current year</v>
          </cell>
          <cell r="E76">
            <v>3.0295760600000037</v>
          </cell>
          <cell r="F76">
            <v>3.4756336999999995</v>
          </cell>
          <cell r="G76">
            <v>3.4756336999999995</v>
          </cell>
          <cell r="H76">
            <v>0</v>
          </cell>
          <cell r="I76">
            <v>2.7032801999999982</v>
          </cell>
          <cell r="J76">
            <v>153.80121076604462</v>
          </cell>
          <cell r="K76">
            <v>78.096966698000472</v>
          </cell>
          <cell r="L76">
            <v>75.704244068044147</v>
          </cell>
          <cell r="M76">
            <v>23.290647495998712</v>
          </cell>
          <cell r="N76">
            <v>3.5008970089997327</v>
          </cell>
          <cell r="O76">
            <v>0</v>
          </cell>
          <cell r="P76">
            <v>0</v>
          </cell>
          <cell r="Q76">
            <v>0</v>
          </cell>
          <cell r="R76">
            <v>2.2282077</v>
          </cell>
          <cell r="S76">
            <v>1.7722616979999977</v>
          </cell>
          <cell r="T76">
            <v>5.017999089000007</v>
          </cell>
          <cell r="U76">
            <v>198.81971371804309</v>
          </cell>
        </row>
        <row r="77">
          <cell r="D77" t="str">
            <v>Previous year</v>
          </cell>
          <cell r="E77">
            <v>4.2884868000000012</v>
          </cell>
          <cell r="F77">
            <v>3.9356735</v>
          </cell>
          <cell r="G77">
            <v>3.9356735</v>
          </cell>
          <cell r="H77">
            <v>0</v>
          </cell>
          <cell r="I77">
            <v>3.7299928999999992</v>
          </cell>
          <cell r="J77">
            <v>112.00531109999997</v>
          </cell>
          <cell r="K77">
            <v>56.421790699999974</v>
          </cell>
          <cell r="L77">
            <v>55.583520399999998</v>
          </cell>
          <cell r="M77">
            <v>13.907407499999991</v>
          </cell>
          <cell r="N77">
            <v>2.5055124000000006</v>
          </cell>
          <cell r="O77">
            <v>0</v>
          </cell>
          <cell r="P77">
            <v>0</v>
          </cell>
          <cell r="Q77">
            <v>0</v>
          </cell>
          <cell r="R77">
            <v>1.6514875999999998</v>
          </cell>
          <cell r="S77">
            <v>2.4673634999999994</v>
          </cell>
          <cell r="T77">
            <v>5.0057815999999953</v>
          </cell>
          <cell r="U77">
            <v>149.49701689999995</v>
          </cell>
        </row>
        <row r="78">
          <cell r="D78" t="str">
            <v>Growth</v>
          </cell>
          <cell r="E78">
            <v>-0.29355593212971931</v>
          </cell>
          <cell r="F78">
            <v>-0.11688972675197791</v>
          </cell>
          <cell r="G78">
            <v>-0.11688972675197791</v>
          </cell>
          <cell r="H78" t="str">
            <v>NA</v>
          </cell>
          <cell r="I78">
            <v>-0.27525862046547089</v>
          </cell>
          <cell r="J78">
            <v>0.37315998014351892</v>
          </cell>
          <cell r="K78">
            <v>0.38416320590123537</v>
          </cell>
          <cell r="L78">
            <v>0.36199081172347175</v>
          </cell>
          <cell r="M78">
            <v>0.67469368363576943</v>
          </cell>
          <cell r="N78">
            <v>0.39727786180572555</v>
          </cell>
          <cell r="O78" t="str">
            <v>NA</v>
          </cell>
          <cell r="P78" t="str">
            <v>NA</v>
          </cell>
          <cell r="Q78" t="str">
            <v>NA</v>
          </cell>
          <cell r="R78">
            <v>0.34921249181646913</v>
          </cell>
          <cell r="S78">
            <v>-0.28171844237786686</v>
          </cell>
          <cell r="T78">
            <v>2.4406755979948765E-3</v>
          </cell>
          <cell r="U78">
            <v>0.32992428772699584</v>
          </cell>
        </row>
        <row r="79">
          <cell r="D79" t="str">
            <v>Current year</v>
          </cell>
          <cell r="E79">
            <v>57.840454027</v>
          </cell>
          <cell r="F79">
            <v>24.7362</v>
          </cell>
          <cell r="G79">
            <v>24.7362</v>
          </cell>
          <cell r="H79">
            <v>0</v>
          </cell>
          <cell r="I79">
            <v>20.2418418</v>
          </cell>
          <cell r="J79">
            <v>730.86196165297224</v>
          </cell>
          <cell r="K79">
            <v>386.47957852400032</v>
          </cell>
          <cell r="L79">
            <v>344.38238312897198</v>
          </cell>
          <cell r="M79">
            <v>190.87009961995216</v>
          </cell>
          <cell r="N79">
            <v>13.719131945016128</v>
          </cell>
          <cell r="O79">
            <v>0</v>
          </cell>
          <cell r="P79">
            <v>0</v>
          </cell>
          <cell r="Q79">
            <v>0</v>
          </cell>
          <cell r="R79">
            <v>12.87279431</v>
          </cell>
          <cell r="S79">
            <v>14.469004579999995</v>
          </cell>
          <cell r="T79">
            <v>41.974138170000046</v>
          </cell>
          <cell r="U79">
            <v>1107.5856261049407</v>
          </cell>
        </row>
        <row r="80">
          <cell r="D80" t="str">
            <v>Previous year</v>
          </cell>
          <cell r="E80">
            <v>70.233934700000006</v>
          </cell>
          <cell r="F80">
            <v>24.273833400000001</v>
          </cell>
          <cell r="G80">
            <v>24.273833400000001</v>
          </cell>
          <cell r="H80">
            <v>0</v>
          </cell>
          <cell r="I80">
            <v>21.487665499999999</v>
          </cell>
          <cell r="J80">
            <v>522.08718269999997</v>
          </cell>
          <cell r="K80">
            <v>276.88246859999998</v>
          </cell>
          <cell r="L80">
            <v>245.20471409999999</v>
          </cell>
          <cell r="M80">
            <v>135.25763409999999</v>
          </cell>
          <cell r="N80">
            <v>7.4463720000000002</v>
          </cell>
          <cell r="O80">
            <v>0</v>
          </cell>
          <cell r="P80">
            <v>0</v>
          </cell>
          <cell r="Q80">
            <v>0</v>
          </cell>
          <cell r="R80">
            <v>11.771539000000001</v>
          </cell>
          <cell r="S80">
            <v>13.953883599999999</v>
          </cell>
          <cell r="T80">
            <v>32.552095799999996</v>
          </cell>
          <cell r="U80">
            <v>839.0641407999999</v>
          </cell>
        </row>
        <row r="81">
          <cell r="D81" t="str">
            <v>Growth</v>
          </cell>
          <cell r="E81">
            <v>-0.17646000791409464</v>
          </cell>
          <cell r="F81">
            <v>1.9047943206201592E-2</v>
          </cell>
          <cell r="G81">
            <v>1.9047943206201592E-2</v>
          </cell>
          <cell r="H81" t="str">
            <v>NA</v>
          </cell>
          <cell r="I81">
            <v>-5.7978550531699174E-2</v>
          </cell>
          <cell r="J81">
            <v>0.39988489637551156</v>
          </cell>
          <cell r="K81">
            <v>0.39582538568857711</v>
          </cell>
          <cell r="L81">
            <v>0.40446885123311743</v>
          </cell>
          <cell r="M81">
            <v>0.41115953188147752</v>
          </cell>
          <cell r="N81">
            <v>0.84239142833800518</v>
          </cell>
          <cell r="O81" t="str">
            <v>NA</v>
          </cell>
          <cell r="P81" t="str">
            <v>NA</v>
          </cell>
          <cell r="Q81" t="str">
            <v>NA</v>
          </cell>
          <cell r="R81">
            <v>9.3552364733277354E-2</v>
          </cell>
          <cell r="S81">
            <v>3.6915957934463166E-2</v>
          </cell>
          <cell r="T81">
            <v>0.28944503075590144</v>
          </cell>
          <cell r="U81">
            <v>0.32002498050854716</v>
          </cell>
        </row>
        <row r="82">
          <cell r="B82" t="str">
            <v>Magma</v>
          </cell>
          <cell r="D82" t="str">
            <v>Current year</v>
          </cell>
          <cell r="E82">
            <v>29.844192401000015</v>
          </cell>
          <cell r="F82">
            <v>1.0525281999999994</v>
          </cell>
          <cell r="G82">
            <v>1.0525281999999994</v>
          </cell>
          <cell r="H82">
            <v>0</v>
          </cell>
          <cell r="I82">
            <v>0.22874179999999988</v>
          </cell>
          <cell r="J82">
            <v>196.68647293599992</v>
          </cell>
          <cell r="K82">
            <v>70.980648959000007</v>
          </cell>
          <cell r="L82">
            <v>125.70582397699991</v>
          </cell>
          <cell r="M82">
            <v>20.92934990000002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8.0250965999999977</v>
          </cell>
          <cell r="S82">
            <v>1.1640863000000001</v>
          </cell>
          <cell r="T82">
            <v>2.399999999999991E-2</v>
          </cell>
          <cell r="U82">
            <v>257.95446813699994</v>
          </cell>
        </row>
        <row r="83">
          <cell r="D83" t="str">
            <v>Previous year</v>
          </cell>
          <cell r="E83">
            <v>25.340234801000008</v>
          </cell>
          <cell r="F83">
            <v>0.87690469999999898</v>
          </cell>
          <cell r="G83">
            <v>0.87690469999999898</v>
          </cell>
          <cell r="H83">
            <v>0</v>
          </cell>
          <cell r="I83">
            <v>0.14172730000000033</v>
          </cell>
          <cell r="J83">
            <v>129.845604393</v>
          </cell>
          <cell r="K83">
            <v>42.537752093000023</v>
          </cell>
          <cell r="L83">
            <v>87.307852299999979</v>
          </cell>
          <cell r="M83">
            <v>10.917011000000002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7.9485583999999978</v>
          </cell>
          <cell r="S83">
            <v>0.50863350499999971</v>
          </cell>
          <cell r="T83">
            <v>4.2907065999999994E-2</v>
          </cell>
          <cell r="U83">
            <v>175.62158116500004</v>
          </cell>
        </row>
        <row r="84">
          <cell r="D84" t="str">
            <v>Growth</v>
          </cell>
          <cell r="E84">
            <v>0.17773937910876286</v>
          </cell>
          <cell r="F84">
            <v>0.20027660930543603</v>
          </cell>
          <cell r="G84">
            <v>0.20027660930543603</v>
          </cell>
          <cell r="H84" t="str">
            <v>NA</v>
          </cell>
          <cell r="I84">
            <v>0.61395722630713589</v>
          </cell>
          <cell r="J84">
            <v>0.51477190048493715</v>
          </cell>
          <cell r="K84">
            <v>0.66865068007861472</v>
          </cell>
          <cell r="L84">
            <v>0.43979975071497596</v>
          </cell>
          <cell r="M84">
            <v>0.91713188710719584</v>
          </cell>
          <cell r="N84" t="str">
            <v>NA</v>
          </cell>
          <cell r="O84" t="str">
            <v>NA</v>
          </cell>
          <cell r="P84" t="str">
            <v>NA</v>
          </cell>
          <cell r="Q84" t="str">
            <v>NA</v>
          </cell>
          <cell r="R84">
            <v>9.6291926344782112E-3</v>
          </cell>
          <cell r="S84">
            <v>1.2886543819011702</v>
          </cell>
          <cell r="T84">
            <v>-0.44065157007006928</v>
          </cell>
          <cell r="U84">
            <v>0.46880848256710822</v>
          </cell>
        </row>
        <row r="85">
          <cell r="D85" t="str">
            <v>Current year</v>
          </cell>
          <cell r="E85">
            <v>169.58777567199999</v>
          </cell>
          <cell r="F85">
            <v>15.076385399999999</v>
          </cell>
          <cell r="G85">
            <v>15.076385399999999</v>
          </cell>
          <cell r="H85">
            <v>0</v>
          </cell>
          <cell r="I85">
            <v>2.229856448</v>
          </cell>
          <cell r="J85">
            <v>1054.439634199</v>
          </cell>
          <cell r="K85">
            <v>368.56254487500001</v>
          </cell>
          <cell r="L85">
            <v>685.87708932399994</v>
          </cell>
          <cell r="M85">
            <v>113.13311927000001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31.758036176000001</v>
          </cell>
          <cell r="S85">
            <v>4.5672487899999998</v>
          </cell>
          <cell r="T85">
            <v>-0.77235976399999995</v>
          </cell>
          <cell r="U85">
            <v>1390.0196961909999</v>
          </cell>
        </row>
        <row r="86">
          <cell r="D86" t="str">
            <v>Previous year</v>
          </cell>
          <cell r="E86">
            <v>108.49059000550001</v>
          </cell>
          <cell r="F86">
            <v>11.101886199999999</v>
          </cell>
          <cell r="G86">
            <v>11.101886199999999</v>
          </cell>
          <cell r="H86">
            <v>0</v>
          </cell>
          <cell r="I86">
            <v>3.3213390500000002</v>
          </cell>
          <cell r="J86">
            <v>647.04136960699998</v>
          </cell>
          <cell r="K86">
            <v>205.96847497300001</v>
          </cell>
          <cell r="L86">
            <v>441.07289463400002</v>
          </cell>
          <cell r="M86">
            <v>59.696472300000003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32.450537300000001</v>
          </cell>
          <cell r="S86">
            <v>3.0322105619999999</v>
          </cell>
          <cell r="T86">
            <v>0.21866270200000001</v>
          </cell>
          <cell r="U86">
            <v>865.35306772650006</v>
          </cell>
        </row>
        <row r="87">
          <cell r="D87" t="str">
            <v>Growth</v>
          </cell>
          <cell r="E87">
            <v>0.56315654346983102</v>
          </cell>
          <cell r="F87">
            <v>0.3580021564263558</v>
          </cell>
          <cell r="G87">
            <v>0.3580021564263558</v>
          </cell>
          <cell r="H87" t="str">
            <v>NA</v>
          </cell>
          <cell r="I87">
            <v>-0.32862727519492479</v>
          </cell>
          <cell r="J87">
            <v>0.62963248368407354</v>
          </cell>
          <cell r="K87">
            <v>0.78941240849267891</v>
          </cell>
          <cell r="L87">
            <v>0.555019811165538</v>
          </cell>
          <cell r="M87">
            <v>0.89513910807758068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R87">
            <v>-2.1340205174353141E-2</v>
          </cell>
          <cell r="S87">
            <v>0.50624394203927314</v>
          </cell>
          <cell r="T87">
            <v>-4.5321971096835707</v>
          </cell>
          <cell r="U87">
            <v>0.60630354017572374</v>
          </cell>
        </row>
        <row r="88">
          <cell r="B88" t="str">
            <v>Raheja</v>
          </cell>
          <cell r="D88" t="str">
            <v>Current year</v>
          </cell>
          <cell r="E88">
            <v>2.0781187429999886</v>
          </cell>
          <cell r="F88">
            <v>0</v>
          </cell>
          <cell r="G88">
            <v>0</v>
          </cell>
          <cell r="H88">
            <v>0</v>
          </cell>
          <cell r="I88">
            <v>0.17230065500000036</v>
          </cell>
          <cell r="J88">
            <v>38.905050164502519</v>
          </cell>
          <cell r="K88">
            <v>28.159048596000844</v>
          </cell>
          <cell r="L88">
            <v>10.746001568501676</v>
          </cell>
          <cell r="M88">
            <v>1.011918779999994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4.110985843999984</v>
          </cell>
          <cell r="S88">
            <v>2.4155594000000058E-2</v>
          </cell>
          <cell r="T88">
            <v>3.612271299999989E-2</v>
          </cell>
          <cell r="U88">
            <v>46.338652493502487</v>
          </cell>
        </row>
        <row r="89">
          <cell r="D89" t="str">
            <v>Previous year</v>
          </cell>
          <cell r="E89">
            <v>0.85207083799998884</v>
          </cell>
          <cell r="F89">
            <v>0</v>
          </cell>
          <cell r="G89">
            <v>0</v>
          </cell>
          <cell r="H89">
            <v>0</v>
          </cell>
          <cell r="I89">
            <v>7.6832658000000276E-2</v>
          </cell>
          <cell r="J89">
            <v>23.033002725505114</v>
          </cell>
          <cell r="K89">
            <v>16.664790243000013</v>
          </cell>
          <cell r="L89">
            <v>6.3682124825051005</v>
          </cell>
          <cell r="M89">
            <v>0.41405053799999925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4.864322930011701</v>
          </cell>
          <cell r="S89">
            <v>1.0675959999999984E-2</v>
          </cell>
          <cell r="T89">
            <v>1.8537189999999981E-2</v>
          </cell>
          <cell r="U89">
            <v>29.269492839516804</v>
          </cell>
        </row>
        <row r="90">
          <cell r="D90" t="str">
            <v>Growth</v>
          </cell>
          <cell r="E90">
            <v>1.4389037276264767</v>
          </cell>
          <cell r="F90" t="str">
            <v>NA</v>
          </cell>
          <cell r="G90" t="str">
            <v>NA</v>
          </cell>
          <cell r="H90" t="str">
            <v>NA</v>
          </cell>
          <cell r="I90">
            <v>1.2425445049681834</v>
          </cell>
          <cell r="J90">
            <v>0.68910022840494989</v>
          </cell>
          <cell r="K90">
            <v>0.68973315507700161</v>
          </cell>
          <cell r="L90">
            <v>0.68744394098396333</v>
          </cell>
          <cell r="M90">
            <v>1.4439499218812653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R90">
            <v>-0.15486987538672825</v>
          </cell>
          <cell r="S90">
            <v>1.2626156336292094</v>
          </cell>
          <cell r="T90">
            <v>0.94866174430967831</v>
          </cell>
          <cell r="U90">
            <v>0.58317237499040553</v>
          </cell>
        </row>
        <row r="91">
          <cell r="D91" t="str">
            <v>Current year</v>
          </cell>
          <cell r="E91">
            <v>15.923775327000001</v>
          </cell>
          <cell r="F91">
            <v>4.8428000000000004E-3</v>
          </cell>
          <cell r="G91">
            <v>4.8428000000000004E-3</v>
          </cell>
          <cell r="H91">
            <v>0</v>
          </cell>
          <cell r="I91">
            <v>1.626387021</v>
          </cell>
          <cell r="J91">
            <v>230.40498572449778</v>
          </cell>
          <cell r="K91">
            <v>167.61649872100017</v>
          </cell>
          <cell r="L91">
            <v>62.7884870034976</v>
          </cell>
          <cell r="M91">
            <v>6.9250528900000097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38.713724795999994</v>
          </cell>
          <cell r="S91">
            <v>0.28529484300000002</v>
          </cell>
          <cell r="T91">
            <v>0.26205258199999998</v>
          </cell>
          <cell r="U91">
            <v>294.14611598349779</v>
          </cell>
        </row>
        <row r="92">
          <cell r="D92" t="str">
            <v>Previous year</v>
          </cell>
          <cell r="E92">
            <v>9.3769210329999897</v>
          </cell>
          <cell r="F92">
            <v>1.3726314999999999E-2</v>
          </cell>
          <cell r="G92">
            <v>1.3726314999999999E-2</v>
          </cell>
          <cell r="H92">
            <v>0</v>
          </cell>
          <cell r="I92">
            <v>2.1204483980000002</v>
          </cell>
          <cell r="J92">
            <v>157.0693031660019</v>
          </cell>
          <cell r="K92">
            <v>108.288762527</v>
          </cell>
          <cell r="L92">
            <v>48.780540639001899</v>
          </cell>
          <cell r="M92">
            <v>2.837480789000002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43.4296170870117</v>
          </cell>
          <cell r="S92">
            <v>0.14109517699999999</v>
          </cell>
          <cell r="T92">
            <v>0.227443548</v>
          </cell>
          <cell r="U92">
            <v>215.21603551301362</v>
          </cell>
        </row>
        <row r="93">
          <cell r="D93" t="str">
            <v>Growth</v>
          </cell>
          <cell r="E93">
            <v>0.69818805884786839</v>
          </cell>
          <cell r="F93">
            <v>-0.64718863001468341</v>
          </cell>
          <cell r="G93">
            <v>-0.64718863001468341</v>
          </cell>
          <cell r="H93" t="str">
            <v>NA</v>
          </cell>
          <cell r="I93">
            <v>-0.23299853817051017</v>
          </cell>
          <cell r="J93">
            <v>0.46690015859425799</v>
          </cell>
          <cell r="K93">
            <v>0.54786604638877268</v>
          </cell>
          <cell r="L93">
            <v>0.28716258944649364</v>
          </cell>
          <cell r="M93">
            <v>1.4405637975933465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R93">
            <v>-0.10858701060070056</v>
          </cell>
          <cell r="S93">
            <v>1.0220028002799844</v>
          </cell>
          <cell r="T93">
            <v>0.15216538039584215</v>
          </cell>
          <cell r="U93">
            <v>0.36674813882867685</v>
          </cell>
        </row>
        <row r="94">
          <cell r="B94" t="str">
            <v>Reliance</v>
          </cell>
          <cell r="D94" t="str">
            <v>Current year</v>
          </cell>
          <cell r="E94">
            <v>62.335940301858955</v>
          </cell>
          <cell r="F94">
            <v>19.89097996357</v>
          </cell>
          <cell r="G94">
            <v>7.7456006395700001</v>
          </cell>
          <cell r="H94">
            <v>12.145379324</v>
          </cell>
          <cell r="I94">
            <v>11.459944880709969</v>
          </cell>
          <cell r="J94">
            <v>440.83404186300197</v>
          </cell>
          <cell r="K94">
            <v>172.98182360899989</v>
          </cell>
          <cell r="L94">
            <v>267.85221825400208</v>
          </cell>
          <cell r="M94">
            <v>93.920794035960057</v>
          </cell>
          <cell r="N94">
            <v>5.9827693060000016</v>
          </cell>
          <cell r="O94">
            <v>156.80121552499986</v>
          </cell>
          <cell r="P94">
            <v>0</v>
          </cell>
          <cell r="Q94">
            <v>7.9087546000000231E-2</v>
          </cell>
          <cell r="R94">
            <v>6.1915860654999983</v>
          </cell>
          <cell r="S94">
            <v>14.746583733300099</v>
          </cell>
          <cell r="T94">
            <v>6.7499162407099789</v>
          </cell>
          <cell r="U94">
            <v>818.99285946161081</v>
          </cell>
        </row>
        <row r="95">
          <cell r="D95" t="str">
            <v>Previous year</v>
          </cell>
          <cell r="E95">
            <v>47.167739385009099</v>
          </cell>
          <cell r="F95">
            <v>19.388588493200103</v>
          </cell>
          <cell r="G95">
            <v>6.8231928882001043</v>
          </cell>
          <cell r="H95">
            <v>12.565395605000001</v>
          </cell>
          <cell r="I95">
            <v>10.414528924250007</v>
          </cell>
          <cell r="J95">
            <v>402.7172265079987</v>
          </cell>
          <cell r="K95">
            <v>173.23222337299774</v>
          </cell>
          <cell r="L95">
            <v>229.48500313500097</v>
          </cell>
          <cell r="M95">
            <v>58.59994617780012</v>
          </cell>
          <cell r="N95">
            <v>2.9276422249999996</v>
          </cell>
          <cell r="O95">
            <v>180.3337173079999</v>
          </cell>
          <cell r="P95">
            <v>0</v>
          </cell>
          <cell r="Q95">
            <v>1.2838660699999984</v>
          </cell>
          <cell r="R95">
            <v>5.4294086023999943</v>
          </cell>
          <cell r="S95">
            <v>6.9836465635499962</v>
          </cell>
          <cell r="T95">
            <v>4.8370559920748946</v>
          </cell>
          <cell r="U95">
            <v>740.0833662492829</v>
          </cell>
        </row>
        <row r="96">
          <cell r="D96" t="str">
            <v>Growth</v>
          </cell>
          <cell r="E96">
            <v>0.3215799848502095</v>
          </cell>
          <cell r="F96">
            <v>2.5911709382356225E-2</v>
          </cell>
          <cell r="G96">
            <v>0.1351871134941956</v>
          </cell>
          <cell r="H96">
            <v>-3.3426427165800368E-2</v>
          </cell>
          <cell r="I96">
            <v>0.10038053224142798</v>
          </cell>
          <cell r="J96">
            <v>9.4649080908502423E-2</v>
          </cell>
          <cell r="K96">
            <v>-1.4454571968328066E-3</v>
          </cell>
          <cell r="L96">
            <v>0.16718833298414071</v>
          </cell>
          <cell r="M96">
            <v>0.60274539759800683</v>
          </cell>
          <cell r="N96">
            <v>1.0435452306676587</v>
          </cell>
          <cell r="O96">
            <v>-0.13049418674605284</v>
          </cell>
          <cell r="P96" t="str">
            <v>NA</v>
          </cell>
          <cell r="Q96">
            <v>-0.93839891259062536</v>
          </cell>
          <cell r="R96">
            <v>0.14037946283193609</v>
          </cell>
          <cell r="S96">
            <v>1.1115879217409836</v>
          </cell>
          <cell r="T96">
            <v>0.3954596043066575</v>
          </cell>
          <cell r="U96">
            <v>0.10662243851289147</v>
          </cell>
        </row>
        <row r="97">
          <cell r="D97" t="str">
            <v>Current year</v>
          </cell>
          <cell r="E97">
            <v>767.47109255666794</v>
          </cell>
          <cell r="F97">
            <v>92.820936099840097</v>
          </cell>
          <cell r="G97">
            <v>78.897684210840097</v>
          </cell>
          <cell r="H97">
            <v>13.923251888999999</v>
          </cell>
          <cell r="I97">
            <v>141.41949780611998</v>
          </cell>
          <cell r="J97">
            <v>2076.216540706504</v>
          </cell>
          <cell r="K97">
            <v>905.88861898500193</v>
          </cell>
          <cell r="L97">
            <v>1170.327921721502</v>
          </cell>
          <cell r="M97">
            <v>856.39856720136004</v>
          </cell>
          <cell r="N97">
            <v>49.599576042000002</v>
          </cell>
          <cell r="O97">
            <v>2025.1392802990001</v>
          </cell>
          <cell r="P97">
            <v>0</v>
          </cell>
          <cell r="Q97">
            <v>17.369243332</v>
          </cell>
          <cell r="R97">
            <v>45.503171879349594</v>
          </cell>
          <cell r="S97">
            <v>108.71513512609999</v>
          </cell>
          <cell r="T97">
            <v>296.89956348957503</v>
          </cell>
          <cell r="U97">
            <v>6477.5526045385168</v>
          </cell>
        </row>
        <row r="98">
          <cell r="D98" t="str">
            <v>Previous year</v>
          </cell>
          <cell r="E98">
            <v>684.99685364497009</v>
          </cell>
          <cell r="F98">
            <v>77.784916012100098</v>
          </cell>
          <cell r="G98">
            <v>63.833639570500097</v>
          </cell>
          <cell r="H98">
            <v>13.951276441600001</v>
          </cell>
          <cell r="I98">
            <v>120.39407917297001</v>
          </cell>
          <cell r="J98">
            <v>1985.9131245393351</v>
          </cell>
          <cell r="K98">
            <v>858.16810197799794</v>
          </cell>
          <cell r="L98">
            <v>1127.745022561337</v>
          </cell>
          <cell r="M98">
            <v>658.30790987215528</v>
          </cell>
          <cell r="N98">
            <v>12.714574204</v>
          </cell>
          <cell r="O98">
            <v>2074.01917274991</v>
          </cell>
          <cell r="P98">
            <v>0</v>
          </cell>
          <cell r="Q98">
            <v>27.578546333999999</v>
          </cell>
          <cell r="R98">
            <v>40.743616182599993</v>
          </cell>
          <cell r="S98">
            <v>52.428886601999999</v>
          </cell>
          <cell r="T98">
            <v>77.718013833745005</v>
          </cell>
          <cell r="U98">
            <v>5812.5996931477857</v>
          </cell>
        </row>
        <row r="99">
          <cell r="D99" t="str">
            <v>Growth</v>
          </cell>
          <cell r="E99">
            <v>0.12040090180391365</v>
          </cell>
          <cell r="F99">
            <v>0.19330251748810809</v>
          </cell>
          <cell r="G99">
            <v>0.23598912331644109</v>
          </cell>
          <cell r="H99">
            <v>-2.0087446992619116E-3</v>
          </cell>
          <cell r="I99">
            <v>0.17463831093340376</v>
          </cell>
          <cell r="J99">
            <v>4.54719871938589E-2</v>
          </cell>
          <cell r="K99">
            <v>5.5607423413912289E-2</v>
          </cell>
          <cell r="L99">
            <v>3.7759332391865137E-2</v>
          </cell>
          <cell r="M99">
            <v>0.30090882147789227</v>
          </cell>
          <cell r="N99">
            <v>2.9010017359760263</v>
          </cell>
          <cell r="O99">
            <v>-2.3567714847158715E-2</v>
          </cell>
          <cell r="P99" t="str">
            <v>NA</v>
          </cell>
          <cell r="Q99">
            <v>-0.37019003388926042</v>
          </cell>
          <cell r="R99">
            <v>0.11681721316583139</v>
          </cell>
          <cell r="S99">
            <v>1.0735732183554103</v>
          </cell>
          <cell r="T99">
            <v>2.8202155310441275</v>
          </cell>
          <cell r="U99">
            <v>0.11439853877682551</v>
          </cell>
        </row>
        <row r="100">
          <cell r="B100" t="str">
            <v>Royal</v>
          </cell>
          <cell r="D100" t="str">
            <v>Current year</v>
          </cell>
          <cell r="E100">
            <v>18.748580070131538</v>
          </cell>
          <cell r="F100">
            <v>3.8344173723050901</v>
          </cell>
          <cell r="G100">
            <v>3.8344173723050901</v>
          </cell>
          <cell r="H100">
            <v>0</v>
          </cell>
          <cell r="I100">
            <v>5.1466123300169606</v>
          </cell>
          <cell r="J100">
            <v>258.26747631052604</v>
          </cell>
          <cell r="K100">
            <v>110.71104321037888</v>
          </cell>
          <cell r="L100">
            <v>147.55643310014716</v>
          </cell>
          <cell r="M100">
            <v>26.219764290228824</v>
          </cell>
          <cell r="N100">
            <v>0.27669168399999933</v>
          </cell>
          <cell r="O100">
            <v>0</v>
          </cell>
          <cell r="P100">
            <v>0</v>
          </cell>
          <cell r="Q100">
            <v>0</v>
          </cell>
          <cell r="R100">
            <v>1.2888508574745785</v>
          </cell>
          <cell r="S100">
            <v>3.4809529437627127</v>
          </cell>
          <cell r="T100">
            <v>0.82841492139999762</v>
          </cell>
          <cell r="U100">
            <v>318.09176077984574</v>
          </cell>
        </row>
        <row r="101">
          <cell r="D101" t="str">
            <v>Previous year</v>
          </cell>
          <cell r="E101">
            <v>14.571053264541007</v>
          </cell>
          <cell r="F101">
            <v>3.2234894946779953</v>
          </cell>
          <cell r="G101">
            <v>3.2234894946779953</v>
          </cell>
          <cell r="H101">
            <v>0</v>
          </cell>
          <cell r="I101">
            <v>4.0173905880169052</v>
          </cell>
          <cell r="J101">
            <v>198.25990555988994</v>
          </cell>
          <cell r="K101">
            <v>103.83014124622389</v>
          </cell>
          <cell r="L101">
            <v>94.429764313666055</v>
          </cell>
          <cell r="M101">
            <v>26.699009804500093</v>
          </cell>
          <cell r="N101">
            <v>0.18257819099999895</v>
          </cell>
          <cell r="O101">
            <v>0</v>
          </cell>
          <cell r="P101">
            <v>0</v>
          </cell>
          <cell r="Q101">
            <v>0</v>
          </cell>
          <cell r="R101">
            <v>1.2590934924237298</v>
          </cell>
          <cell r="S101">
            <v>3.2435328436271007</v>
          </cell>
          <cell r="T101">
            <v>0.48826611879661019</v>
          </cell>
          <cell r="U101">
            <v>251.94431935747338</v>
          </cell>
        </row>
        <row r="102">
          <cell r="D102" t="str">
            <v>Growth</v>
          </cell>
          <cell r="E102">
            <v>0.28670040042723877</v>
          </cell>
          <cell r="F102">
            <v>0.18952376877161883</v>
          </cell>
          <cell r="G102">
            <v>0.18952376877161883</v>
          </cell>
          <cell r="H102" t="str">
            <v>NA</v>
          </cell>
          <cell r="I102">
            <v>0.28108338416690282</v>
          </cell>
          <cell r="J102">
            <v>0.30267123643166027</v>
          </cell>
          <cell r="K102">
            <v>6.627075607879164E-2</v>
          </cell>
          <cell r="L102">
            <v>0.56260511897510379</v>
          </cell>
          <cell r="M102">
            <v>-1.7949935888277525E-2</v>
          </cell>
          <cell r="N102">
            <v>0.51546952286322589</v>
          </cell>
          <cell r="O102" t="str">
            <v>NA</v>
          </cell>
          <cell r="P102" t="str">
            <v>NA</v>
          </cell>
          <cell r="Q102" t="str">
            <v>NA</v>
          </cell>
          <cell r="R102">
            <v>2.3633959852787708E-2</v>
          </cell>
          <cell r="S102">
            <v>7.3197994773536959E-2</v>
          </cell>
          <cell r="T102">
            <v>0.6966463358992111</v>
          </cell>
          <cell r="U102">
            <v>0.2625478581579706</v>
          </cell>
        </row>
        <row r="103">
          <cell r="D103" t="str">
            <v>Current year</v>
          </cell>
          <cell r="E103">
            <v>198.93857815835599</v>
          </cell>
          <cell r="F103">
            <v>31.822477381305099</v>
          </cell>
          <cell r="G103">
            <v>31.822477381305099</v>
          </cell>
          <cell r="H103">
            <v>0</v>
          </cell>
          <cell r="I103">
            <v>34.374213832440695</v>
          </cell>
          <cell r="J103">
            <v>1300.5766619526839</v>
          </cell>
          <cell r="K103">
            <v>562.73017511074499</v>
          </cell>
          <cell r="L103">
            <v>737.84648684193894</v>
          </cell>
          <cell r="M103">
            <v>257.48647998972905</v>
          </cell>
          <cell r="N103">
            <v>2.7296688280000003</v>
          </cell>
          <cell r="O103">
            <v>0</v>
          </cell>
          <cell r="P103">
            <v>0</v>
          </cell>
          <cell r="Q103">
            <v>0</v>
          </cell>
          <cell r="R103">
            <v>7.7230977794745801</v>
          </cell>
          <cell r="S103">
            <v>28.076245157762699</v>
          </cell>
          <cell r="T103">
            <v>6.7870864287499995</v>
          </cell>
          <cell r="U103">
            <v>1868.5145095085022</v>
          </cell>
        </row>
        <row r="104">
          <cell r="D104" t="str">
            <v>Previous year</v>
          </cell>
          <cell r="E104">
            <v>201.18081672421502</v>
          </cell>
          <cell r="F104">
            <v>27.384872944305098</v>
          </cell>
          <cell r="G104">
            <v>27.384872944305098</v>
          </cell>
          <cell r="H104">
            <v>0</v>
          </cell>
          <cell r="I104">
            <v>32.729393922288104</v>
          </cell>
          <cell r="J104">
            <v>1075.0149218509268</v>
          </cell>
          <cell r="K104">
            <v>561.73775322764993</v>
          </cell>
          <cell r="L104">
            <v>513.27716862327702</v>
          </cell>
          <cell r="M104">
            <v>225.89487036256398</v>
          </cell>
          <cell r="N104">
            <v>0.81011795999999903</v>
          </cell>
          <cell r="O104">
            <v>0</v>
          </cell>
          <cell r="P104">
            <v>0</v>
          </cell>
          <cell r="Q104">
            <v>0</v>
          </cell>
          <cell r="R104">
            <v>7.8222115444237303</v>
          </cell>
          <cell r="S104">
            <v>27.826407323508501</v>
          </cell>
          <cell r="T104">
            <v>6.0716543300000003</v>
          </cell>
          <cell r="U104">
            <v>1604.7352669622312</v>
          </cell>
        </row>
        <row r="105">
          <cell r="D105" t="str">
            <v>Growth</v>
          </cell>
          <cell r="E105">
            <v>-1.1145389517593801E-2</v>
          </cell>
          <cell r="F105">
            <v>0.16204582895181319</v>
          </cell>
          <cell r="G105">
            <v>0.16204582895181319</v>
          </cell>
          <cell r="H105" t="str">
            <v>NA</v>
          </cell>
          <cell r="I105">
            <v>5.0255128892945984E-2</v>
          </cell>
          <cell r="J105">
            <v>0.20982196201834297</v>
          </cell>
          <cell r="K105">
            <v>1.7666996341135597E-3</v>
          </cell>
          <cell r="L105">
            <v>0.43752056772953013</v>
          </cell>
          <cell r="M105">
            <v>0.13985093852047265</v>
          </cell>
          <cell r="N105">
            <v>2.3694708212616389</v>
          </cell>
          <cell r="O105" t="str">
            <v>NA</v>
          </cell>
          <cell r="P105" t="str">
            <v>NA</v>
          </cell>
          <cell r="Q105" t="str">
            <v>NA</v>
          </cell>
          <cell r="R105">
            <v>-1.2670811110932701E-2</v>
          </cell>
          <cell r="S105">
            <v>8.9784437979935645E-3</v>
          </cell>
          <cell r="T105">
            <v>0.11783149366969958</v>
          </cell>
          <cell r="U105">
            <v>0.16437555027104622</v>
          </cell>
        </row>
        <row r="106">
          <cell r="B106" t="str">
            <v>SBI</v>
          </cell>
          <cell r="D106" t="str">
            <v>Current year</v>
          </cell>
          <cell r="E106">
            <v>138.04914300100131</v>
          </cell>
          <cell r="F106">
            <v>8.6847972500000097</v>
          </cell>
          <cell r="G106">
            <v>8.6847972500000097</v>
          </cell>
          <cell r="H106">
            <v>0</v>
          </cell>
          <cell r="I106">
            <v>5.9447697109999922</v>
          </cell>
          <cell r="J106">
            <v>157.71067747526604</v>
          </cell>
          <cell r="K106">
            <v>78.582429585999648</v>
          </cell>
          <cell r="L106">
            <v>79.12824788926639</v>
          </cell>
          <cell r="M106">
            <v>154.55864493898162</v>
          </cell>
          <cell r="N106">
            <v>0.22827794399999979</v>
          </cell>
          <cell r="O106">
            <v>32.219797732999268</v>
          </cell>
          <cell r="P106">
            <v>2.5474349089999979</v>
          </cell>
          <cell r="Q106">
            <v>-9.7875000000000004E-2</v>
          </cell>
          <cell r="R106">
            <v>4.9955749260000033</v>
          </cell>
          <cell r="S106">
            <v>87.758242255008156</v>
          </cell>
          <cell r="T106">
            <v>19.703424484000152</v>
          </cell>
          <cell r="U106">
            <v>612.30290962725667</v>
          </cell>
        </row>
        <row r="107">
          <cell r="D107" t="str">
            <v>Previous year</v>
          </cell>
          <cell r="E107">
            <v>120.33744501399804</v>
          </cell>
          <cell r="F107">
            <v>5.7988497539999955</v>
          </cell>
          <cell r="G107">
            <v>5.7988497539999955</v>
          </cell>
          <cell r="H107">
            <v>0</v>
          </cell>
          <cell r="I107">
            <v>5.1617254999999993</v>
          </cell>
          <cell r="J107">
            <v>264.76019673576604</v>
          </cell>
          <cell r="K107">
            <v>-267.08118097046088</v>
          </cell>
          <cell r="L107">
            <v>531.84137770622692</v>
          </cell>
          <cell r="M107">
            <v>96.801228900000069</v>
          </cell>
          <cell r="N107">
            <v>8.4899382999999995E-2</v>
          </cell>
          <cell r="O107">
            <v>52.660822000000053</v>
          </cell>
          <cell r="P107">
            <v>2.3073174579999982</v>
          </cell>
          <cell r="Q107">
            <v>0</v>
          </cell>
          <cell r="R107">
            <v>4.186008234</v>
          </cell>
          <cell r="S107">
            <v>90.265748935000033</v>
          </cell>
          <cell r="T107">
            <v>13.580673563999802</v>
          </cell>
          <cell r="U107">
            <v>655.94491547776397</v>
          </cell>
        </row>
        <row r="108">
          <cell r="D108" t="str">
            <v>Growth</v>
          </cell>
          <cell r="E108">
            <v>0.14718359680100401</v>
          </cell>
          <cell r="F108">
            <v>0.49767585269980708</v>
          </cell>
          <cell r="G108">
            <v>0.49767585269980708</v>
          </cell>
          <cell r="H108" t="str">
            <v>NA</v>
          </cell>
          <cell r="I108">
            <v>0.15170202503019445</v>
          </cell>
          <cell r="J108">
            <v>-0.40432633220671288</v>
          </cell>
          <cell r="K108" t="str">
            <v>NA</v>
          </cell>
          <cell r="L108">
            <v>-0.85121833086673737</v>
          </cell>
          <cell r="M108">
            <v>0.59665994631790775</v>
          </cell>
          <cell r="N108">
            <v>1.6888056889647809</v>
          </cell>
          <cell r="O108">
            <v>-0.38816379028418441</v>
          </cell>
          <cell r="P108">
            <v>0.10406779967249738</v>
          </cell>
          <cell r="Q108" t="str">
            <v>NA</v>
          </cell>
          <cell r="R108">
            <v>0.19339825598632668</v>
          </cell>
          <cell r="S108">
            <v>-2.7779159975701545E-2</v>
          </cell>
          <cell r="T108">
            <v>0.45084294907365896</v>
          </cell>
          <cell r="U108">
            <v>-6.6533034742285058E-2</v>
          </cell>
        </row>
        <row r="109">
          <cell r="D109" t="str">
            <v>Current year</v>
          </cell>
          <cell r="E109">
            <v>938.88689687187309</v>
          </cell>
          <cell r="F109">
            <v>54.159433950999997</v>
          </cell>
          <cell r="G109">
            <v>54.159433950999997</v>
          </cell>
          <cell r="H109">
            <v>0</v>
          </cell>
          <cell r="I109">
            <v>44.391367955</v>
          </cell>
          <cell r="J109">
            <v>1292.1394733822872</v>
          </cell>
          <cell r="K109">
            <v>596.80520402822413</v>
          </cell>
          <cell r="L109">
            <v>695.33426935406305</v>
          </cell>
          <cell r="M109">
            <v>1047.94319024076</v>
          </cell>
          <cell r="N109">
            <v>1.8835166859999999</v>
          </cell>
          <cell r="O109">
            <v>1558.46068424037</v>
          </cell>
          <cell r="P109">
            <v>17.494973233</v>
          </cell>
          <cell r="Q109">
            <v>3.7198720000000005E-2</v>
          </cell>
          <cell r="R109">
            <v>36.495676516000003</v>
          </cell>
          <cell r="S109">
            <v>524.36831364402076</v>
          </cell>
          <cell r="T109">
            <v>83.150811907000715</v>
          </cell>
          <cell r="U109">
            <v>5599.4115373473123</v>
          </cell>
        </row>
        <row r="110">
          <cell r="D110" t="str">
            <v>Previous year</v>
          </cell>
          <cell r="E110">
            <v>733.47582200285501</v>
          </cell>
          <cell r="F110">
            <v>37.263952120999996</v>
          </cell>
          <cell r="G110">
            <v>37.263952120999996</v>
          </cell>
          <cell r="H110">
            <v>0</v>
          </cell>
          <cell r="I110">
            <v>32.045246633301801</v>
          </cell>
          <cell r="J110">
            <v>1224.920541960206</v>
          </cell>
          <cell r="K110">
            <v>581.19520282697908</v>
          </cell>
          <cell r="L110">
            <v>643.72533913322695</v>
          </cell>
          <cell r="M110">
            <v>798.49066110866704</v>
          </cell>
          <cell r="N110">
            <v>0.32813904500000002</v>
          </cell>
          <cell r="O110">
            <v>1411.62661938918</v>
          </cell>
          <cell r="P110">
            <v>16.893062415999999</v>
          </cell>
          <cell r="Q110">
            <v>7.9209399999999999E-2</v>
          </cell>
          <cell r="R110">
            <v>35.599616376</v>
          </cell>
          <cell r="S110">
            <v>416.81511273200488</v>
          </cell>
          <cell r="T110">
            <v>77.3576408444153</v>
          </cell>
          <cell r="U110">
            <v>4784.8956240286288</v>
          </cell>
        </row>
        <row r="111">
          <cell r="D111" t="str">
            <v>Growth</v>
          </cell>
          <cell r="E111">
            <v>0.28005159639497773</v>
          </cell>
          <cell r="F111">
            <v>0.45340015935879757</v>
          </cell>
          <cell r="G111">
            <v>0.45340015935879757</v>
          </cell>
          <cell r="H111" t="str">
            <v>NA</v>
          </cell>
          <cell r="I111">
            <v>0.38527153380894757</v>
          </cell>
          <cell r="J111">
            <v>5.4876156550132275E-2</v>
          </cell>
          <cell r="K111">
            <v>2.6858448117459969E-2</v>
          </cell>
          <cell r="L111">
            <v>8.0172283244787715E-2</v>
          </cell>
          <cell r="M111">
            <v>0.31240506781349175</v>
          </cell>
          <cell r="N111">
            <v>4.7399956350820718</v>
          </cell>
          <cell r="O111">
            <v>0.10401763669965797</v>
          </cell>
          <cell r="P111">
            <v>3.5630651339446297E-2</v>
          </cell>
          <cell r="Q111">
            <v>-0.5303749302481775</v>
          </cell>
          <cell r="R111">
            <v>2.5170499887861009E-2</v>
          </cell>
          <cell r="S111">
            <v>0.2580357516479212</v>
          </cell>
          <cell r="T111">
            <v>7.4888155835011391E-2</v>
          </cell>
          <cell r="U111">
            <v>0.17022647458146731</v>
          </cell>
        </row>
        <row r="112">
          <cell r="B112" t="str">
            <v>Shriram</v>
          </cell>
          <cell r="D112" t="str">
            <v>Current year</v>
          </cell>
          <cell r="E112">
            <v>8.579877500000002</v>
          </cell>
          <cell r="F112">
            <v>0.17675730000000001</v>
          </cell>
          <cell r="G112">
            <v>0.17675730000000001</v>
          </cell>
          <cell r="H112">
            <v>0</v>
          </cell>
          <cell r="I112">
            <v>1.1456010999999995</v>
          </cell>
          <cell r="J112">
            <v>190.94015356599976</v>
          </cell>
          <cell r="K112">
            <v>41.265382607999925</v>
          </cell>
          <cell r="L112">
            <v>149.67477095799984</v>
          </cell>
          <cell r="M112">
            <v>0.20460859999999992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0.67273580000000033</v>
          </cell>
          <cell r="S112">
            <v>8.6536978000000033</v>
          </cell>
          <cell r="T112">
            <v>1.2778357999999992</v>
          </cell>
          <cell r="U112">
            <v>211.65126746599975</v>
          </cell>
        </row>
        <row r="113">
          <cell r="D113" t="str">
            <v>Previous year</v>
          </cell>
          <cell r="E113">
            <v>7.2735898999999975</v>
          </cell>
          <cell r="F113">
            <v>0.1627691</v>
          </cell>
          <cell r="G113">
            <v>0.1627691</v>
          </cell>
          <cell r="H113">
            <v>0</v>
          </cell>
          <cell r="I113">
            <v>0.96810150000000039</v>
          </cell>
          <cell r="J113">
            <v>162.69725458700009</v>
          </cell>
          <cell r="K113">
            <v>32.999051578000035</v>
          </cell>
          <cell r="L113">
            <v>129.69820300900005</v>
          </cell>
          <cell r="M113">
            <v>1.0225325000000005</v>
          </cell>
          <cell r="N113">
            <v>1.9450000000000001E-4</v>
          </cell>
          <cell r="O113">
            <v>0</v>
          </cell>
          <cell r="P113">
            <v>0</v>
          </cell>
          <cell r="Q113">
            <v>0</v>
          </cell>
          <cell r="R113">
            <v>0.61614760000000013</v>
          </cell>
          <cell r="S113">
            <v>4.9753051169999996</v>
          </cell>
          <cell r="T113">
            <v>1.6207115000000005</v>
          </cell>
          <cell r="U113">
            <v>179.33660630400007</v>
          </cell>
        </row>
        <row r="114">
          <cell r="D114" t="str">
            <v>Growth</v>
          </cell>
          <cell r="E114">
            <v>0.1795932432209307</v>
          </cell>
          <cell r="F114">
            <v>8.5938915924459902E-2</v>
          </cell>
          <cell r="G114">
            <v>8.5938915924459902E-2</v>
          </cell>
          <cell r="H114" t="str">
            <v>NA</v>
          </cell>
          <cell r="I114">
            <v>0.18334813033550618</v>
          </cell>
          <cell r="J114">
            <v>0.1735917366933637</v>
          </cell>
          <cell r="K114">
            <v>0.25050207914190259</v>
          </cell>
          <cell r="L114">
            <v>0.15402347515650289</v>
          </cell>
          <cell r="M114">
            <v>-0.79990014987298708</v>
          </cell>
          <cell r="N114">
            <v>-1</v>
          </cell>
          <cell r="O114" t="str">
            <v>NA</v>
          </cell>
          <cell r="P114" t="str">
            <v>NA</v>
          </cell>
          <cell r="Q114" t="str">
            <v>NA</v>
          </cell>
          <cell r="R114">
            <v>9.1841954752400534E-2</v>
          </cell>
          <cell r="S114">
            <v>0.7393300705179654</v>
          </cell>
          <cell r="T114">
            <v>-0.21155875058577744</v>
          </cell>
          <cell r="U114">
            <v>0.18018998924972357</v>
          </cell>
        </row>
        <row r="115">
          <cell r="D115" t="str">
            <v>Current year</v>
          </cell>
          <cell r="E115">
            <v>44.353869400000001</v>
          </cell>
          <cell r="F115">
            <v>1.2777449000000001</v>
          </cell>
          <cell r="G115">
            <v>1.2777449000000001</v>
          </cell>
          <cell r="H115">
            <v>0</v>
          </cell>
          <cell r="I115">
            <v>8.3853653999999995</v>
          </cell>
          <cell r="J115">
            <v>1111.2866373879999</v>
          </cell>
          <cell r="K115">
            <v>225.835347773</v>
          </cell>
          <cell r="L115">
            <v>885.45128961499995</v>
          </cell>
          <cell r="M115">
            <v>1.1375194</v>
          </cell>
          <cell r="N115">
            <v>1.616E-4</v>
          </cell>
          <cell r="O115">
            <v>0</v>
          </cell>
          <cell r="P115">
            <v>0</v>
          </cell>
          <cell r="Q115">
            <v>0</v>
          </cell>
          <cell r="R115">
            <v>3.4181376000000001</v>
          </cell>
          <cell r="S115">
            <v>25.044127833000001</v>
          </cell>
          <cell r="T115">
            <v>8.0733865999999992</v>
          </cell>
          <cell r="U115">
            <v>1202.9769501209998</v>
          </cell>
        </row>
        <row r="116">
          <cell r="D116" t="str">
            <v>Previous year</v>
          </cell>
          <cell r="E116">
            <v>32.675365599999999</v>
          </cell>
          <cell r="F116">
            <v>0.9830586</v>
          </cell>
          <cell r="G116">
            <v>0.9830586</v>
          </cell>
          <cell r="H116">
            <v>0</v>
          </cell>
          <cell r="I116">
            <v>7.7831656000000002</v>
          </cell>
          <cell r="J116">
            <v>887.85775734100002</v>
          </cell>
          <cell r="K116">
            <v>198.11478278400003</v>
          </cell>
          <cell r="L116">
            <v>689.74297455700003</v>
          </cell>
          <cell r="M116">
            <v>6.3415710000000001</v>
          </cell>
          <cell r="N116">
            <v>1.9450000000000001E-4</v>
          </cell>
          <cell r="O116">
            <v>0</v>
          </cell>
          <cell r="P116">
            <v>0</v>
          </cell>
          <cell r="Q116">
            <v>0</v>
          </cell>
          <cell r="R116">
            <v>2.9220263000000002</v>
          </cell>
          <cell r="S116">
            <v>14.209619709</v>
          </cell>
          <cell r="T116">
            <v>7.1970472000000001</v>
          </cell>
          <cell r="U116">
            <v>959.96980585000006</v>
          </cell>
        </row>
        <row r="117">
          <cell r="D117" t="str">
            <v>Growth</v>
          </cell>
          <cell r="E117">
            <v>0.35741004226131756</v>
          </cell>
          <cell r="F117">
            <v>0.2997647342691474</v>
          </cell>
          <cell r="G117">
            <v>0.2997647342691474</v>
          </cell>
          <cell r="H117" t="str">
            <v>NA</v>
          </cell>
          <cell r="I117">
            <v>7.7372091376290295E-2</v>
          </cell>
          <cell r="J117">
            <v>0.25164940915325856</v>
          </cell>
          <cell r="K117">
            <v>0.139921739304144</v>
          </cell>
          <cell r="L117">
            <v>0.28374093289416563</v>
          </cell>
          <cell r="M117">
            <v>-0.82062498393536865</v>
          </cell>
          <cell r="N117">
            <v>-0.16915167095115688</v>
          </cell>
          <cell r="O117" t="str">
            <v>NA</v>
          </cell>
          <cell r="P117" t="str">
            <v>NA</v>
          </cell>
          <cell r="Q117" t="str">
            <v>NA</v>
          </cell>
          <cell r="R117">
            <v>0.16978331098525701</v>
          </cell>
          <cell r="S117">
            <v>0.762476994168796</v>
          </cell>
          <cell r="T117">
            <v>0.12176374221916998</v>
          </cell>
          <cell r="U117">
            <v>0.25314040378158603</v>
          </cell>
        </row>
        <row r="118">
          <cell r="B118" t="str">
            <v>TataAIG</v>
          </cell>
          <cell r="D118" t="str">
            <v>Current year</v>
          </cell>
          <cell r="E118">
            <v>144.00944756400031</v>
          </cell>
          <cell r="F118">
            <v>42.919112658000181</v>
          </cell>
          <cell r="G118">
            <v>41.113878058000182</v>
          </cell>
          <cell r="H118">
            <v>1.8052345999999999</v>
          </cell>
          <cell r="I118">
            <v>12.262960579000023</v>
          </cell>
          <cell r="J118">
            <v>634.02644492299737</v>
          </cell>
          <cell r="K118">
            <v>284.93218347700031</v>
          </cell>
          <cell r="L118">
            <v>349.09426144599706</v>
          </cell>
          <cell r="M118">
            <v>135.10389658800023</v>
          </cell>
          <cell r="N118">
            <v>19.13444286399988</v>
          </cell>
          <cell r="O118">
            <v>1.3795455999999999</v>
          </cell>
          <cell r="P118">
            <v>4.513099000000004</v>
          </cell>
          <cell r="Q118">
            <v>18.321366666999992</v>
          </cell>
          <cell r="R118">
            <v>43.529512254999979</v>
          </cell>
          <cell r="S118">
            <v>126.6192856049997</v>
          </cell>
          <cell r="T118">
            <v>18.518070102999985</v>
          </cell>
          <cell r="U118">
            <v>1200.3371844059977</v>
          </cell>
        </row>
        <row r="119">
          <cell r="D119" t="str">
            <v>Previous year</v>
          </cell>
          <cell r="E119">
            <v>120.82865460300002</v>
          </cell>
          <cell r="F119">
            <v>46.980320866999989</v>
          </cell>
          <cell r="G119">
            <v>44.921975976999988</v>
          </cell>
          <cell r="H119">
            <v>2.0583448899999999</v>
          </cell>
          <cell r="I119">
            <v>8.9220913350000046</v>
          </cell>
          <cell r="J119">
            <v>554.00721778499519</v>
          </cell>
          <cell r="K119">
            <v>239.36458871299919</v>
          </cell>
          <cell r="L119">
            <v>314.642629071996</v>
          </cell>
          <cell r="M119">
            <v>118.14196024788794</v>
          </cell>
          <cell r="N119">
            <v>11.024789043999995</v>
          </cell>
          <cell r="O119">
            <v>0.15094489999999983</v>
          </cell>
          <cell r="P119">
            <v>5.3058499999999995</v>
          </cell>
          <cell r="Q119">
            <v>0</v>
          </cell>
          <cell r="R119">
            <v>32.636403128999966</v>
          </cell>
          <cell r="S119">
            <v>14.621717384999897</v>
          </cell>
          <cell r="T119">
            <v>6.3610169380000059</v>
          </cell>
          <cell r="U119">
            <v>918.98096623388312</v>
          </cell>
        </row>
        <row r="120">
          <cell r="D120" t="str">
            <v>Growth</v>
          </cell>
          <cell r="E120">
            <v>0.19184847366846991</v>
          </cell>
          <cell r="F120">
            <v>-8.6444880197752982E-2</v>
          </cell>
          <cell r="G120">
            <v>-8.4771380514284345E-2</v>
          </cell>
          <cell r="H120">
            <v>-0.12296787153099498</v>
          </cell>
          <cell r="I120">
            <v>0.37444911944515713</v>
          </cell>
          <cell r="J120">
            <v>0.14443715635679111</v>
          </cell>
          <cell r="K120">
            <v>0.1903689890347029</v>
          </cell>
          <cell r="L120">
            <v>0.10949448418865677</v>
          </cell>
          <cell r="M120">
            <v>0.14357249790440582</v>
          </cell>
          <cell r="N120">
            <v>0.73558358238277488</v>
          </cell>
          <cell r="O120">
            <v>8.1393985487419673</v>
          </cell>
          <cell r="P120">
            <v>-0.14941074474400814</v>
          </cell>
          <cell r="Q120" t="str">
            <v>NA</v>
          </cell>
          <cell r="R120">
            <v>0.33377174203123638</v>
          </cell>
          <cell r="S120">
            <v>7.6596726137584685</v>
          </cell>
          <cell r="T120">
            <v>1.9111807567081136</v>
          </cell>
          <cell r="U120">
            <v>0.30616109420106175</v>
          </cell>
        </row>
        <row r="121">
          <cell r="D121" t="str">
            <v>Current year</v>
          </cell>
          <cell r="E121">
            <v>1210.515513543</v>
          </cell>
          <cell r="F121">
            <v>353.19156976199997</v>
          </cell>
          <cell r="G121">
            <v>351.38633516199997</v>
          </cell>
          <cell r="H121">
            <v>1.8052345999999999</v>
          </cell>
          <cell r="I121">
            <v>92.181421552000003</v>
          </cell>
          <cell r="J121">
            <v>3331.3603269419991</v>
          </cell>
          <cell r="K121">
            <v>1508.1228786330003</v>
          </cell>
          <cell r="L121">
            <v>1823.2374483089989</v>
          </cell>
          <cell r="M121">
            <v>1094.2660631680019</v>
          </cell>
          <cell r="N121">
            <v>166.23429276900001</v>
          </cell>
          <cell r="O121">
            <v>1.3611917</v>
          </cell>
          <cell r="P121">
            <v>57.448116800000001</v>
          </cell>
          <cell r="Q121">
            <v>56.374074341999993</v>
          </cell>
          <cell r="R121">
            <v>307.82440852399998</v>
          </cell>
          <cell r="S121">
            <v>341.59613001299994</v>
          </cell>
          <cell r="T121">
            <v>141.00649383899997</v>
          </cell>
          <cell r="U121">
            <v>7153.3596029540004</v>
          </cell>
        </row>
        <row r="122">
          <cell r="D122" t="str">
            <v>Previous year</v>
          </cell>
          <cell r="E122">
            <v>1044.796624394</v>
          </cell>
          <cell r="F122">
            <v>297.67543435300001</v>
          </cell>
          <cell r="G122">
            <v>295.61708946300001</v>
          </cell>
          <cell r="H122">
            <v>2.0583448899999999</v>
          </cell>
          <cell r="I122">
            <v>68.851317864999999</v>
          </cell>
          <cell r="J122">
            <v>2642.752021252456</v>
          </cell>
          <cell r="K122">
            <v>1198.0364320200001</v>
          </cell>
          <cell r="L122">
            <v>1444.7155892324558</v>
          </cell>
          <cell r="M122">
            <v>738.82079570799999</v>
          </cell>
          <cell r="N122">
            <v>56.155667505999993</v>
          </cell>
          <cell r="O122">
            <v>3.5640546</v>
          </cell>
          <cell r="P122">
            <v>45.872372200000001</v>
          </cell>
          <cell r="Q122">
            <v>0</v>
          </cell>
          <cell r="R122">
            <v>263.71677321099997</v>
          </cell>
          <cell r="S122">
            <v>81.170224348000005</v>
          </cell>
          <cell r="T122">
            <v>42.158183259000005</v>
          </cell>
          <cell r="U122">
            <v>5285.5334686964561</v>
          </cell>
        </row>
        <row r="123">
          <cell r="D123" t="str">
            <v>Growth</v>
          </cell>
          <cell r="E123">
            <v>0.15861353806069178</v>
          </cell>
          <cell r="F123">
            <v>0.18649888100328041</v>
          </cell>
          <cell r="G123">
            <v>0.18865365936829623</v>
          </cell>
          <cell r="H123">
            <v>-0.12296787153099498</v>
          </cell>
          <cell r="I123">
            <v>0.33884759813522281</v>
          </cell>
          <cell r="J123">
            <v>0.26056485820534808</v>
          </cell>
          <cell r="K123">
            <v>0.25882889562061628</v>
          </cell>
          <cell r="L123">
            <v>0.26200441242393113</v>
          </cell>
          <cell r="M123">
            <v>0.48109808159823719</v>
          </cell>
          <cell r="N123">
            <v>1.9602407050230253</v>
          </cell>
          <cell r="O123">
            <v>-0.61807776457745622</v>
          </cell>
          <cell r="P123">
            <v>0.25234676221954794</v>
          </cell>
          <cell r="Q123" t="str">
            <v>NA</v>
          </cell>
          <cell r="R123">
            <v>0.16725381088183364</v>
          </cell>
          <cell r="S123">
            <v>3.2083920890557045</v>
          </cell>
          <cell r="T123">
            <v>2.3447004339044346</v>
          </cell>
          <cell r="U123">
            <v>0.35338460068784627</v>
          </cell>
        </row>
        <row r="124">
          <cell r="B124" t="str">
            <v>Universal</v>
          </cell>
          <cell r="D124" t="str">
            <v>Current year</v>
          </cell>
          <cell r="E124">
            <v>16.615824099999998</v>
          </cell>
          <cell r="F124">
            <v>7.6784227000000005</v>
          </cell>
          <cell r="G124">
            <v>6.0544118999999998</v>
          </cell>
          <cell r="H124">
            <v>1.6240108000000006</v>
          </cell>
          <cell r="I124">
            <v>0.87111120000000053</v>
          </cell>
          <cell r="J124">
            <v>196.33177539999997</v>
          </cell>
          <cell r="K124">
            <v>103.01679369999999</v>
          </cell>
          <cell r="L124">
            <v>93.314981699999976</v>
          </cell>
          <cell r="M124">
            <v>16.760192799999999</v>
          </cell>
          <cell r="N124">
            <v>5.7750000000000076E-4</v>
          </cell>
          <cell r="O124">
            <v>95.351148699999953</v>
          </cell>
          <cell r="P124">
            <v>0.35318700000000014</v>
          </cell>
          <cell r="Q124">
            <v>0</v>
          </cell>
          <cell r="R124">
            <v>0.45919400000000149</v>
          </cell>
          <cell r="S124">
            <v>4.9676726000000002</v>
          </cell>
          <cell r="T124">
            <v>2.493532100000003</v>
          </cell>
          <cell r="U124">
            <v>341.88263809999989</v>
          </cell>
        </row>
        <row r="125">
          <cell r="D125" t="str">
            <v>Previous year</v>
          </cell>
          <cell r="E125">
            <v>12.724347899999998</v>
          </cell>
          <cell r="F125">
            <v>2.2229835999999992</v>
          </cell>
          <cell r="G125">
            <v>1.1389183999999997</v>
          </cell>
          <cell r="H125">
            <v>1.0840651999999995</v>
          </cell>
          <cell r="I125">
            <v>0.18603279999999955</v>
          </cell>
          <cell r="J125">
            <v>124.65279860000001</v>
          </cell>
          <cell r="K125">
            <v>79.544863899999996</v>
          </cell>
          <cell r="L125">
            <v>45.107934700000015</v>
          </cell>
          <cell r="M125">
            <v>9.5725693999999919</v>
          </cell>
          <cell r="N125">
            <v>2.5996999999999999E-3</v>
          </cell>
          <cell r="O125">
            <v>107.01235609999992</v>
          </cell>
          <cell r="P125">
            <v>0.20640000000000003</v>
          </cell>
          <cell r="Q125">
            <v>0</v>
          </cell>
          <cell r="R125">
            <v>1.3006119000000003</v>
          </cell>
          <cell r="S125">
            <v>45.939330900000016</v>
          </cell>
          <cell r="T125">
            <v>2.9330992000000009</v>
          </cell>
          <cell r="U125">
            <v>306.75313010000002</v>
          </cell>
        </row>
        <row r="126">
          <cell r="D126" t="str">
            <v>Growth</v>
          </cell>
          <cell r="E126">
            <v>0.3058291262218632</v>
          </cell>
          <cell r="F126">
            <v>2.4541067689388276</v>
          </cell>
          <cell r="G126">
            <v>4.3159312379183632</v>
          </cell>
          <cell r="H126">
            <v>0.49807483904104788</v>
          </cell>
          <cell r="I126">
            <v>3.6825678052472606</v>
          </cell>
          <cell r="J126">
            <v>0.57502902145030499</v>
          </cell>
          <cell r="K126">
            <v>0.29507787994342144</v>
          </cell>
          <cell r="L126">
            <v>1.0687043714284694</v>
          </cell>
          <cell r="M126">
            <v>0.75085623301932003</v>
          </cell>
          <cell r="N126">
            <v>-0.77785898372889151</v>
          </cell>
          <cell r="O126">
            <v>-0.10897066306158991</v>
          </cell>
          <cell r="P126">
            <v>0.71117732558139579</v>
          </cell>
          <cell r="Q126" t="str">
            <v>NA</v>
          </cell>
          <cell r="R126">
            <v>-0.64694002876645884</v>
          </cell>
          <cell r="S126">
            <v>-0.89186449818318969</v>
          </cell>
          <cell r="T126">
            <v>-0.14986438235706373</v>
          </cell>
          <cell r="U126">
            <v>0.11452045489657375</v>
          </cell>
        </row>
        <row r="127">
          <cell r="D127" t="str">
            <v>Current year</v>
          </cell>
          <cell r="E127">
            <v>149.9685016</v>
          </cell>
          <cell r="F127">
            <v>28.187999599999998</v>
          </cell>
          <cell r="G127">
            <v>16.2189345</v>
          </cell>
          <cell r="H127">
            <v>11.9690651</v>
          </cell>
          <cell r="I127">
            <v>7.4738391220000002</v>
          </cell>
          <cell r="J127">
            <v>1191.2445984000001</v>
          </cell>
          <cell r="K127">
            <v>631.5262874</v>
          </cell>
          <cell r="L127">
            <v>559.71831099999997</v>
          </cell>
          <cell r="M127">
            <v>198.4117607</v>
          </cell>
          <cell r="N127">
            <v>6.8986000000000004E-3</v>
          </cell>
          <cell r="O127">
            <v>721.85518969999998</v>
          </cell>
          <cell r="P127">
            <v>4.5513401</v>
          </cell>
          <cell r="Q127">
            <v>0</v>
          </cell>
          <cell r="R127">
            <v>14.434075700000001</v>
          </cell>
          <cell r="S127">
            <v>83.896988699999994</v>
          </cell>
          <cell r="T127">
            <v>22.711072300000001</v>
          </cell>
          <cell r="U127">
            <v>2422.7422645219995</v>
          </cell>
        </row>
        <row r="128">
          <cell r="D128" t="str">
            <v>Previous year</v>
          </cell>
          <cell r="E128">
            <v>149.9478738</v>
          </cell>
          <cell r="F128">
            <v>25.036276899999997</v>
          </cell>
          <cell r="G128">
            <v>10.373141499999999</v>
          </cell>
          <cell r="H128">
            <v>14.6631354</v>
          </cell>
          <cell r="I128">
            <v>5.0851927999999997</v>
          </cell>
          <cell r="J128">
            <v>566.65316710000002</v>
          </cell>
          <cell r="K128">
            <v>383.43814750000001</v>
          </cell>
          <cell r="L128">
            <v>183.21501960000001</v>
          </cell>
          <cell r="M128">
            <v>174.60205858800001</v>
          </cell>
          <cell r="N128">
            <v>7.3471999999999999E-3</v>
          </cell>
          <cell r="O128">
            <v>684.35430069999995</v>
          </cell>
          <cell r="P128">
            <v>1.1290005000000001</v>
          </cell>
          <cell r="Q128">
            <v>0</v>
          </cell>
          <cell r="R128">
            <v>5.8124335</v>
          </cell>
          <cell r="S128">
            <v>252.66608650000001</v>
          </cell>
          <cell r="T128">
            <v>11.4753305</v>
          </cell>
          <cell r="U128">
            <v>1876.769068088</v>
          </cell>
        </row>
        <row r="129">
          <cell r="D129" t="str">
            <v>Growth</v>
          </cell>
          <cell r="E129">
            <v>1.3756647211625718E-4</v>
          </cell>
          <cell r="F129">
            <v>0.12588623750203054</v>
          </cell>
          <cell r="G129">
            <v>0.56355087800547221</v>
          </cell>
          <cell r="H129">
            <v>-0.18373084790583055</v>
          </cell>
          <cell r="I129">
            <v>0.46972581295246085</v>
          </cell>
          <cell r="J129">
            <v>1.1022464314397371</v>
          </cell>
          <cell r="K129">
            <v>0.64700954121942178</v>
          </cell>
          <cell r="L129">
            <v>2.0549804935315463</v>
          </cell>
          <cell r="M129">
            <v>0.13636552916127176</v>
          </cell>
          <cell r="N129">
            <v>-6.10572735191637E-2</v>
          </cell>
          <cell r="O129">
            <v>5.4797476923344822E-2</v>
          </cell>
          <cell r="P129">
            <v>3.0313003404338614</v>
          </cell>
          <cell r="Q129" t="str">
            <v>NA</v>
          </cell>
          <cell r="R129">
            <v>1.4833102520656796</v>
          </cell>
          <cell r="S129">
            <v>-0.66795310814298769</v>
          </cell>
          <cell r="T129">
            <v>0.97912141179724643</v>
          </cell>
          <cell r="U129">
            <v>0.29091122915310069</v>
          </cell>
        </row>
        <row r="130">
          <cell r="A130" t="str">
            <v>Private General Insurer Total</v>
          </cell>
          <cell r="D130" t="str">
            <v>Current year</v>
          </cell>
          <cell r="E130">
            <v>1315.436902097081</v>
          </cell>
          <cell r="F130">
            <v>228.79653833212978</v>
          </cell>
          <cell r="G130">
            <v>199.74289756612976</v>
          </cell>
          <cell r="H130">
            <v>29.053640765999994</v>
          </cell>
          <cell r="I130">
            <v>154.50016904210676</v>
          </cell>
          <cell r="J130">
            <v>5886.3013479035444</v>
          </cell>
          <cell r="K130">
            <v>2533.0696660871686</v>
          </cell>
          <cell r="L130">
            <v>3353.2316818163758</v>
          </cell>
          <cell r="M130">
            <v>1835.2029992348198</v>
          </cell>
          <cell r="N130">
            <v>65.400410056084226</v>
          </cell>
          <cell r="O130">
            <v>561.52341408101904</v>
          </cell>
          <cell r="P130">
            <v>28.387664319999999</v>
          </cell>
          <cell r="Q130">
            <v>50.059566761999989</v>
          </cell>
          <cell r="R130">
            <v>327.59917232808999</v>
          </cell>
          <cell r="S130">
            <v>441.53174056685157</v>
          </cell>
          <cell r="T130">
            <v>262.02125885128549</v>
          </cell>
          <cell r="U130">
            <v>11156.76118357501</v>
          </cell>
        </row>
        <row r="131">
          <cell r="D131" t="str">
            <v>Previous year</v>
          </cell>
          <cell r="E131">
            <v>1106.4520631393821</v>
          </cell>
          <cell r="F131">
            <v>200.24900112626372</v>
          </cell>
          <cell r="G131">
            <v>173.6514657152637</v>
          </cell>
          <cell r="H131">
            <v>26.597535411000003</v>
          </cell>
          <cell r="I131">
            <v>117.76973931081693</v>
          </cell>
          <cell r="J131">
            <v>5114.8563660348291</v>
          </cell>
          <cell r="K131">
            <v>1808.5118808290395</v>
          </cell>
          <cell r="L131">
            <v>3306.3444852057892</v>
          </cell>
          <cell r="M131">
            <v>1346.8130906605966</v>
          </cell>
          <cell r="N131">
            <v>34.728440239999884</v>
          </cell>
          <cell r="O131">
            <v>809.87958829499996</v>
          </cell>
          <cell r="P131">
            <v>23.375353057999998</v>
          </cell>
          <cell r="Q131">
            <v>27.982268922500012</v>
          </cell>
          <cell r="R131">
            <v>343.1824954205523</v>
          </cell>
          <cell r="S131">
            <v>337.9526678851808</v>
          </cell>
          <cell r="T131">
            <v>279.73857490369505</v>
          </cell>
          <cell r="U131">
            <v>9742.9796489968157</v>
          </cell>
        </row>
        <row r="132">
          <cell r="D132" t="str">
            <v>Growth</v>
          </cell>
          <cell r="E132">
            <v>0.18887834902195186</v>
          </cell>
          <cell r="F132">
            <v>0.14256019778029197</v>
          </cell>
          <cell r="G132">
            <v>0.15025172257197172</v>
          </cell>
          <cell r="H132">
            <v>9.2343343736435601E-2</v>
          </cell>
          <cell r="I132">
            <v>0.31188342562558607</v>
          </cell>
          <cell r="J132">
            <v>0.15082436859644599</v>
          </cell>
          <cell r="K132">
            <v>0.40063755894486286</v>
          </cell>
          <cell r="L132">
            <v>1.4180977457244108E-2</v>
          </cell>
          <cell r="M132">
            <v>0.36262634508153874</v>
          </cell>
          <cell r="N132">
            <v>0.88319456918069883</v>
          </cell>
          <cell r="O132">
            <v>-0.30665814746218395</v>
          </cell>
          <cell r="P132">
            <v>0.21442718959423732</v>
          </cell>
          <cell r="Q132">
            <v>0.7889745431525047</v>
          </cell>
          <cell r="R132">
            <v>-4.5408269070850354E-2</v>
          </cell>
          <cell r="S132">
            <v>0.30648988016529488</v>
          </cell>
          <cell r="T132">
            <v>-6.3335262426746322E-2</v>
          </cell>
          <cell r="U132">
            <v>0.14510771709594655</v>
          </cell>
        </row>
        <row r="133">
          <cell r="D133" t="str">
            <v>Current year</v>
          </cell>
          <cell r="E133">
            <v>9783.2166361069958</v>
          </cell>
          <cell r="F133">
            <v>1772.2675876150045</v>
          </cell>
          <cell r="G133">
            <v>1644.9740184425043</v>
          </cell>
          <cell r="H133">
            <v>127.2935691725</v>
          </cell>
          <cell r="I133">
            <v>1216.5264826559214</v>
          </cell>
          <cell r="J133">
            <v>30628.726095614405</v>
          </cell>
          <cell r="K133">
            <v>13306.19695209893</v>
          </cell>
          <cell r="L133">
            <v>17322.529143515476</v>
          </cell>
          <cell r="M133">
            <v>14196.206600802649</v>
          </cell>
          <cell r="N133">
            <v>533.27917410708937</v>
          </cell>
          <cell r="O133">
            <v>8967.691245223401</v>
          </cell>
          <cell r="P133">
            <v>204.34512482900001</v>
          </cell>
          <cell r="Q133">
            <v>196.40757574588</v>
          </cell>
          <cell r="R133">
            <v>2541.4835133598845</v>
          </cell>
          <cell r="S133">
            <v>2438.8509163521921</v>
          </cell>
          <cell r="T133">
            <v>2287.2756399033992</v>
          </cell>
          <cell r="U133">
            <v>74766.276592315815</v>
          </cell>
        </row>
        <row r="134">
          <cell r="D134" t="str">
            <v>Previous year</v>
          </cell>
          <cell r="E134">
            <v>8400.0517384977029</v>
          </cell>
          <cell r="F134">
            <v>1385.7127942241088</v>
          </cell>
          <cell r="G134">
            <v>1272.6842726457587</v>
          </cell>
          <cell r="H134">
            <v>113.02852157835001</v>
          </cell>
          <cell r="I134">
            <v>1008.5799622348109</v>
          </cell>
          <cell r="J134">
            <v>24920.139500243266</v>
          </cell>
          <cell r="K134">
            <v>11036.080926361352</v>
          </cell>
          <cell r="L134">
            <v>13884.058573881915</v>
          </cell>
          <cell r="M134">
            <v>11449.474995995683</v>
          </cell>
          <cell r="N134">
            <v>169.10972799853147</v>
          </cell>
          <cell r="O134">
            <v>9248.0912400022899</v>
          </cell>
          <cell r="P134">
            <v>148.20663266599999</v>
          </cell>
          <cell r="Q134">
            <v>130.46343879950001</v>
          </cell>
          <cell r="R134">
            <v>1827.742117222982</v>
          </cell>
          <cell r="S134">
            <v>2011.6689276594334</v>
          </cell>
          <cell r="T134">
            <v>1470.9619498192944</v>
          </cell>
          <cell r="U134">
            <v>62170.203025363597</v>
          </cell>
        </row>
        <row r="135">
          <cell r="D135" t="str">
            <v>Growth</v>
          </cell>
          <cell r="E135">
            <v>0.16466147360381181</v>
          </cell>
          <cell r="F135">
            <v>0.27895736764654477</v>
          </cell>
          <cell r="G135">
            <v>0.2925232548232875</v>
          </cell>
          <cell r="H135">
            <v>0.12620750404367301</v>
          </cell>
          <cell r="I135">
            <v>0.20617752504257847</v>
          </cell>
          <cell r="J135">
            <v>0.22907522629700422</v>
          </cell>
          <cell r="K135">
            <v>0.20569947256503543</v>
          </cell>
          <cell r="L135">
            <v>0.24765601148513311</v>
          </cell>
          <cell r="M135">
            <v>0.23990022300302877</v>
          </cell>
          <cell r="N135">
            <v>2.1534506052290516</v>
          </cell>
          <cell r="O135">
            <v>-3.0319769507250172E-2</v>
          </cell>
          <cell r="P135">
            <v>0.37878528884408508</v>
          </cell>
          <cell r="Q135">
            <v>0.50546066816255586</v>
          </cell>
          <cell r="R135">
            <v>0.39050443134797391</v>
          </cell>
          <cell r="S135">
            <v>0.2123520340843475</v>
          </cell>
          <cell r="T135">
            <v>0.55495228152188969</v>
          </cell>
          <cell r="U135">
            <v>0.202606280082653</v>
          </cell>
        </row>
        <row r="136">
          <cell r="B136" t="str">
            <v>Aditya</v>
          </cell>
          <cell r="D136" t="str">
            <v>Current year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169.63787073487606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17.164881908618085</v>
          </cell>
          <cell r="T136">
            <v>0</v>
          </cell>
          <cell r="U136">
            <v>186.80275264349416</v>
          </cell>
        </row>
        <row r="137">
          <cell r="D137" t="str">
            <v>Previous year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134.94132147275786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9.3945138220122999</v>
          </cell>
          <cell r="T137">
            <v>0</v>
          </cell>
          <cell r="U137">
            <v>144.33583529477016</v>
          </cell>
        </row>
        <row r="138">
          <cell r="D138" t="str">
            <v>Growth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>
            <v>0.25712323611061405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>
            <v>0.82711763842414321</v>
          </cell>
          <cell r="T138" t="str">
            <v>NA</v>
          </cell>
          <cell r="U138">
            <v>0.2942229645326529</v>
          </cell>
        </row>
        <row r="139">
          <cell r="D139" t="str">
            <v>Current year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1361.6734565371171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95.740321747571798</v>
          </cell>
          <cell r="T139">
            <v>0</v>
          </cell>
          <cell r="U139">
            <v>1457.413778284689</v>
          </cell>
        </row>
        <row r="140">
          <cell r="D140" t="str">
            <v>Previous year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829.27189058851889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78.729712771044802</v>
          </cell>
          <cell r="T140">
            <v>0</v>
          </cell>
          <cell r="U140">
            <v>908.00160335956366</v>
          </cell>
        </row>
        <row r="141">
          <cell r="D141" t="str">
            <v>Growth</v>
          </cell>
          <cell r="E141" t="str">
            <v>NA</v>
          </cell>
          <cell r="F141" t="str">
            <v>NA</v>
          </cell>
          <cell r="G141" t="str">
            <v>NA</v>
          </cell>
          <cell r="H141" t="str">
            <v>NA</v>
          </cell>
          <cell r="I141" t="str">
            <v>NA</v>
          </cell>
          <cell r="J141" t="str">
            <v>NA</v>
          </cell>
          <cell r="K141" t="str">
            <v>NA</v>
          </cell>
          <cell r="L141" t="str">
            <v>NA</v>
          </cell>
          <cell r="M141">
            <v>0.64201086759465908</v>
          </cell>
          <cell r="N141" t="str">
            <v>NA</v>
          </cell>
          <cell r="O141" t="str">
            <v>NA</v>
          </cell>
          <cell r="P141" t="str">
            <v>NA</v>
          </cell>
          <cell r="Q141" t="str">
            <v>NA</v>
          </cell>
          <cell r="R141" t="str">
            <v>NA</v>
          </cell>
          <cell r="S141">
            <v>0.21606339433748264</v>
          </cell>
          <cell r="T141" t="str">
            <v>NA</v>
          </cell>
          <cell r="U141">
            <v>0.60507841934675655</v>
          </cell>
        </row>
        <row r="142">
          <cell r="B142" t="str">
            <v>Manipal</v>
          </cell>
          <cell r="D142" t="str">
            <v>Current year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119.70941539125704</v>
          </cell>
          <cell r="N142">
            <v>0.13060732639999972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4.0872766825228943</v>
          </cell>
          <cell r="T142">
            <v>0</v>
          </cell>
          <cell r="U142">
            <v>123.92729940017993</v>
          </cell>
        </row>
        <row r="143">
          <cell r="D143" t="str">
            <v>Previous year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84.096452794568279</v>
          </cell>
          <cell r="N143">
            <v>0.11307487100000002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1.1100496759998499</v>
          </cell>
          <cell r="T143">
            <v>0</v>
          </cell>
          <cell r="U143">
            <v>85.31957734156812</v>
          </cell>
        </row>
        <row r="144">
          <cell r="D144" t="str">
            <v>Growth</v>
          </cell>
          <cell r="E144" t="str">
            <v>NA</v>
          </cell>
          <cell r="F144" t="str">
            <v>NA</v>
          </cell>
          <cell r="G144" t="str">
            <v>NA</v>
          </cell>
          <cell r="H144" t="str">
            <v>NA</v>
          </cell>
          <cell r="I144" t="str">
            <v>NA</v>
          </cell>
          <cell r="J144" t="str">
            <v>NA</v>
          </cell>
          <cell r="K144" t="str">
            <v>NA</v>
          </cell>
          <cell r="L144" t="str">
            <v>NA</v>
          </cell>
          <cell r="M144">
            <v>0.42347758333736724</v>
          </cell>
          <cell r="N144">
            <v>0.15505173912601411</v>
          </cell>
          <cell r="O144" t="str">
            <v>NA</v>
          </cell>
          <cell r="P144" t="str">
            <v>NA</v>
          </cell>
          <cell r="Q144" t="str">
            <v>NA</v>
          </cell>
          <cell r="R144" t="str">
            <v>NA</v>
          </cell>
          <cell r="S144">
            <v>2.6820664614323504</v>
          </cell>
          <cell r="T144" t="str">
            <v>NA</v>
          </cell>
          <cell r="U144">
            <v>0.4525071884035452</v>
          </cell>
        </row>
        <row r="145">
          <cell r="D145" t="str">
            <v>Current year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700.85526201797904</v>
          </cell>
          <cell r="N145">
            <v>0.80878208637344695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17.403120116730669</v>
          </cell>
          <cell r="T145">
            <v>0</v>
          </cell>
          <cell r="U145">
            <v>719.06716422108309</v>
          </cell>
        </row>
        <row r="146">
          <cell r="D146" t="str">
            <v>Previous year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517.55447025071692</v>
          </cell>
          <cell r="N146">
            <v>1.9634674131505914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7.4120967269996632</v>
          </cell>
          <cell r="T146">
            <v>0</v>
          </cell>
          <cell r="U146">
            <v>526.93003439086715</v>
          </cell>
        </row>
        <row r="147">
          <cell r="D147" t="str">
            <v>Growth</v>
          </cell>
          <cell r="E147" t="str">
            <v>NA</v>
          </cell>
          <cell r="F147" t="str">
            <v>NA</v>
          </cell>
          <cell r="G147" t="str">
            <v>NA</v>
          </cell>
          <cell r="H147" t="str">
            <v>NA</v>
          </cell>
          <cell r="I147" t="str">
            <v>NA</v>
          </cell>
          <cell r="J147" t="str">
            <v>NA</v>
          </cell>
          <cell r="K147" t="str">
            <v>NA</v>
          </cell>
          <cell r="L147" t="str">
            <v>NA</v>
          </cell>
          <cell r="M147">
            <v>0.35416715013294431</v>
          </cell>
          <cell r="N147">
            <v>-0.58808479277195114</v>
          </cell>
          <cell r="O147" t="str">
            <v>NA</v>
          </cell>
          <cell r="P147" t="str">
            <v>NA</v>
          </cell>
          <cell r="Q147" t="str">
            <v>NA</v>
          </cell>
          <cell r="R147" t="str">
            <v>NA</v>
          </cell>
          <cell r="S147">
            <v>1.34793483648658</v>
          </cell>
          <cell r="T147" t="str">
            <v>NA</v>
          </cell>
          <cell r="U147">
            <v>0.36463499381341413</v>
          </cell>
        </row>
        <row r="148">
          <cell r="B148" t="str">
            <v>Star</v>
          </cell>
          <cell r="D148" t="str">
            <v>Current year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941.85904169999958</v>
          </cell>
          <cell r="N148">
            <v>0.11777870000000001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15.045141299999997</v>
          </cell>
          <cell r="T148">
            <v>0</v>
          </cell>
          <cell r="U148">
            <v>957.02196169999957</v>
          </cell>
        </row>
        <row r="149">
          <cell r="D149" t="str">
            <v>Previous year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845.51014172499981</v>
          </cell>
          <cell r="N149">
            <v>1.6037199999999998E-2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12.488468900000001</v>
          </cell>
          <cell r="T149">
            <v>0</v>
          </cell>
          <cell r="U149">
            <v>858.01464782499988</v>
          </cell>
        </row>
        <row r="150">
          <cell r="D150" t="str">
            <v>Growth</v>
          </cell>
          <cell r="E150" t="str">
            <v>NA</v>
          </cell>
          <cell r="F150" t="str">
            <v>NA</v>
          </cell>
          <cell r="G150" t="str">
            <v>NA</v>
          </cell>
          <cell r="H150" t="str">
            <v>NA</v>
          </cell>
          <cell r="I150" t="str">
            <v>NA</v>
          </cell>
          <cell r="J150" t="str">
            <v>NA</v>
          </cell>
          <cell r="K150" t="str">
            <v>NA</v>
          </cell>
          <cell r="L150" t="str">
            <v>NA</v>
          </cell>
          <cell r="M150">
            <v>0.11395357101031323</v>
          </cell>
          <cell r="N150">
            <v>6.344093732072932</v>
          </cell>
          <cell r="O150" t="str">
            <v>NA</v>
          </cell>
          <cell r="P150" t="str">
            <v>NA</v>
          </cell>
          <cell r="Q150" t="str">
            <v>NA</v>
          </cell>
          <cell r="R150" t="str">
            <v>NA</v>
          </cell>
          <cell r="S150">
            <v>0.20472264618443309</v>
          </cell>
          <cell r="T150" t="str">
            <v>NA</v>
          </cell>
          <cell r="U150">
            <v>0.11539116974981195</v>
          </cell>
        </row>
        <row r="151">
          <cell r="D151" t="str">
            <v>Current year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6511.3755677999998</v>
          </cell>
          <cell r="N151">
            <v>1.0108397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99.7832291</v>
          </cell>
          <cell r="T151">
            <v>0</v>
          </cell>
          <cell r="U151">
            <v>6612.1696366000006</v>
          </cell>
        </row>
        <row r="152">
          <cell r="D152" t="str">
            <v>Previous year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5847.3984983170003</v>
          </cell>
          <cell r="N152">
            <v>2.5279099999999999E-2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80.374413099999998</v>
          </cell>
          <cell r="T152">
            <v>0</v>
          </cell>
          <cell r="U152">
            <v>5927.7981905170009</v>
          </cell>
        </row>
        <row r="153">
          <cell r="D153" t="str">
            <v>Growth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>
            <v>0.11355084995047036</v>
          </cell>
          <cell r="N153">
            <v>38.987171220494403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>
            <v>0.24148003389899717</v>
          </cell>
          <cell r="T153" t="str">
            <v>NA</v>
          </cell>
          <cell r="U153">
            <v>0.11545120533587384</v>
          </cell>
        </row>
        <row r="154">
          <cell r="B154" t="str">
            <v>Niva Bupa</v>
          </cell>
          <cell r="D154" t="str">
            <v>Current year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283.69053696215474</v>
          </cell>
          <cell r="N154">
            <v>0.50323280000000015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6.3627761989997538</v>
          </cell>
          <cell r="T154">
            <v>0</v>
          </cell>
          <cell r="U154">
            <v>290.55654596115448</v>
          </cell>
        </row>
        <row r="155">
          <cell r="D155" t="str">
            <v>Previous year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200.72381734550095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5.2526025909990999</v>
          </cell>
          <cell r="T155">
            <v>0</v>
          </cell>
          <cell r="U155">
            <v>205.97641993650004</v>
          </cell>
        </row>
        <row r="156">
          <cell r="D156" t="str">
            <v>Growth</v>
          </cell>
          <cell r="E156" t="str">
            <v>NA</v>
          </cell>
          <cell r="F156" t="str">
            <v>NA</v>
          </cell>
          <cell r="G156" t="str">
            <v>NA</v>
          </cell>
          <cell r="H156" t="str">
            <v>NA</v>
          </cell>
          <cell r="I156" t="str">
            <v>NA</v>
          </cell>
          <cell r="J156" t="str">
            <v>NA</v>
          </cell>
          <cell r="K156" t="str">
            <v>NA</v>
          </cell>
          <cell r="L156" t="str">
            <v>NA</v>
          </cell>
          <cell r="M156">
            <v>0.41333769312410606</v>
          </cell>
          <cell r="N156" t="str">
            <v>NA</v>
          </cell>
          <cell r="O156" t="str">
            <v>NA</v>
          </cell>
          <cell r="P156" t="str">
            <v>NA</v>
          </cell>
          <cell r="Q156" t="str">
            <v>NA</v>
          </cell>
          <cell r="R156" t="str">
            <v>NA</v>
          </cell>
          <cell r="S156">
            <v>0.21135686333914847</v>
          </cell>
          <cell r="T156" t="str">
            <v>NA</v>
          </cell>
          <cell r="U156">
            <v>0.4106301393660956</v>
          </cell>
        </row>
        <row r="157">
          <cell r="D157" t="str">
            <v>Current year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1992.3319942943526</v>
          </cell>
          <cell r="N157">
            <v>3.0200353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40.962452130151739</v>
          </cell>
          <cell r="T157">
            <v>0</v>
          </cell>
          <cell r="U157">
            <v>2036.3144817245043</v>
          </cell>
        </row>
        <row r="158">
          <cell r="D158" t="str">
            <v>Previous year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1425.0382794074451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29.906220244999499</v>
          </cell>
          <cell r="T158">
            <v>0</v>
          </cell>
          <cell r="U158">
            <v>1454.9444996524446</v>
          </cell>
        </row>
        <row r="159">
          <cell r="D159" t="str">
            <v>Growth</v>
          </cell>
          <cell r="E159" t="str">
            <v>NA</v>
          </cell>
          <cell r="F159" t="str">
            <v>NA</v>
          </cell>
          <cell r="G159" t="str">
            <v>NA</v>
          </cell>
          <cell r="H159" t="str">
            <v>NA</v>
          </cell>
          <cell r="I159" t="str">
            <v>NA</v>
          </cell>
          <cell r="J159" t="str">
            <v>NA</v>
          </cell>
          <cell r="K159" t="str">
            <v>NA</v>
          </cell>
          <cell r="L159" t="str">
            <v>NA</v>
          </cell>
          <cell r="M159">
            <v>0.39809015875896175</v>
          </cell>
          <cell r="N159" t="str">
            <v>NA</v>
          </cell>
          <cell r="O159" t="str">
            <v>NA</v>
          </cell>
          <cell r="P159" t="str">
            <v>NA</v>
          </cell>
          <cell r="Q159" t="str">
            <v>NA</v>
          </cell>
          <cell r="R159" t="str">
            <v>NA</v>
          </cell>
          <cell r="S159">
            <v>0.36969673180283985</v>
          </cell>
          <cell r="T159" t="str">
            <v>NA</v>
          </cell>
          <cell r="U159">
            <v>0.39958223987989688</v>
          </cell>
        </row>
        <row r="160">
          <cell r="B160" t="str">
            <v>RelianceHealth*</v>
          </cell>
          <cell r="D160" t="str">
            <v>Current year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D161" t="str">
            <v>Previous year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D162" t="str">
            <v>Growth</v>
          </cell>
          <cell r="E162" t="str">
            <v>NA</v>
          </cell>
          <cell r="F162" t="str">
            <v>NA</v>
          </cell>
          <cell r="G162" t="str">
            <v>NA</v>
          </cell>
          <cell r="H162" t="str">
            <v>NA</v>
          </cell>
          <cell r="I162" t="str">
            <v>NA</v>
          </cell>
          <cell r="J162" t="str">
            <v>NA</v>
          </cell>
          <cell r="K162" t="str">
            <v>NA</v>
          </cell>
          <cell r="L162" t="str">
            <v>NA</v>
          </cell>
          <cell r="M162" t="str">
            <v>NA</v>
          </cell>
          <cell r="N162" t="str">
            <v>NA</v>
          </cell>
          <cell r="O162" t="str">
            <v>NA</v>
          </cell>
          <cell r="P162" t="str">
            <v>NA</v>
          </cell>
          <cell r="Q162" t="str">
            <v>NA</v>
          </cell>
          <cell r="R162" t="str">
            <v>NA</v>
          </cell>
          <cell r="S162" t="str">
            <v>NA</v>
          </cell>
          <cell r="T162" t="str">
            <v>NA</v>
          </cell>
          <cell r="U162" t="str">
            <v>NA</v>
          </cell>
        </row>
        <row r="163">
          <cell r="D163" t="str">
            <v>Current year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D164" t="str">
            <v>Previous year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D165" t="str">
            <v>Growth</v>
          </cell>
          <cell r="E165" t="str">
            <v>NA</v>
          </cell>
          <cell r="F165" t="str">
            <v>NA</v>
          </cell>
          <cell r="G165" t="str">
            <v>NA</v>
          </cell>
          <cell r="H165" t="str">
            <v>NA</v>
          </cell>
          <cell r="I165" t="str">
            <v>NA</v>
          </cell>
          <cell r="J165" t="str">
            <v>NA</v>
          </cell>
          <cell r="K165" t="str">
            <v>NA</v>
          </cell>
          <cell r="L165" t="str">
            <v>NA</v>
          </cell>
          <cell r="M165" t="str">
            <v>NA</v>
          </cell>
          <cell r="N165" t="str">
            <v>NA</v>
          </cell>
          <cell r="O165" t="str">
            <v>NA</v>
          </cell>
          <cell r="P165" t="str">
            <v>NA</v>
          </cell>
          <cell r="Q165" t="str">
            <v>NA</v>
          </cell>
          <cell r="R165" t="str">
            <v>NA</v>
          </cell>
          <cell r="S165" t="str">
            <v>NA</v>
          </cell>
          <cell r="T165" t="str">
            <v>NA</v>
          </cell>
          <cell r="U165" t="str">
            <v>NA</v>
          </cell>
        </row>
        <row r="166">
          <cell r="B166" t="str">
            <v>CARE (Religare)</v>
          </cell>
          <cell r="D166" t="str">
            <v>Current year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342.44589055138476</v>
          </cell>
          <cell r="N166">
            <v>8.6603176409998071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28.535585469007202</v>
          </cell>
          <cell r="T166">
            <v>0</v>
          </cell>
          <cell r="U166">
            <v>379.64179366139172</v>
          </cell>
        </row>
        <row r="167">
          <cell r="D167" t="str">
            <v>Previous year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280.00946803419697</v>
          </cell>
          <cell r="N167">
            <v>4.6473948660001021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32.206096751043674</v>
          </cell>
          <cell r="T167">
            <v>0</v>
          </cell>
          <cell r="U167">
            <v>316.86295965124077</v>
          </cell>
        </row>
        <row r="168">
          <cell r="D168" t="str">
            <v>Growth</v>
          </cell>
          <cell r="E168" t="str">
            <v>NA</v>
          </cell>
          <cell r="F168" t="str">
            <v>NA</v>
          </cell>
          <cell r="G168" t="str">
            <v>NA</v>
          </cell>
          <cell r="H168" t="str">
            <v>NA</v>
          </cell>
          <cell r="I168" t="str">
            <v>NA</v>
          </cell>
          <cell r="J168" t="str">
            <v>NA</v>
          </cell>
          <cell r="K168" t="str">
            <v>NA</v>
          </cell>
          <cell r="L168" t="str">
            <v>NA</v>
          </cell>
          <cell r="M168">
            <v>0.22297968334971646</v>
          </cell>
          <cell r="N168">
            <v>0.86347790336428387</v>
          </cell>
          <cell r="O168" t="str">
            <v>NA</v>
          </cell>
          <cell r="P168" t="str">
            <v>NA</v>
          </cell>
          <cell r="Q168" t="str">
            <v>NA</v>
          </cell>
          <cell r="R168" t="str">
            <v>NA</v>
          </cell>
          <cell r="S168">
            <v>-0.11396945461630724</v>
          </cell>
          <cell r="T168" t="str">
            <v>NA</v>
          </cell>
          <cell r="U168">
            <v>0.19812613654574604</v>
          </cell>
        </row>
        <row r="169">
          <cell r="D169" t="str">
            <v>Current year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2486.96769031743</v>
          </cell>
          <cell r="N169">
            <v>85.797860802000699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202.1686410030095</v>
          </cell>
          <cell r="T169">
            <v>0</v>
          </cell>
          <cell r="U169">
            <v>2774.9341921224404</v>
          </cell>
        </row>
        <row r="170">
          <cell r="D170" t="str">
            <v>Previous year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1799.189238715757</v>
          </cell>
          <cell r="N170">
            <v>20.8976238290001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174.75251156799169</v>
          </cell>
          <cell r="T170">
            <v>0</v>
          </cell>
          <cell r="U170">
            <v>1994.8393741127488</v>
          </cell>
        </row>
        <row r="171">
          <cell r="D171" t="str">
            <v>Growth</v>
          </cell>
          <cell r="E171" t="str">
            <v>NA</v>
          </cell>
          <cell r="F171" t="str">
            <v>NA</v>
          </cell>
          <cell r="G171" t="str">
            <v>NA</v>
          </cell>
          <cell r="H171" t="str">
            <v>NA</v>
          </cell>
          <cell r="I171" t="str">
            <v>NA</v>
          </cell>
          <cell r="J171" t="str">
            <v>NA</v>
          </cell>
          <cell r="K171" t="str">
            <v>NA</v>
          </cell>
          <cell r="L171" t="str">
            <v>NA</v>
          </cell>
          <cell r="M171">
            <v>0.38227132355049109</v>
          </cell>
          <cell r="N171">
            <v>3.1056275825453943</v>
          </cell>
          <cell r="O171" t="str">
            <v>NA</v>
          </cell>
          <cell r="P171" t="str">
            <v>NA</v>
          </cell>
          <cell r="Q171" t="str">
            <v>NA</v>
          </cell>
          <cell r="R171" t="str">
            <v>NA</v>
          </cell>
          <cell r="S171">
            <v>0.15688546727610778</v>
          </cell>
          <cell r="T171" t="str">
            <v>NA</v>
          </cell>
          <cell r="U171">
            <v>0.3910564570426413</v>
          </cell>
        </row>
        <row r="172">
          <cell r="A172" t="str">
            <v>Standalone Health  Insurer Total</v>
          </cell>
          <cell r="D172" t="str">
            <v>Current year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1857.3427553396721</v>
          </cell>
          <cell r="N172">
            <v>9.4119364673998067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71.195661559147936</v>
          </cell>
          <cell r="T172">
            <v>0</v>
          </cell>
          <cell r="U172">
            <v>1937.9503533662196</v>
          </cell>
        </row>
        <row r="173">
          <cell r="D173" t="str">
            <v>Previous year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1545.2812013720238</v>
          </cell>
          <cell r="N173">
            <v>4.7765069370001019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60.451731740054925</v>
          </cell>
          <cell r="T173">
            <v>0</v>
          </cell>
          <cell r="U173">
            <v>1610.5094400490789</v>
          </cell>
        </row>
        <row r="174">
          <cell r="D174" t="str">
            <v>Growth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>
            <v>0.20194483288256865</v>
          </cell>
          <cell r="N174">
            <v>0.97046431451662429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>
            <v>0.17772741176865497</v>
          </cell>
          <cell r="T174" t="str">
            <v>NA</v>
          </cell>
          <cell r="U174">
            <v>0.20331511581028811</v>
          </cell>
        </row>
        <row r="175">
          <cell r="D175" t="str">
            <v>Current year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13053.203970966879</v>
          </cell>
          <cell r="N175">
            <v>90.637517888374148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456.05776409746375</v>
          </cell>
          <cell r="T175">
            <v>0</v>
          </cell>
          <cell r="U175">
            <v>13599.899252952717</v>
          </cell>
        </row>
        <row r="176">
          <cell r="D176" t="str">
            <v>Previous year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10418.452377279438</v>
          </cell>
          <cell r="N176">
            <v>22.886370342150691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371.17495441103563</v>
          </cell>
          <cell r="T176">
            <v>0</v>
          </cell>
          <cell r="U176">
            <v>10812.513702032626</v>
          </cell>
        </row>
        <row r="177">
          <cell r="D177" t="str">
            <v>Growth</v>
          </cell>
          <cell r="E177" t="str">
            <v>NA</v>
          </cell>
          <cell r="F177" t="str">
            <v>NA</v>
          </cell>
          <cell r="G177" t="str">
            <v>NA</v>
          </cell>
          <cell r="H177" t="str">
            <v>NA</v>
          </cell>
          <cell r="I177" t="str">
            <v>NA</v>
          </cell>
          <cell r="J177" t="str">
            <v>NA</v>
          </cell>
          <cell r="K177" t="str">
            <v>NA</v>
          </cell>
          <cell r="L177" t="str">
            <v>NA</v>
          </cell>
          <cell r="M177">
            <v>0.25289280003173092</v>
          </cell>
          <cell r="N177">
            <v>2.9603273272845545</v>
          </cell>
          <cell r="O177" t="str">
            <v>NA</v>
          </cell>
          <cell r="P177" t="str">
            <v>NA</v>
          </cell>
          <cell r="Q177" t="str">
            <v>NA</v>
          </cell>
          <cell r="R177" t="str">
            <v>NA</v>
          </cell>
          <cell r="S177">
            <v>0.2286867922463047</v>
          </cell>
          <cell r="T177" t="str">
            <v>NA</v>
          </cell>
          <cell r="U177">
            <v>0.25779255663704687</v>
          </cell>
        </row>
        <row r="178">
          <cell r="A178" t="str">
            <v>Private  Insurer Total</v>
          </cell>
          <cell r="D178" t="str">
            <v>Current year</v>
          </cell>
          <cell r="E178">
            <v>1315.436902097081</v>
          </cell>
          <cell r="F178">
            <v>228.79653833212978</v>
          </cell>
          <cell r="G178">
            <v>199.74289756612976</v>
          </cell>
          <cell r="H178">
            <v>29.053640765999994</v>
          </cell>
          <cell r="I178">
            <v>154.50016904210676</v>
          </cell>
          <cell r="J178">
            <v>5886.3013479035444</v>
          </cell>
          <cell r="K178">
            <v>2533.0696660871686</v>
          </cell>
          <cell r="L178">
            <v>3353.2316818163758</v>
          </cell>
          <cell r="M178">
            <v>3692.5457545744921</v>
          </cell>
          <cell r="N178">
            <v>74.812346523484038</v>
          </cell>
          <cell r="O178">
            <v>561.52341408101904</v>
          </cell>
          <cell r="P178">
            <v>28.387664319999999</v>
          </cell>
          <cell r="Q178">
            <v>50.059566761999989</v>
          </cell>
          <cell r="R178">
            <v>327.59917232808999</v>
          </cell>
          <cell r="S178">
            <v>512.72740212599956</v>
          </cell>
          <cell r="T178">
            <v>262.02125885128549</v>
          </cell>
          <cell r="U178">
            <v>13094.711536941229</v>
          </cell>
        </row>
        <row r="179">
          <cell r="D179" t="str">
            <v>Previous year</v>
          </cell>
          <cell r="E179">
            <v>1106.4520631393821</v>
          </cell>
          <cell r="F179">
            <v>200.24900112626372</v>
          </cell>
          <cell r="G179">
            <v>173.6514657152637</v>
          </cell>
          <cell r="H179">
            <v>26.597535411000003</v>
          </cell>
          <cell r="I179">
            <v>117.76973931081693</v>
          </cell>
          <cell r="J179">
            <v>5114.8563660348291</v>
          </cell>
          <cell r="K179">
            <v>1808.5118808290395</v>
          </cell>
          <cell r="L179">
            <v>3306.3444852057892</v>
          </cell>
          <cell r="M179">
            <v>2892.0942920326206</v>
          </cell>
          <cell r="N179">
            <v>39.504947176999984</v>
          </cell>
          <cell r="O179">
            <v>809.87958829499996</v>
          </cell>
          <cell r="P179">
            <v>23.375353057999998</v>
          </cell>
          <cell r="Q179">
            <v>27.982268922500012</v>
          </cell>
          <cell r="R179">
            <v>343.1824954205523</v>
          </cell>
          <cell r="S179">
            <v>398.40439962523573</v>
          </cell>
          <cell r="T179">
            <v>279.73857490369505</v>
          </cell>
          <cell r="U179">
            <v>11353.489089045896</v>
          </cell>
        </row>
        <row r="180">
          <cell r="D180" t="str">
            <v>Growth</v>
          </cell>
          <cell r="E180">
            <v>0.18887834902195186</v>
          </cell>
          <cell r="F180">
            <v>0.14256019778029197</v>
          </cell>
          <cell r="G180">
            <v>0.15025172257197172</v>
          </cell>
          <cell r="H180">
            <v>9.2343343736435601E-2</v>
          </cell>
          <cell r="I180">
            <v>0.31188342562558607</v>
          </cell>
          <cell r="J180">
            <v>0.15082436859644599</v>
          </cell>
          <cell r="K180">
            <v>0.40063755894486286</v>
          </cell>
          <cell r="L180">
            <v>1.4180977457244108E-2</v>
          </cell>
          <cell r="M180">
            <v>0.27677225626668572</v>
          </cell>
          <cell r="N180">
            <v>0.89374627406261242</v>
          </cell>
          <cell r="O180">
            <v>-0.30665814746218395</v>
          </cell>
          <cell r="P180">
            <v>0.21442718959423732</v>
          </cell>
          <cell r="Q180">
            <v>0.7889745431525047</v>
          </cell>
          <cell r="R180">
            <v>-4.5408269070850354E-2</v>
          </cell>
          <cell r="S180">
            <v>0.28695215868173957</v>
          </cell>
          <cell r="T180">
            <v>-6.3335262426746322E-2</v>
          </cell>
          <cell r="U180">
            <v>0.15336452382513011</v>
          </cell>
        </row>
        <row r="181">
          <cell r="D181" t="str">
            <v>Current year</v>
          </cell>
          <cell r="E181">
            <v>9783.2166361069958</v>
          </cell>
          <cell r="F181">
            <v>1772.2675876150045</v>
          </cell>
          <cell r="G181">
            <v>1644.9740184425043</v>
          </cell>
          <cell r="H181">
            <v>127.2935691725</v>
          </cell>
          <cell r="I181">
            <v>1216.5264826559214</v>
          </cell>
          <cell r="J181">
            <v>30628.726095614405</v>
          </cell>
          <cell r="K181">
            <v>13306.19695209893</v>
          </cell>
          <cell r="L181">
            <v>17322.529143515476</v>
          </cell>
          <cell r="M181">
            <v>27249.410571769527</v>
          </cell>
          <cell r="N181">
            <v>623.91669199546357</v>
          </cell>
          <cell r="O181">
            <v>8967.691245223401</v>
          </cell>
          <cell r="P181">
            <v>204.34512482900001</v>
          </cell>
          <cell r="Q181">
            <v>196.40757574588</v>
          </cell>
          <cell r="R181">
            <v>2541.4835133598845</v>
          </cell>
          <cell r="S181">
            <v>2894.908680449656</v>
          </cell>
          <cell r="T181">
            <v>2287.2756399033992</v>
          </cell>
          <cell r="U181">
            <v>88366.175845268532</v>
          </cell>
        </row>
        <row r="182">
          <cell r="D182" t="str">
            <v>Previous year</v>
          </cell>
          <cell r="E182">
            <v>8400.0517384977029</v>
          </cell>
          <cell r="F182">
            <v>1385.7127942241088</v>
          </cell>
          <cell r="G182">
            <v>1272.6842726457587</v>
          </cell>
          <cell r="H182">
            <v>113.02852157835001</v>
          </cell>
          <cell r="I182">
            <v>1008.5799622348109</v>
          </cell>
          <cell r="J182">
            <v>24920.139500243266</v>
          </cell>
          <cell r="K182">
            <v>11036.080926361352</v>
          </cell>
          <cell r="L182">
            <v>13884.058573881915</v>
          </cell>
          <cell r="M182">
            <v>21867.927373275121</v>
          </cell>
          <cell r="N182">
            <v>191.99609834068215</v>
          </cell>
          <cell r="O182">
            <v>9248.0912400022899</v>
          </cell>
          <cell r="P182">
            <v>148.20663266599999</v>
          </cell>
          <cell r="Q182">
            <v>130.46343879950001</v>
          </cell>
          <cell r="R182">
            <v>1827.742117222982</v>
          </cell>
          <cell r="S182">
            <v>2382.8438820704691</v>
          </cell>
          <cell r="T182">
            <v>1470.9619498192944</v>
          </cell>
          <cell r="U182">
            <v>72982.716727396226</v>
          </cell>
        </row>
        <row r="183">
          <cell r="D183" t="str">
            <v>Growth</v>
          </cell>
          <cell r="E183">
            <v>0.16466147360381181</v>
          </cell>
          <cell r="F183">
            <v>0.27895736764654477</v>
          </cell>
          <cell r="G183">
            <v>0.2925232548232875</v>
          </cell>
          <cell r="H183">
            <v>0.12620750404367301</v>
          </cell>
          <cell r="I183">
            <v>0.20617752504257847</v>
          </cell>
          <cell r="J183">
            <v>0.22907522629700422</v>
          </cell>
          <cell r="K183">
            <v>0.20569947256503543</v>
          </cell>
          <cell r="L183">
            <v>0.24765601148513311</v>
          </cell>
          <cell r="M183">
            <v>0.24609022641401024</v>
          </cell>
          <cell r="N183">
            <v>2.2496321403801232</v>
          </cell>
          <cell r="O183">
            <v>-3.0319769507250172E-2</v>
          </cell>
          <cell r="P183">
            <v>0.37878528884408508</v>
          </cell>
          <cell r="Q183">
            <v>0.50546066816255586</v>
          </cell>
          <cell r="R183">
            <v>0.39050443134797391</v>
          </cell>
          <cell r="S183">
            <v>0.21489649499582419</v>
          </cell>
          <cell r="T183">
            <v>0.55495228152188969</v>
          </cell>
          <cell r="U183">
            <v>0.21078222088295692</v>
          </cell>
        </row>
        <row r="184">
          <cell r="B184" t="str">
            <v>National</v>
          </cell>
          <cell r="D184" t="str">
            <v>Current year</v>
          </cell>
          <cell r="E184">
            <v>48.653840271000036</v>
          </cell>
          <cell r="F184">
            <v>16.081301875999984</v>
          </cell>
          <cell r="G184">
            <v>8.6477562539999866</v>
          </cell>
          <cell r="H184">
            <v>7.4335456219999969</v>
          </cell>
          <cell r="I184">
            <v>27.328625450999994</v>
          </cell>
          <cell r="J184">
            <v>478.71294726500025</v>
          </cell>
          <cell r="K184">
            <v>172.60186127899999</v>
          </cell>
          <cell r="L184">
            <v>306.11108598600026</v>
          </cell>
          <cell r="M184">
            <v>1349.4471274840002</v>
          </cell>
          <cell r="N184">
            <v>0.15490000000000004</v>
          </cell>
          <cell r="O184">
            <v>0</v>
          </cell>
          <cell r="P184">
            <v>0</v>
          </cell>
          <cell r="Q184">
            <v>3.8247490370000001</v>
          </cell>
          <cell r="R184">
            <v>10.810665254</v>
          </cell>
          <cell r="S184">
            <v>0.53930636500001583</v>
          </cell>
          <cell r="T184">
            <v>22.771023438000043</v>
          </cell>
          <cell r="U184">
            <v>1958.3244864410005</v>
          </cell>
        </row>
        <row r="185">
          <cell r="D185" t="str">
            <v>Previous year</v>
          </cell>
          <cell r="E185">
            <v>95.415388022000116</v>
          </cell>
          <cell r="F185">
            <v>18.21031172</v>
          </cell>
          <cell r="G185">
            <v>8.9015923199999989</v>
          </cell>
          <cell r="H185">
            <v>9.3087194000000011</v>
          </cell>
          <cell r="I185">
            <v>19.548294199999987</v>
          </cell>
          <cell r="J185">
            <v>435.15249969999991</v>
          </cell>
          <cell r="K185">
            <v>141.95990000000006</v>
          </cell>
          <cell r="L185">
            <v>293.19259969999985</v>
          </cell>
          <cell r="M185">
            <v>295.36482849999993</v>
          </cell>
          <cell r="N185">
            <v>0.1160367000000001</v>
          </cell>
          <cell r="O185">
            <v>-18.092887670000003</v>
          </cell>
          <cell r="P185">
            <v>0</v>
          </cell>
          <cell r="Q185">
            <v>16.797738590000002</v>
          </cell>
          <cell r="R185">
            <v>7.0908993020000048</v>
          </cell>
          <cell r="S185">
            <v>10.945760100000001</v>
          </cell>
          <cell r="T185">
            <v>21.408030800000006</v>
          </cell>
          <cell r="U185">
            <v>901.95689996400006</v>
          </cell>
        </row>
        <row r="186">
          <cell r="D186" t="str">
            <v>Growth</v>
          </cell>
          <cell r="E186">
            <v>-0.49008392378196036</v>
          </cell>
          <cell r="F186">
            <v>-0.11691232290448768</v>
          </cell>
          <cell r="G186">
            <v>-2.8515804462275387E-2</v>
          </cell>
          <cell r="H186">
            <v>-0.20144272240067779</v>
          </cell>
          <cell r="I186">
            <v>0.39800563524361182</v>
          </cell>
          <cell r="J186">
            <v>0.10010386610448409</v>
          </cell>
          <cell r="K186">
            <v>0.21584941436983202</v>
          </cell>
          <cell r="L186">
            <v>4.4061433676084776E-2</v>
          </cell>
          <cell r="M186">
            <v>3.5687468421244359</v>
          </cell>
          <cell r="N186">
            <v>0.33492248573080674</v>
          </cell>
          <cell r="O186" t="str">
            <v>NA</v>
          </cell>
          <cell r="P186" t="str">
            <v>NA</v>
          </cell>
          <cell r="Q186">
            <v>-0.77230571743288456</v>
          </cell>
          <cell r="R186">
            <v>0.52458310202639968</v>
          </cell>
          <cell r="S186">
            <v>-0.95072919924491894</v>
          </cell>
          <cell r="T186">
            <v>6.3667352253624215E-2</v>
          </cell>
          <cell r="U186">
            <v>1.1711951940488103</v>
          </cell>
        </row>
        <row r="187">
          <cell r="D187" t="str">
            <v>Current year</v>
          </cell>
          <cell r="E187">
            <v>766.66442327100003</v>
          </cell>
          <cell r="F187">
            <v>151.02237597599998</v>
          </cell>
          <cell r="G187">
            <v>83.833606873999997</v>
          </cell>
          <cell r="H187">
            <v>67.188769101999995</v>
          </cell>
          <cell r="I187">
            <v>189.636780851</v>
          </cell>
          <cell r="J187">
            <v>2604.754210865</v>
          </cell>
          <cell r="K187">
            <v>859.74277457899996</v>
          </cell>
          <cell r="L187">
            <v>1745.0114362860002</v>
          </cell>
          <cell r="M187">
            <v>4354.6195760840001</v>
          </cell>
          <cell r="N187">
            <v>2.4125626200000001</v>
          </cell>
          <cell r="O187">
            <v>4.2853490000000001</v>
          </cell>
          <cell r="P187">
            <v>0</v>
          </cell>
          <cell r="Q187">
            <v>26.095889517</v>
          </cell>
          <cell r="R187">
            <v>103.51478769100001</v>
          </cell>
          <cell r="S187">
            <v>346.82564286500002</v>
          </cell>
          <cell r="T187">
            <v>260.70619392100002</v>
          </cell>
          <cell r="U187">
            <v>8810.5377926609999</v>
          </cell>
        </row>
        <row r="188">
          <cell r="D188" t="str">
            <v>Previous year</v>
          </cell>
          <cell r="E188">
            <v>744.43910892200006</v>
          </cell>
          <cell r="F188">
            <v>124.57707714</v>
          </cell>
          <cell r="G188">
            <v>70.406845649999994</v>
          </cell>
          <cell r="H188">
            <v>54.170231489999999</v>
          </cell>
          <cell r="I188">
            <v>167.76448329999999</v>
          </cell>
          <cell r="J188">
            <v>2568.7126297</v>
          </cell>
          <cell r="K188">
            <v>828.94243370000004</v>
          </cell>
          <cell r="L188">
            <v>1739.7701959999999</v>
          </cell>
          <cell r="M188">
            <v>3621.0901097000001</v>
          </cell>
          <cell r="N188">
            <v>0.73055989200000004</v>
          </cell>
          <cell r="O188">
            <v>46.811624930000001</v>
          </cell>
          <cell r="P188">
            <v>0</v>
          </cell>
          <cell r="Q188">
            <v>73.027792829999996</v>
          </cell>
          <cell r="R188">
            <v>75.453351574999999</v>
          </cell>
          <cell r="S188">
            <v>157.51872399999999</v>
          </cell>
          <cell r="T188">
            <v>210.436601658</v>
          </cell>
          <cell r="U188">
            <v>7790.5620636470012</v>
          </cell>
        </row>
        <row r="189">
          <cell r="D189" t="str">
            <v>Growth</v>
          </cell>
          <cell r="E189">
            <v>2.9855113846965649E-2</v>
          </cell>
          <cell r="F189">
            <v>0.21228061729430922</v>
          </cell>
          <cell r="G189">
            <v>0.19070249632750028</v>
          </cell>
          <cell r="H189">
            <v>0.24032641644522529</v>
          </cell>
          <cell r="I189">
            <v>0.13037501812518623</v>
          </cell>
          <cell r="J189">
            <v>1.4030989978512825E-2</v>
          </cell>
          <cell r="K189">
            <v>3.7156187965335569E-2</v>
          </cell>
          <cell r="L189">
            <v>3.0126049394630624E-3</v>
          </cell>
          <cell r="M189">
            <v>0.20257144786843523</v>
          </cell>
          <cell r="N189">
            <v>2.3023474822787011</v>
          </cell>
          <cell r="O189">
            <v>-0.90845545296904084</v>
          </cell>
          <cell r="P189" t="str">
            <v>NA</v>
          </cell>
          <cell r="Q189">
            <v>-0.64265810993701911</v>
          </cell>
          <cell r="R189">
            <v>0.37190443539286888</v>
          </cell>
          <cell r="S189">
            <v>1.2018058174785624</v>
          </cell>
          <cell r="T189">
            <v>0.23888236108610891</v>
          </cell>
          <cell r="U189">
            <v>0.13092453672546916</v>
          </cell>
        </row>
        <row r="190">
          <cell r="B190" t="str">
            <v>NewIndia</v>
          </cell>
          <cell r="D190" t="str">
            <v>Current year</v>
          </cell>
          <cell r="E190">
            <v>366.54859680000027</v>
          </cell>
          <cell r="F190">
            <v>72.074356100000017</v>
          </cell>
          <cell r="G190">
            <v>28.003862700000013</v>
          </cell>
          <cell r="H190">
            <v>44.070493400000004</v>
          </cell>
          <cell r="I190">
            <v>50.32527319999997</v>
          </cell>
          <cell r="J190">
            <v>830.39353529999994</v>
          </cell>
          <cell r="K190">
            <v>316.09099489999994</v>
          </cell>
          <cell r="L190">
            <v>514.3025404</v>
          </cell>
          <cell r="M190">
            <v>1264.0106209999994</v>
          </cell>
          <cell r="N190">
            <v>7.9066599999999987E-2</v>
          </cell>
          <cell r="O190">
            <v>0</v>
          </cell>
          <cell r="P190">
            <v>8.6171080000000018</v>
          </cell>
          <cell r="Q190">
            <v>61.915752999999995</v>
          </cell>
          <cell r="R190">
            <v>27.005376899999998</v>
          </cell>
          <cell r="S190">
            <v>19.813636300000042</v>
          </cell>
          <cell r="T190">
            <v>82.827413500000034</v>
          </cell>
          <cell r="U190">
            <v>2783.6107366999995</v>
          </cell>
        </row>
        <row r="191">
          <cell r="D191" t="str">
            <v>Previous year</v>
          </cell>
          <cell r="E191">
            <v>288.70209800000021</v>
          </cell>
          <cell r="F191">
            <v>73.830802399999982</v>
          </cell>
          <cell r="G191">
            <v>39.547737399999988</v>
          </cell>
          <cell r="H191">
            <v>34.283064999999993</v>
          </cell>
          <cell r="I191">
            <v>53.504572199999984</v>
          </cell>
          <cell r="J191">
            <v>765.89079760000027</v>
          </cell>
          <cell r="K191">
            <v>245.35706770000002</v>
          </cell>
          <cell r="L191">
            <v>520.53372990000025</v>
          </cell>
          <cell r="M191">
            <v>1327.1903199999997</v>
          </cell>
          <cell r="N191">
            <v>0.34034439999999999</v>
          </cell>
          <cell r="O191">
            <v>0</v>
          </cell>
          <cell r="P191">
            <v>12.872048999999997</v>
          </cell>
          <cell r="Q191">
            <v>51.887270400000006</v>
          </cell>
          <cell r="R191">
            <v>32.000538399999982</v>
          </cell>
          <cell r="S191">
            <v>22.286861099999896</v>
          </cell>
          <cell r="T191">
            <v>77.333508800000004</v>
          </cell>
          <cell r="U191">
            <v>2705.8391622999998</v>
          </cell>
        </row>
        <row r="192">
          <cell r="D192" t="str">
            <v>Growth</v>
          </cell>
          <cell r="E192">
            <v>0.26964299649807189</v>
          </cell>
          <cell r="F192">
            <v>-2.379015590923559E-2</v>
          </cell>
          <cell r="G192">
            <v>-0.29189722241859478</v>
          </cell>
          <cell r="H192">
            <v>0.28548872161809374</v>
          </cell>
          <cell r="I192">
            <v>-5.9421071307995905E-2</v>
          </cell>
          <cell r="J192">
            <v>8.4219235825950395E-2</v>
          </cell>
          <cell r="K192">
            <v>0.28828974792968609</v>
          </cell>
          <cell r="L192">
            <v>-1.1970769888816483E-2</v>
          </cell>
          <cell r="M192">
            <v>-4.7604098709822018E-2</v>
          </cell>
          <cell r="N192">
            <v>-0.76768649638425079</v>
          </cell>
          <cell r="O192" t="str">
            <v>NA</v>
          </cell>
          <cell r="P192">
            <v>-0.33055661922977425</v>
          </cell>
          <cell r="Q192">
            <v>0.19327442979155035</v>
          </cell>
          <cell r="R192">
            <v>-0.15609617055692998</v>
          </cell>
          <cell r="S192">
            <v>-0.11097232530425141</v>
          </cell>
          <cell r="T192">
            <v>7.104170992949993E-2</v>
          </cell>
          <cell r="U192">
            <v>2.8742127574904654E-2</v>
          </cell>
        </row>
        <row r="193">
          <cell r="D193" t="str">
            <v>Current year</v>
          </cell>
          <cell r="E193">
            <v>2585.5848543000002</v>
          </cell>
          <cell r="F193">
            <v>568.14667940000004</v>
          </cell>
          <cell r="G193">
            <v>298.88729749999999</v>
          </cell>
          <cell r="H193">
            <v>269.25938189999999</v>
          </cell>
          <cell r="I193">
            <v>545.98367089999999</v>
          </cell>
          <cell r="J193">
            <v>4781.2532740999995</v>
          </cell>
          <cell r="K193">
            <v>1672.1050602</v>
          </cell>
          <cell r="L193">
            <v>3109.1482139</v>
          </cell>
          <cell r="M193">
            <v>9930.3049460999991</v>
          </cell>
          <cell r="N193">
            <v>2.6072701</v>
          </cell>
          <cell r="O193">
            <v>12.96</v>
          </cell>
          <cell r="P193">
            <v>74.9703892</v>
          </cell>
          <cell r="Q193">
            <v>178.75864659999999</v>
          </cell>
          <cell r="R193">
            <v>317.79123700000002</v>
          </cell>
          <cell r="S193">
            <v>438.36349130000002</v>
          </cell>
          <cell r="T193">
            <v>720.24567750000006</v>
          </cell>
          <cell r="U193">
            <v>20156.970136499996</v>
          </cell>
        </row>
        <row r="194">
          <cell r="D194" t="str">
            <v>Previous year</v>
          </cell>
          <cell r="E194">
            <v>2470.5474293000002</v>
          </cell>
          <cell r="F194">
            <v>489.9331234</v>
          </cell>
          <cell r="G194">
            <v>263.06696979999998</v>
          </cell>
          <cell r="H194">
            <v>226.86615359999999</v>
          </cell>
          <cell r="I194">
            <v>439.7469165</v>
          </cell>
          <cell r="J194">
            <v>4304.2815026000007</v>
          </cell>
          <cell r="K194">
            <v>1363.2064488000001</v>
          </cell>
          <cell r="L194">
            <v>2941.0750538000002</v>
          </cell>
          <cell r="M194">
            <v>9174.0713347000001</v>
          </cell>
          <cell r="N194">
            <v>2.2109570999999999</v>
          </cell>
          <cell r="O194">
            <v>502.95</v>
          </cell>
          <cell r="P194">
            <v>66.448177999999999</v>
          </cell>
          <cell r="Q194">
            <v>178.6547913</v>
          </cell>
          <cell r="R194">
            <v>312.45254119999998</v>
          </cell>
          <cell r="S194">
            <v>985.68277279999995</v>
          </cell>
          <cell r="T194">
            <v>666.6745694</v>
          </cell>
          <cell r="U194">
            <v>19593.6541163</v>
          </cell>
        </row>
        <row r="195">
          <cell r="D195" t="str">
            <v>Growth</v>
          </cell>
          <cell r="E195">
            <v>4.6563536338419718E-2</v>
          </cell>
          <cell r="F195">
            <v>0.15964129034024002</v>
          </cell>
          <cell r="G195">
            <v>0.13616429203268227</v>
          </cell>
          <cell r="H195">
            <v>0.1868644909224573</v>
          </cell>
          <cell r="I195">
            <v>0.24158612696036949</v>
          </cell>
          <cell r="J195">
            <v>0.11081333114757574</v>
          </cell>
          <cell r="K195">
            <v>0.22659708782328342</v>
          </cell>
          <cell r="L195">
            <v>5.7146844954820773E-2</v>
          </cell>
          <cell r="M195">
            <v>8.2431625372218514E-2</v>
          </cell>
          <cell r="N195">
            <v>0.17924952049047002</v>
          </cell>
          <cell r="O195">
            <v>-0.97423203101699973</v>
          </cell>
          <cell r="P195">
            <v>0.12825349703343258</v>
          </cell>
          <cell r="Q195">
            <v>5.8131830243274426E-4</v>
          </cell>
          <cell r="R195">
            <v>1.7086421443385718E-2</v>
          </cell>
          <cell r="S195">
            <v>-0.55526919674698816</v>
          </cell>
          <cell r="T195">
            <v>8.0355709605382852E-2</v>
          </cell>
          <cell r="U195">
            <v>2.8749921625459977E-2</v>
          </cell>
        </row>
        <row r="196">
          <cell r="B196" t="str">
            <v>Oriental</v>
          </cell>
          <cell r="D196" t="str">
            <v>Current year</v>
          </cell>
          <cell r="E196">
            <v>119.21407119999992</v>
          </cell>
          <cell r="F196">
            <v>43.224299999999999</v>
          </cell>
          <cell r="G196">
            <v>18.579399999999993</v>
          </cell>
          <cell r="H196">
            <v>24.644900000000007</v>
          </cell>
          <cell r="I196">
            <v>25.030558099999979</v>
          </cell>
          <cell r="J196">
            <v>324.25839980000012</v>
          </cell>
          <cell r="K196">
            <v>91.778099900000029</v>
          </cell>
          <cell r="L196">
            <v>232.48029990000009</v>
          </cell>
          <cell r="M196">
            <v>511.08819999999923</v>
          </cell>
          <cell r="N196">
            <v>0.27389999999999981</v>
          </cell>
          <cell r="O196">
            <v>5.6669999999999998</v>
          </cell>
          <cell r="P196">
            <v>0.36239139999999992</v>
          </cell>
          <cell r="Q196">
            <v>8.647900000000007</v>
          </cell>
          <cell r="R196">
            <v>8.777199999999997</v>
          </cell>
          <cell r="S196">
            <v>10.478799999999978</v>
          </cell>
          <cell r="T196">
            <v>39.428979499999997</v>
          </cell>
          <cell r="U196">
            <v>1096.4516999999992</v>
          </cell>
        </row>
        <row r="197">
          <cell r="D197" t="str">
            <v>Previous year</v>
          </cell>
          <cell r="E197">
            <v>124.80747790000009</v>
          </cell>
          <cell r="F197">
            <v>37.993799999999993</v>
          </cell>
          <cell r="G197">
            <v>18.334699999999998</v>
          </cell>
          <cell r="H197">
            <v>19.659099999999995</v>
          </cell>
          <cell r="I197">
            <v>20.431735400000008</v>
          </cell>
          <cell r="J197">
            <v>328.06649999999996</v>
          </cell>
          <cell r="K197">
            <v>85.79850001799997</v>
          </cell>
          <cell r="L197">
            <v>242.26799998199999</v>
          </cell>
          <cell r="M197">
            <v>528.11410000000024</v>
          </cell>
          <cell r="N197">
            <v>0.18900000000000006</v>
          </cell>
          <cell r="O197">
            <v>7.4397000000000162</v>
          </cell>
          <cell r="P197">
            <v>0.38969399999999954</v>
          </cell>
          <cell r="Q197">
            <v>27.285899999999998</v>
          </cell>
          <cell r="R197">
            <v>-1.5945000000000009</v>
          </cell>
          <cell r="S197">
            <v>17.752199999999988</v>
          </cell>
          <cell r="T197">
            <v>34.868992699999978</v>
          </cell>
          <cell r="U197">
            <v>1125.7446</v>
          </cell>
        </row>
        <row r="198">
          <cell r="D198" t="str">
            <v>Growth</v>
          </cell>
          <cell r="E198">
            <v>-4.4816278592551939E-2</v>
          </cell>
          <cell r="F198">
            <v>0.13766719833235969</v>
          </cell>
          <cell r="G198">
            <v>1.3346277822925634E-2</v>
          </cell>
          <cell r="H198">
            <v>0.25361283069926971</v>
          </cell>
          <cell r="I198">
            <v>0.22508233441589937</v>
          </cell>
          <cell r="J198">
            <v>-1.1607708193307888E-2</v>
          </cell>
          <cell r="K198">
            <v>6.9693524720660358E-2</v>
          </cell>
          <cell r="L198">
            <v>-4.0400300835137563E-2</v>
          </cell>
          <cell r="M198">
            <v>-3.2239055916138189E-2</v>
          </cell>
          <cell r="N198">
            <v>0.44920634920634778</v>
          </cell>
          <cell r="O198">
            <v>-0.23827573692487769</v>
          </cell>
          <cell r="P198">
            <v>-7.0061638105794938E-2</v>
          </cell>
          <cell r="Q198">
            <v>-0.68306341370451373</v>
          </cell>
          <cell r="R198" t="str">
            <v>NA</v>
          </cell>
          <cell r="S198">
            <v>-0.40971823210644398</v>
          </cell>
          <cell r="T198">
            <v>0.13077483594758449</v>
          </cell>
          <cell r="U198">
            <v>-2.602091095973352E-2</v>
          </cell>
        </row>
        <row r="199">
          <cell r="D199" t="str">
            <v>Current year</v>
          </cell>
          <cell r="E199">
            <v>1086.0705058999999</v>
          </cell>
          <cell r="F199">
            <v>296.7851</v>
          </cell>
          <cell r="G199">
            <v>159.9649</v>
          </cell>
          <cell r="H199">
            <v>136.8202</v>
          </cell>
          <cell r="I199">
            <v>205.53234079999999</v>
          </cell>
          <cell r="J199">
            <v>1845.3511997999999</v>
          </cell>
          <cell r="K199">
            <v>488.87869990000002</v>
          </cell>
          <cell r="L199">
            <v>1356.4724999</v>
          </cell>
          <cell r="M199">
            <v>4926.8639999999996</v>
          </cell>
          <cell r="N199">
            <v>2.7801</v>
          </cell>
          <cell r="O199">
            <v>5.6669999999999998</v>
          </cell>
          <cell r="P199">
            <v>5.2532126999999997</v>
          </cell>
          <cell r="Q199">
            <v>73.587000000000003</v>
          </cell>
          <cell r="R199">
            <v>88.520399999999995</v>
          </cell>
          <cell r="S199">
            <v>271.90449999999998</v>
          </cell>
          <cell r="T199">
            <v>290.4727408</v>
          </cell>
          <cell r="U199">
            <v>9098.7881000000016</v>
          </cell>
        </row>
        <row r="200">
          <cell r="D200" t="str">
            <v>Previous year</v>
          </cell>
          <cell r="E200">
            <v>1086.4344536000001</v>
          </cell>
          <cell r="F200">
            <v>232.91049999999998</v>
          </cell>
          <cell r="G200">
            <v>139.75229999999999</v>
          </cell>
          <cell r="H200">
            <v>93.158199999999994</v>
          </cell>
          <cell r="I200">
            <v>186.98691550000001</v>
          </cell>
          <cell r="J200">
            <v>1789.140099982</v>
          </cell>
          <cell r="K200">
            <v>473.6721</v>
          </cell>
          <cell r="L200">
            <v>1315.467999982</v>
          </cell>
          <cell r="M200">
            <v>4012.6203</v>
          </cell>
          <cell r="N200">
            <v>0.96640000000000004</v>
          </cell>
          <cell r="O200">
            <v>338.30119999999999</v>
          </cell>
          <cell r="P200">
            <v>6.2190244999999997</v>
          </cell>
          <cell r="Q200">
            <v>91.737899999999996</v>
          </cell>
          <cell r="R200">
            <v>75.360299999999995</v>
          </cell>
          <cell r="S200">
            <v>179.40369999999999</v>
          </cell>
          <cell r="T200">
            <v>255.43310641799897</v>
          </cell>
          <cell r="U200">
            <v>8255.5138999999981</v>
          </cell>
        </row>
        <row r="201">
          <cell r="D201" t="str">
            <v>Growth</v>
          </cell>
          <cell r="E201">
            <v>-3.3499278193376448E-4</v>
          </cell>
          <cell r="F201">
            <v>0.27424525729840443</v>
          </cell>
          <cell r="G201">
            <v>0.1446316089252199</v>
          </cell>
          <cell r="H201">
            <v>0.46868659978402338</v>
          </cell>
          <cell r="I201">
            <v>9.9180337032726634E-2</v>
          </cell>
          <cell r="J201">
            <v>3.1417941959137455E-2</v>
          </cell>
          <cell r="K201">
            <v>3.2103642794245248E-2</v>
          </cell>
          <cell r="L201">
            <v>3.1171035645535309E-2</v>
          </cell>
          <cell r="M201">
            <v>0.22784206619300598</v>
          </cell>
          <cell r="N201">
            <v>1.8767591059602646</v>
          </cell>
          <cell r="O201">
            <v>-0.98324865534027084</v>
          </cell>
          <cell r="P201">
            <v>-0.15529956506844442</v>
          </cell>
          <cell r="Q201">
            <v>-0.19785606603159647</v>
          </cell>
          <cell r="R201">
            <v>0.17462908189059759</v>
          </cell>
          <cell r="S201">
            <v>0.51560140621403017</v>
          </cell>
          <cell r="T201">
            <v>0.13717734115741848</v>
          </cell>
          <cell r="U201">
            <v>0.10214678458720827</v>
          </cell>
        </row>
        <row r="202">
          <cell r="B202" t="str">
            <v>United</v>
          </cell>
          <cell r="D202" t="str">
            <v>Current year</v>
          </cell>
          <cell r="E202">
            <v>102.18306259999986</v>
          </cell>
          <cell r="F202">
            <v>22.706670899999992</v>
          </cell>
          <cell r="G202">
            <v>11.726438000000002</v>
          </cell>
          <cell r="H202">
            <v>10.98023289999999</v>
          </cell>
          <cell r="I202">
            <v>35.741171400000013</v>
          </cell>
          <cell r="J202">
            <v>540.86921539999992</v>
          </cell>
          <cell r="K202">
            <v>159.87329439999996</v>
          </cell>
          <cell r="L202">
            <v>380.99592099999995</v>
          </cell>
          <cell r="M202">
            <v>488.76759070000026</v>
          </cell>
          <cell r="N202">
            <v>0.23695515700000014</v>
          </cell>
          <cell r="O202">
            <v>89.930465400000031</v>
          </cell>
          <cell r="P202">
            <v>0</v>
          </cell>
          <cell r="Q202">
            <v>1.7258779000000004</v>
          </cell>
          <cell r="R202">
            <v>12.663422024999996</v>
          </cell>
          <cell r="S202">
            <v>65.275011500000005</v>
          </cell>
          <cell r="T202">
            <v>35.585293199999995</v>
          </cell>
          <cell r="U202">
            <v>1395.6847361820003</v>
          </cell>
        </row>
        <row r="203">
          <cell r="D203" t="str">
            <v>Previous year</v>
          </cell>
          <cell r="E203">
            <v>111.99095039999997</v>
          </cell>
          <cell r="F203">
            <v>25.339419300000003</v>
          </cell>
          <cell r="G203">
            <v>15.238947100000004</v>
          </cell>
          <cell r="H203">
            <v>10.100472199999999</v>
          </cell>
          <cell r="I203">
            <v>39.7096947</v>
          </cell>
          <cell r="J203">
            <v>522.57653327299988</v>
          </cell>
          <cell r="K203">
            <v>143.80303817300012</v>
          </cell>
          <cell r="L203">
            <v>378.77349509999976</v>
          </cell>
          <cell r="M203">
            <v>380.83055090000016</v>
          </cell>
          <cell r="N203">
            <v>0.19396709999999995</v>
          </cell>
          <cell r="O203">
            <v>-24.099596900000002</v>
          </cell>
          <cell r="P203">
            <v>0</v>
          </cell>
          <cell r="Q203">
            <v>5.6795708999999945</v>
          </cell>
          <cell r="R203">
            <v>12.361562942000017</v>
          </cell>
          <cell r="S203">
            <v>63.054246550000016</v>
          </cell>
          <cell r="T203">
            <v>28.655382820000028</v>
          </cell>
          <cell r="U203">
            <v>1166.292281985</v>
          </cell>
        </row>
        <row r="204">
          <cell r="D204" t="str">
            <v>Growth</v>
          </cell>
          <cell r="E204">
            <v>-8.7577503047961622E-2</v>
          </cell>
          <cell r="F204">
            <v>-0.10389931863987155</v>
          </cell>
          <cell r="G204">
            <v>-0.23049552419536923</v>
          </cell>
          <cell r="H204">
            <v>8.7100947617081856E-2</v>
          </cell>
          <cell r="I204">
            <v>-9.9938398670186376E-2</v>
          </cell>
          <cell r="J204">
            <v>3.500479061397832E-2</v>
          </cell>
          <cell r="K204">
            <v>0.11175185469772037</v>
          </cell>
          <cell r="L204">
            <v>5.8674271794372729E-3</v>
          </cell>
          <cell r="M204">
            <v>0.28342537001014551</v>
          </cell>
          <cell r="N204">
            <v>0.22162550762474773</v>
          </cell>
          <cell r="O204" t="str">
            <v>NA</v>
          </cell>
          <cell r="P204" t="str">
            <v>NA</v>
          </cell>
          <cell r="Q204">
            <v>-0.69612530059269051</v>
          </cell>
          <cell r="R204">
            <v>2.4419168062832355E-2</v>
          </cell>
          <cell r="S204">
            <v>3.5219910973624792E-2</v>
          </cell>
          <cell r="T204">
            <v>0.24183625197159242</v>
          </cell>
          <cell r="U204">
            <v>0.19668522011187459</v>
          </cell>
        </row>
        <row r="205">
          <cell r="D205" t="str">
            <v>Current year</v>
          </cell>
          <cell r="E205">
            <v>1246.9258940559998</v>
          </cell>
          <cell r="F205">
            <v>253.82080474399999</v>
          </cell>
          <cell r="G205">
            <v>116.6648503</v>
          </cell>
          <cell r="H205">
            <v>137.155954444</v>
          </cell>
          <cell r="I205">
            <v>248.8033188</v>
          </cell>
          <cell r="J205">
            <v>3080.4023002120002</v>
          </cell>
          <cell r="K205">
            <v>850.94874551199996</v>
          </cell>
          <cell r="L205">
            <v>2229.4535547</v>
          </cell>
          <cell r="M205">
            <v>4264.9991374199999</v>
          </cell>
          <cell r="N205">
            <v>3.2098866260000003</v>
          </cell>
          <cell r="O205">
            <v>323.06485070000002</v>
          </cell>
          <cell r="P205">
            <v>0</v>
          </cell>
          <cell r="Q205">
            <v>40.014871399999997</v>
          </cell>
          <cell r="R205">
            <v>166.79234392899997</v>
          </cell>
          <cell r="S205">
            <v>301.75267770900001</v>
          </cell>
          <cell r="T205">
            <v>250.91289028400001</v>
          </cell>
          <cell r="U205">
            <v>10180.698975879999</v>
          </cell>
        </row>
        <row r="206">
          <cell r="D206" t="str">
            <v>Previous year</v>
          </cell>
          <cell r="E206">
            <v>1187.2374789</v>
          </cell>
          <cell r="F206">
            <v>199.81306510000002</v>
          </cell>
          <cell r="G206">
            <v>115.8557234</v>
          </cell>
          <cell r="H206">
            <v>83.957341700000001</v>
          </cell>
          <cell r="I206">
            <v>211.9305775</v>
          </cell>
          <cell r="J206">
            <v>2924.157181522</v>
          </cell>
          <cell r="K206">
            <v>761.20249352200005</v>
          </cell>
          <cell r="L206">
            <v>2162.9546879999998</v>
          </cell>
          <cell r="M206">
            <v>3570.0548745220003</v>
          </cell>
          <cell r="N206">
            <v>0.83188012599999994</v>
          </cell>
          <cell r="O206">
            <v>-25.534729406</v>
          </cell>
          <cell r="P206">
            <v>0</v>
          </cell>
          <cell r="Q206">
            <v>52.725845999999997</v>
          </cell>
          <cell r="R206">
            <v>146.162484651</v>
          </cell>
          <cell r="S206">
            <v>296.62324714800002</v>
          </cell>
          <cell r="T206">
            <v>228.82278634500003</v>
          </cell>
          <cell r="U206">
            <v>8792.8246924080013</v>
          </cell>
        </row>
        <row r="207">
          <cell r="D207" t="str">
            <v>Growth</v>
          </cell>
          <cell r="E207">
            <v>5.027504287625955E-2</v>
          </cell>
          <cell r="F207">
            <v>0.27029133263618588</v>
          </cell>
          <cell r="G207">
            <v>6.9839182411940764E-3</v>
          </cell>
          <cell r="H207">
            <v>0.63363860344806511</v>
          </cell>
          <cell r="I207">
            <v>0.17398499893202057</v>
          </cell>
          <cell r="J207">
            <v>5.3432530808304887E-2</v>
          </cell>
          <cell r="K207">
            <v>0.11790062795873656</v>
          </cell>
          <cell r="L207">
            <v>3.0744456677217383E-2</v>
          </cell>
          <cell r="M207">
            <v>0.19465926640442652</v>
          </cell>
          <cell r="N207">
            <v>2.8585927535429554</v>
          </cell>
          <cell r="O207" t="str">
            <v>NA</v>
          </cell>
          <cell r="P207" t="str">
            <v>NA</v>
          </cell>
          <cell r="Q207">
            <v>-0.24107673113485939</v>
          </cell>
          <cell r="R207">
            <v>0.14114332639636629</v>
          </cell>
          <cell r="S207">
            <v>1.7292746304677413E-2</v>
          </cell>
          <cell r="T207">
            <v>9.6538042787812056E-2</v>
          </cell>
          <cell r="U207">
            <v>0.15784168705994236</v>
          </cell>
        </row>
        <row r="208">
          <cell r="A208" t="str">
            <v>PSU General Insurer  Total</v>
          </cell>
          <cell r="D208" t="str">
            <v>Current year</v>
          </cell>
          <cell r="E208">
            <v>636.59957087100008</v>
          </cell>
          <cell r="F208">
            <v>154.08662887600002</v>
          </cell>
          <cell r="G208">
            <v>66.957456953999994</v>
          </cell>
          <cell r="H208">
            <v>87.129171921999998</v>
          </cell>
          <cell r="I208">
            <v>138.42562815099996</v>
          </cell>
          <cell r="J208">
            <v>2174.2340977650001</v>
          </cell>
          <cell r="K208">
            <v>740.34425047899992</v>
          </cell>
          <cell r="L208">
            <v>1433.8898472860003</v>
          </cell>
          <cell r="M208">
            <v>3613.3135391839992</v>
          </cell>
          <cell r="N208">
            <v>0.74482175699999997</v>
          </cell>
          <cell r="O208">
            <v>95.597465400000033</v>
          </cell>
          <cell r="P208">
            <v>8.9794994000000017</v>
          </cell>
          <cell r="Q208">
            <v>76.114279937000006</v>
          </cell>
          <cell r="R208">
            <v>59.256664178999991</v>
          </cell>
          <cell r="S208">
            <v>96.106754165000041</v>
          </cell>
          <cell r="T208">
            <v>180.61270963800007</v>
          </cell>
          <cell r="U208">
            <v>7234.071659322999</v>
          </cell>
        </row>
        <row r="209">
          <cell r="D209" t="str">
            <v>Previous year</v>
          </cell>
          <cell r="E209">
            <v>620.91591432200039</v>
          </cell>
          <cell r="F209">
            <v>155.37433341999997</v>
          </cell>
          <cell r="G209">
            <v>82.022976819999982</v>
          </cell>
          <cell r="H209">
            <v>73.351356599999988</v>
          </cell>
          <cell r="I209">
            <v>133.19429649999998</v>
          </cell>
          <cell r="J209">
            <v>2051.6863305729999</v>
          </cell>
          <cell r="K209">
            <v>616.91850589100022</v>
          </cell>
          <cell r="L209">
            <v>1434.7678246819999</v>
          </cell>
          <cell r="M209">
            <v>2531.4997994</v>
          </cell>
          <cell r="N209">
            <v>0.8393482000000001</v>
          </cell>
          <cell r="O209">
            <v>-34.752784569999989</v>
          </cell>
          <cell r="P209">
            <v>13.261742999999996</v>
          </cell>
          <cell r="Q209">
            <v>101.65047988999999</v>
          </cell>
          <cell r="R209">
            <v>49.858500644000003</v>
          </cell>
          <cell r="S209">
            <v>114.0390677499999</v>
          </cell>
          <cell r="T209">
            <v>162.26591512000002</v>
          </cell>
          <cell r="U209">
            <v>5899.8329442490003</v>
          </cell>
        </row>
        <row r="210">
          <cell r="D210" t="str">
            <v>Growth</v>
          </cell>
          <cell r="E210">
            <v>2.525890573464399E-2</v>
          </cell>
          <cell r="F210">
            <v>-8.2877558709719031E-3</v>
          </cell>
          <cell r="G210">
            <v>-0.18367438552079596</v>
          </cell>
          <cell r="H210">
            <v>0.1878331357541656</v>
          </cell>
          <cell r="I210">
            <v>3.9275943403477322E-2</v>
          </cell>
          <cell r="J210">
            <v>5.9730264497972668E-2</v>
          </cell>
          <cell r="K210">
            <v>0.20006815067046649</v>
          </cell>
          <cell r="L210">
            <v>-6.1192994496802623E-4</v>
          </cell>
          <cell r="M210">
            <v>0.42734103318530925</v>
          </cell>
          <cell r="N210">
            <v>-0.11261886663961407</v>
          </cell>
          <cell r="O210" t="str">
            <v>NA</v>
          </cell>
          <cell r="P210">
            <v>-0.32290201974205013</v>
          </cell>
          <cell r="Q210">
            <v>-0.25121573435397171</v>
          </cell>
          <cell r="R210">
            <v>0.18849671397270482</v>
          </cell>
          <cell r="S210">
            <v>-0.15724710784475768</v>
          </cell>
          <cell r="T210">
            <v>0.1130662253032752</v>
          </cell>
          <cell r="U210">
            <v>0.22614855838834877</v>
          </cell>
        </row>
        <row r="211">
          <cell r="D211" t="str">
            <v>Current year</v>
          </cell>
          <cell r="E211">
            <v>5685.2456775270002</v>
          </cell>
          <cell r="F211">
            <v>1269.7749601200001</v>
          </cell>
          <cell r="G211">
            <v>659.350654674</v>
          </cell>
          <cell r="H211">
            <v>610.42430544599995</v>
          </cell>
          <cell r="I211">
            <v>1189.9561113509999</v>
          </cell>
          <cell r="J211">
            <v>12311.760984976998</v>
          </cell>
          <cell r="K211">
            <v>3871.6752801909997</v>
          </cell>
          <cell r="L211">
            <v>8440.0857047860009</v>
          </cell>
          <cell r="M211">
            <v>23476.787659603997</v>
          </cell>
          <cell r="N211">
            <v>11.009819346</v>
          </cell>
          <cell r="O211">
            <v>345.97719970000003</v>
          </cell>
          <cell r="P211">
            <v>80.223601900000006</v>
          </cell>
          <cell r="Q211">
            <v>318.456407517</v>
          </cell>
          <cell r="R211">
            <v>676.61876862000008</v>
          </cell>
          <cell r="S211">
            <v>1358.8463118739999</v>
          </cell>
          <cell r="T211">
            <v>1522.3375025050002</v>
          </cell>
          <cell r="U211">
            <v>48246.99500504099</v>
          </cell>
        </row>
        <row r="212">
          <cell r="D212" t="str">
            <v>Previous year</v>
          </cell>
          <cell r="E212">
            <v>5488.6584707220009</v>
          </cell>
          <cell r="F212">
            <v>1047.23376564</v>
          </cell>
          <cell r="G212">
            <v>589.08183884999994</v>
          </cell>
          <cell r="H212">
            <v>458.15192679000006</v>
          </cell>
          <cell r="I212">
            <v>1006.4288928</v>
          </cell>
          <cell r="J212">
            <v>11586.291413804</v>
          </cell>
          <cell r="K212">
            <v>3427.0234760220005</v>
          </cell>
          <cell r="L212">
            <v>8159.2679377820004</v>
          </cell>
          <cell r="M212">
            <v>20377.836618922</v>
          </cell>
          <cell r="N212">
            <v>4.7397971180000003</v>
          </cell>
          <cell r="O212">
            <v>862.52809552400004</v>
          </cell>
          <cell r="P212">
            <v>72.667202500000002</v>
          </cell>
          <cell r="Q212">
            <v>396.14633012999997</v>
          </cell>
          <cell r="R212">
            <v>609.42867742599992</v>
          </cell>
          <cell r="S212">
            <v>1619.2284439479999</v>
          </cell>
          <cell r="T212">
            <v>1361.367063820999</v>
          </cell>
          <cell r="U212">
            <v>44432.554772354997</v>
          </cell>
        </row>
        <row r="213">
          <cell r="D213" t="str">
            <v>Growth</v>
          </cell>
          <cell r="E213">
            <v>3.5816986583087483E-2</v>
          </cell>
          <cell r="F213">
            <v>0.21250383799838388</v>
          </cell>
          <cell r="G213">
            <v>0.1192853202895852</v>
          </cell>
          <cell r="H213">
            <v>0.33236219199793071</v>
          </cell>
          <cell r="I213">
            <v>0.18235487858501981</v>
          </cell>
          <cell r="J213">
            <v>6.2614476475938458E-2</v>
          </cell>
          <cell r="K213">
            <v>0.12974868928681499</v>
          </cell>
          <cell r="L213">
            <v>3.4417029707243245E-2</v>
          </cell>
          <cell r="M213">
            <v>0.15207458468895771</v>
          </cell>
          <cell r="N213">
            <v>1.3228461201828174</v>
          </cell>
          <cell r="O213">
            <v>-0.59888008112963187</v>
          </cell>
          <cell r="P213">
            <v>0.10398638092611318</v>
          </cell>
          <cell r="Q213">
            <v>-0.19611420504010507</v>
          </cell>
          <cell r="R213">
            <v>0.11025095090337086</v>
          </cell>
          <cell r="S213">
            <v>-0.16080629823864559</v>
          </cell>
          <cell r="T213">
            <v>0.11824176077258663</v>
          </cell>
          <cell r="U213">
            <v>8.584787105375398E-2</v>
          </cell>
        </row>
        <row r="214">
          <cell r="B214" t="str">
            <v>AIC</v>
          </cell>
          <cell r="D214" t="str">
            <v>Current year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545.56016129650016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0.3369492</v>
          </cell>
          <cell r="U214">
            <v>545.8971104965002</v>
          </cell>
        </row>
        <row r="215">
          <cell r="D215" t="str">
            <v>Previous year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338.6680623374059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338.6680623374059</v>
          </cell>
        </row>
        <row r="216">
          <cell r="D216" t="str">
            <v>Growth</v>
          </cell>
          <cell r="E216" t="str">
            <v>NA</v>
          </cell>
          <cell r="F216" t="str">
            <v>NA</v>
          </cell>
          <cell r="G216" t="str">
            <v>NA</v>
          </cell>
          <cell r="H216" t="str">
            <v>NA</v>
          </cell>
          <cell r="I216" t="str">
            <v>NA</v>
          </cell>
          <cell r="J216" t="str">
            <v>NA</v>
          </cell>
          <cell r="K216" t="str">
            <v>NA</v>
          </cell>
          <cell r="L216" t="str">
            <v>NA</v>
          </cell>
          <cell r="M216" t="str">
            <v>NA</v>
          </cell>
          <cell r="N216" t="str">
            <v>NA</v>
          </cell>
          <cell r="O216">
            <v>0.61089934944315238</v>
          </cell>
          <cell r="P216" t="str">
            <v>NA</v>
          </cell>
          <cell r="Q216" t="str">
            <v>NA</v>
          </cell>
          <cell r="R216" t="str">
            <v>NA</v>
          </cell>
          <cell r="S216" t="str">
            <v>NA</v>
          </cell>
          <cell r="T216" t="str">
            <v>NA</v>
          </cell>
          <cell r="U216">
            <v>0.611894274083151</v>
          </cell>
        </row>
        <row r="217">
          <cell r="D217" t="str">
            <v>Current year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8924.2218218479993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0.3369492</v>
          </cell>
          <cell r="U217">
            <v>8924.5587710479995</v>
          </cell>
        </row>
        <row r="218">
          <cell r="D218" t="str">
            <v>Previous year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8299.9091437030002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8299.9091437030002</v>
          </cell>
        </row>
        <row r="219">
          <cell r="D219" t="str">
            <v>Growth</v>
          </cell>
          <cell r="E219" t="str">
            <v>NA</v>
          </cell>
          <cell r="F219" t="str">
            <v>NA</v>
          </cell>
          <cell r="G219" t="str">
            <v>NA</v>
          </cell>
          <cell r="H219" t="str">
            <v>NA</v>
          </cell>
          <cell r="I219" t="str">
            <v>NA</v>
          </cell>
          <cell r="J219" t="str">
            <v>NA</v>
          </cell>
          <cell r="K219" t="str">
            <v>NA</v>
          </cell>
          <cell r="L219" t="str">
            <v>NA</v>
          </cell>
          <cell r="M219" t="str">
            <v>NA</v>
          </cell>
          <cell r="N219" t="str">
            <v>NA</v>
          </cell>
          <cell r="O219">
            <v>7.5219218347547162E-2</v>
          </cell>
          <cell r="P219" t="str">
            <v>NA</v>
          </cell>
          <cell r="Q219" t="str">
            <v>NA</v>
          </cell>
          <cell r="R219" t="str">
            <v>NA</v>
          </cell>
          <cell r="S219" t="str">
            <v>NA</v>
          </cell>
          <cell r="T219" t="str">
            <v>NA</v>
          </cell>
          <cell r="U219">
            <v>7.525981508109765E-2</v>
          </cell>
        </row>
        <row r="220">
          <cell r="B220" t="str">
            <v>ECGC</v>
          </cell>
          <cell r="D220" t="str">
            <v>Current year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82.229999999999905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82.229999999999905</v>
          </cell>
        </row>
        <row r="221">
          <cell r="D221" t="str">
            <v>Previous year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80.38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80.38</v>
          </cell>
        </row>
        <row r="222">
          <cell r="D222" t="str">
            <v>Growth</v>
          </cell>
          <cell r="E222" t="str">
            <v>NA</v>
          </cell>
          <cell r="F222" t="str">
            <v>NA</v>
          </cell>
          <cell r="G222" t="str">
            <v>NA</v>
          </cell>
          <cell r="H222" t="str">
            <v>NA</v>
          </cell>
          <cell r="I222" t="str">
            <v>NA</v>
          </cell>
          <cell r="J222" t="str">
            <v>NA</v>
          </cell>
          <cell r="K222" t="str">
            <v>NA</v>
          </cell>
          <cell r="L222" t="str">
            <v>NA</v>
          </cell>
          <cell r="M222" t="str">
            <v>NA</v>
          </cell>
          <cell r="N222" t="str">
            <v>NA</v>
          </cell>
          <cell r="O222" t="str">
            <v>NA</v>
          </cell>
          <cell r="P222">
            <v>2.3015675541178268E-2</v>
          </cell>
          <cell r="Q222" t="str">
            <v>NA</v>
          </cell>
          <cell r="R222" t="str">
            <v>NA</v>
          </cell>
          <cell r="S222" t="str">
            <v>NA</v>
          </cell>
          <cell r="T222" t="str">
            <v>NA</v>
          </cell>
          <cell r="U222">
            <v>2.3015675541178268E-2</v>
          </cell>
        </row>
        <row r="223">
          <cell r="D223" t="str">
            <v>Current year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615.04999999999995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615.04999999999995</v>
          </cell>
        </row>
        <row r="224">
          <cell r="D224" t="str">
            <v>Previous year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541.43299999999999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541.43299999999999</v>
          </cell>
        </row>
        <row r="225">
          <cell r="D225" t="str">
            <v>Growth</v>
          </cell>
          <cell r="E225" t="str">
            <v>NA</v>
          </cell>
          <cell r="F225" t="str">
            <v>NA</v>
          </cell>
          <cell r="G225" t="str">
            <v>NA</v>
          </cell>
          <cell r="H225" t="str">
            <v>NA</v>
          </cell>
          <cell r="I225" t="str">
            <v>NA</v>
          </cell>
          <cell r="J225" t="str">
            <v>NA</v>
          </cell>
          <cell r="K225" t="str">
            <v>NA</v>
          </cell>
          <cell r="L225" t="str">
            <v>NA</v>
          </cell>
          <cell r="M225" t="str">
            <v>NA</v>
          </cell>
          <cell r="N225" t="str">
            <v>NA</v>
          </cell>
          <cell r="O225" t="str">
            <v>NA</v>
          </cell>
          <cell r="P225">
            <v>0.1359669617478062</v>
          </cell>
          <cell r="Q225" t="str">
            <v>NA</v>
          </cell>
          <cell r="R225" t="str">
            <v>NA</v>
          </cell>
          <cell r="S225" t="str">
            <v>NA</v>
          </cell>
          <cell r="T225" t="str">
            <v>NA</v>
          </cell>
          <cell r="U225">
            <v>0.1359669617478062</v>
          </cell>
        </row>
        <row r="226">
          <cell r="A226" t="str">
            <v>Specialised Total</v>
          </cell>
          <cell r="D226" t="str">
            <v>Current year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545.56016129650016</v>
          </cell>
          <cell r="P226">
            <v>82.229999999999905</v>
          </cell>
          <cell r="Q226">
            <v>0</v>
          </cell>
          <cell r="R226">
            <v>0</v>
          </cell>
          <cell r="S226">
            <v>0</v>
          </cell>
          <cell r="T226">
            <v>0.3369492</v>
          </cell>
          <cell r="U226">
            <v>628.12711049650011</v>
          </cell>
        </row>
        <row r="227">
          <cell r="D227" t="str">
            <v>Previous year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338.6680623374059</v>
          </cell>
          <cell r="P227">
            <v>80.38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419.0480623374059</v>
          </cell>
        </row>
        <row r="228">
          <cell r="D228" t="str">
            <v>Growth</v>
          </cell>
          <cell r="E228" t="str">
            <v>NA</v>
          </cell>
          <cell r="F228" t="str">
            <v>NA</v>
          </cell>
          <cell r="G228" t="str">
            <v>NA</v>
          </cell>
          <cell r="H228" t="str">
            <v>NA</v>
          </cell>
          <cell r="I228" t="str">
            <v>NA</v>
          </cell>
          <cell r="J228" t="str">
            <v>NA</v>
          </cell>
          <cell r="K228" t="str">
            <v>NA</v>
          </cell>
          <cell r="L228" t="str">
            <v>NA</v>
          </cell>
          <cell r="M228" t="str">
            <v>NA</v>
          </cell>
          <cell r="N228" t="str">
            <v>NA</v>
          </cell>
          <cell r="O228">
            <v>0.61089934944315238</v>
          </cell>
          <cell r="P228">
            <v>2.3015675541178268E-2</v>
          </cell>
          <cell r="Q228" t="str">
            <v>NA</v>
          </cell>
          <cell r="R228" t="str">
            <v>NA</v>
          </cell>
          <cell r="S228" t="str">
            <v>NA</v>
          </cell>
          <cell r="T228" t="str">
            <v>NA</v>
          </cell>
          <cell r="U228">
            <v>0.49893810985039122</v>
          </cell>
        </row>
        <row r="229">
          <cell r="D229" t="str">
            <v>Current year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8924.2218218479993</v>
          </cell>
          <cell r="P229">
            <v>615.04999999999995</v>
          </cell>
          <cell r="Q229">
            <v>0</v>
          </cell>
          <cell r="R229">
            <v>0</v>
          </cell>
          <cell r="S229">
            <v>0</v>
          </cell>
          <cell r="T229">
            <v>0.3369492</v>
          </cell>
          <cell r="U229">
            <v>9539.6087710479987</v>
          </cell>
        </row>
        <row r="230">
          <cell r="D230" t="str">
            <v>Previous year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8299.9091437030002</v>
          </cell>
          <cell r="P230">
            <v>541.43299999999999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8841.3421437030011</v>
          </cell>
        </row>
        <row r="231">
          <cell r="D231" t="str">
            <v>Growth</v>
          </cell>
          <cell r="E231" t="str">
            <v>NA</v>
          </cell>
          <cell r="F231" t="str">
            <v>NA</v>
          </cell>
          <cell r="G231" t="str">
            <v>NA</v>
          </cell>
          <cell r="H231" t="str">
            <v>NA</v>
          </cell>
          <cell r="I231" t="str">
            <v>NA</v>
          </cell>
          <cell r="J231" t="str">
            <v>NA</v>
          </cell>
          <cell r="K231" t="str">
            <v>NA</v>
          </cell>
          <cell r="L231" t="str">
            <v>NA</v>
          </cell>
          <cell r="M231" t="str">
            <v>NA</v>
          </cell>
          <cell r="N231" t="str">
            <v>NA</v>
          </cell>
          <cell r="O231">
            <v>7.5219218347547162E-2</v>
          </cell>
          <cell r="P231">
            <v>0.1359669617478062</v>
          </cell>
          <cell r="Q231" t="str">
            <v>NA</v>
          </cell>
          <cell r="R231" t="str">
            <v>NA</v>
          </cell>
          <cell r="S231" t="str">
            <v>NA</v>
          </cell>
          <cell r="T231" t="str">
            <v>NA</v>
          </cell>
          <cell r="U231">
            <v>7.89774466360086E-2</v>
          </cell>
        </row>
        <row r="232">
          <cell r="A232" t="str">
            <v>Public Insurer Total</v>
          </cell>
          <cell r="D232" t="str">
            <v>Current year</v>
          </cell>
          <cell r="E232">
            <v>636.59957087100008</v>
          </cell>
          <cell r="F232">
            <v>154.08662887600002</v>
          </cell>
          <cell r="G232">
            <v>66.957456953999994</v>
          </cell>
          <cell r="H232">
            <v>87.129171921999998</v>
          </cell>
          <cell r="I232">
            <v>138.42562815099996</v>
          </cell>
          <cell r="J232">
            <v>2174.2340977650001</v>
          </cell>
          <cell r="K232">
            <v>740.34425047899992</v>
          </cell>
          <cell r="L232">
            <v>1433.8898472860003</v>
          </cell>
          <cell r="M232">
            <v>3613.3135391839992</v>
          </cell>
          <cell r="N232">
            <v>0.74482175699999997</v>
          </cell>
          <cell r="O232">
            <v>641.15762669650019</v>
          </cell>
          <cell r="P232">
            <v>91.209499399999913</v>
          </cell>
          <cell r="Q232">
            <v>76.114279937000006</v>
          </cell>
          <cell r="R232">
            <v>59.256664178999991</v>
          </cell>
          <cell r="S232">
            <v>96.106754165000041</v>
          </cell>
          <cell r="T232">
            <v>180.94965883800006</v>
          </cell>
          <cell r="U232">
            <v>7862.1987698194989</v>
          </cell>
        </row>
        <row r="233">
          <cell r="D233" t="str">
            <v>Previous year</v>
          </cell>
          <cell r="E233">
            <v>620.91591432200039</v>
          </cell>
          <cell r="F233">
            <v>155.37433341999997</v>
          </cell>
          <cell r="G233">
            <v>82.022976819999982</v>
          </cell>
          <cell r="H233">
            <v>73.351356599999988</v>
          </cell>
          <cell r="I233">
            <v>133.19429649999998</v>
          </cell>
          <cell r="J233">
            <v>2051.6863305729999</v>
          </cell>
          <cell r="K233">
            <v>616.91850589100022</v>
          </cell>
          <cell r="L233">
            <v>1434.7678246819999</v>
          </cell>
          <cell r="M233">
            <v>2531.4997994</v>
          </cell>
          <cell r="N233">
            <v>0.8393482000000001</v>
          </cell>
          <cell r="O233">
            <v>303.91527776740588</v>
          </cell>
          <cell r="P233">
            <v>93.641742999999991</v>
          </cell>
          <cell r="Q233">
            <v>101.65047988999999</v>
          </cell>
          <cell r="R233">
            <v>49.858500644000003</v>
          </cell>
          <cell r="S233">
            <v>114.0390677499999</v>
          </cell>
          <cell r="T233">
            <v>162.26591512000002</v>
          </cell>
          <cell r="U233">
            <v>6318.8810065864063</v>
          </cell>
        </row>
        <row r="234">
          <cell r="D234" t="str">
            <v>Growth</v>
          </cell>
          <cell r="E234">
            <v>2.525890573464399E-2</v>
          </cell>
          <cell r="F234">
            <v>-8.2877558709719031E-3</v>
          </cell>
          <cell r="G234">
            <v>-0.18367438552079596</v>
          </cell>
          <cell r="H234">
            <v>0.1878331357541656</v>
          </cell>
          <cell r="I234">
            <v>3.9275943403477322E-2</v>
          </cell>
          <cell r="J234">
            <v>5.9730264497972668E-2</v>
          </cell>
          <cell r="K234">
            <v>0.20006815067046649</v>
          </cell>
          <cell r="L234">
            <v>-6.1192994496802623E-4</v>
          </cell>
          <cell r="M234">
            <v>0.42734103318530925</v>
          </cell>
          <cell r="N234">
            <v>-0.11261886663961407</v>
          </cell>
          <cell r="O234">
            <v>1.1096590846189525</v>
          </cell>
          <cell r="P234">
            <v>-2.5973924898002786E-2</v>
          </cell>
          <cell r="Q234">
            <v>-0.25121573435397171</v>
          </cell>
          <cell r="R234">
            <v>0.18849671397270482</v>
          </cell>
          <cell r="S234">
            <v>-0.15724710784475768</v>
          </cell>
          <cell r="T234">
            <v>0.11514275012212462</v>
          </cell>
          <cell r="U234">
            <v>0.24423909259003845</v>
          </cell>
        </row>
        <row r="235">
          <cell r="D235" t="str">
            <v>Current year</v>
          </cell>
          <cell r="E235">
            <v>5685.2456775270002</v>
          </cell>
          <cell r="F235">
            <v>1269.7749601200001</v>
          </cell>
          <cell r="G235">
            <v>659.350654674</v>
          </cell>
          <cell r="H235">
            <v>610.42430544599995</v>
          </cell>
          <cell r="I235">
            <v>1189.9561113509999</v>
          </cell>
          <cell r="J235">
            <v>12311.760984976998</v>
          </cell>
          <cell r="K235">
            <v>3871.6752801909997</v>
          </cell>
          <cell r="L235">
            <v>8440.0857047860009</v>
          </cell>
          <cell r="M235">
            <v>23476.787659603997</v>
          </cell>
          <cell r="N235">
            <v>11.009819346</v>
          </cell>
          <cell r="O235">
            <v>9270.199021548</v>
          </cell>
          <cell r="P235">
            <v>695.2736018999999</v>
          </cell>
          <cell r="Q235">
            <v>318.456407517</v>
          </cell>
          <cell r="R235">
            <v>676.61876862000008</v>
          </cell>
          <cell r="S235">
            <v>1358.8463118739999</v>
          </cell>
          <cell r="T235">
            <v>1522.6744517050001</v>
          </cell>
          <cell r="U235">
            <v>57786.603776088989</v>
          </cell>
        </row>
        <row r="236">
          <cell r="D236" t="str">
            <v>Previous year</v>
          </cell>
          <cell r="E236">
            <v>5488.6584707220009</v>
          </cell>
          <cell r="F236">
            <v>1047.23376564</v>
          </cell>
          <cell r="G236">
            <v>589.08183884999994</v>
          </cell>
          <cell r="H236">
            <v>458.15192679000006</v>
          </cell>
          <cell r="I236">
            <v>1006.4288928</v>
          </cell>
          <cell r="J236">
            <v>11586.291413804</v>
          </cell>
          <cell r="K236">
            <v>3427.0234760220005</v>
          </cell>
          <cell r="L236">
            <v>8159.2679377820004</v>
          </cell>
          <cell r="M236">
            <v>20377.836618922</v>
          </cell>
          <cell r="N236">
            <v>4.7397971180000003</v>
          </cell>
          <cell r="O236">
            <v>9162.4372392269997</v>
          </cell>
          <cell r="P236">
            <v>614.10020250000002</v>
          </cell>
          <cell r="Q236">
            <v>396.14633012999997</v>
          </cell>
          <cell r="R236">
            <v>609.42867742599992</v>
          </cell>
          <cell r="S236">
            <v>1619.2284439479999</v>
          </cell>
          <cell r="T236">
            <v>1361.367063820999</v>
          </cell>
          <cell r="U236">
            <v>53273.896916058002</v>
          </cell>
        </row>
        <row r="237">
          <cell r="D237" t="str">
            <v>Growth</v>
          </cell>
          <cell r="E237">
            <v>3.5816986583087483E-2</v>
          </cell>
          <cell r="F237">
            <v>0.21250383799838388</v>
          </cell>
          <cell r="G237">
            <v>0.1192853202895852</v>
          </cell>
          <cell r="H237">
            <v>0.33236219199793071</v>
          </cell>
          <cell r="I237">
            <v>0.18235487858501981</v>
          </cell>
          <cell r="J237">
            <v>6.2614476475938458E-2</v>
          </cell>
          <cell r="K237">
            <v>0.12974868928681499</v>
          </cell>
          <cell r="L237">
            <v>3.4417029707243245E-2</v>
          </cell>
          <cell r="M237">
            <v>0.15207458468895771</v>
          </cell>
          <cell r="N237">
            <v>1.3228461201828174</v>
          </cell>
          <cell r="O237">
            <v>1.1761257349697463E-2</v>
          </cell>
          <cell r="P237">
            <v>0.13218266183522367</v>
          </cell>
          <cell r="Q237">
            <v>-0.19611420504010507</v>
          </cell>
          <cell r="R237">
            <v>0.11025095090337086</v>
          </cell>
          <cell r="S237">
            <v>-0.16080629823864559</v>
          </cell>
          <cell r="T237">
            <v>0.11848926874376835</v>
          </cell>
          <cell r="U237">
            <v>8.470765461632207E-2</v>
          </cell>
        </row>
        <row r="238">
          <cell r="A238" t="str">
            <v>Industry Total</v>
          </cell>
          <cell r="D238" t="str">
            <v>Current year</v>
          </cell>
          <cell r="E238">
            <v>1952.0364729680809</v>
          </cell>
          <cell r="F238">
            <v>382.88316720812981</v>
          </cell>
          <cell r="G238">
            <v>266.70035452012974</v>
          </cell>
          <cell r="H238">
            <v>116.18281268799998</v>
          </cell>
          <cell r="I238">
            <v>292.92579719310675</v>
          </cell>
          <cell r="J238">
            <v>8060.5354456685445</v>
          </cell>
          <cell r="K238">
            <v>3273.4139165661686</v>
          </cell>
          <cell r="L238">
            <v>4787.1215291023764</v>
          </cell>
          <cell r="M238">
            <v>7305.8592937584908</v>
          </cell>
          <cell r="N238">
            <v>75.557168280484035</v>
          </cell>
          <cell r="O238">
            <v>1202.6810407775192</v>
          </cell>
          <cell r="P238">
            <v>119.59716371999991</v>
          </cell>
          <cell r="Q238">
            <v>126.17384669899999</v>
          </cell>
          <cell r="R238">
            <v>386.85583650708998</v>
          </cell>
          <cell r="S238">
            <v>608.83415629099954</v>
          </cell>
          <cell r="T238">
            <v>442.97091768928556</v>
          </cell>
          <cell r="U238">
            <v>20956.910306760728</v>
          </cell>
        </row>
        <row r="239">
          <cell r="D239" t="str">
            <v>Previous year</v>
          </cell>
          <cell r="E239">
            <v>1727.3679774613825</v>
          </cell>
          <cell r="F239">
            <v>355.62333454626366</v>
          </cell>
          <cell r="G239">
            <v>255.67444253526367</v>
          </cell>
          <cell r="H239">
            <v>99.948892010999998</v>
          </cell>
          <cell r="I239">
            <v>250.96403581081691</v>
          </cell>
          <cell r="J239">
            <v>7166.5426966078285</v>
          </cell>
          <cell r="K239">
            <v>2425.4303867200397</v>
          </cell>
          <cell r="L239">
            <v>4741.1123098877888</v>
          </cell>
          <cell r="M239">
            <v>5423.5940914326202</v>
          </cell>
          <cell r="N239">
            <v>40.344295376999987</v>
          </cell>
          <cell r="O239">
            <v>1113.7948660624058</v>
          </cell>
          <cell r="P239">
            <v>117.01709605799999</v>
          </cell>
          <cell r="Q239">
            <v>129.63274881249998</v>
          </cell>
          <cell r="R239">
            <v>393.0409960645523</v>
          </cell>
          <cell r="S239">
            <v>512.44346737523563</v>
          </cell>
          <cell r="T239">
            <v>442.0044900236951</v>
          </cell>
          <cell r="U239">
            <v>17672.370095632301</v>
          </cell>
        </row>
        <row r="240">
          <cell r="D240" t="str">
            <v>Growth</v>
          </cell>
          <cell r="E240">
            <v>0.13006406187804953</v>
          </cell>
          <cell r="F240">
            <v>7.6653666994733902E-2</v>
          </cell>
          <cell r="G240">
            <v>4.312481089440659E-2</v>
          </cell>
          <cell r="H240">
            <v>0.16242221749905283</v>
          </cell>
          <cell r="I240">
            <v>0.16720228955005204</v>
          </cell>
          <cell r="J240">
            <v>0.12474533215072781</v>
          </cell>
          <cell r="K240">
            <v>0.34962187927103316</v>
          </cell>
          <cell r="L240">
            <v>9.7043090750314892E-3</v>
          </cell>
          <cell r="M240">
            <v>0.34705126722134139</v>
          </cell>
          <cell r="N240">
            <v>0.87280921811708401</v>
          </cell>
          <cell r="O240">
            <v>7.9804798373108235E-2</v>
          </cell>
          <cell r="P240">
            <v>2.2048638608508097E-2</v>
          </cell>
          <cell r="Q240">
            <v>-2.6682317124223934E-2</v>
          </cell>
          <cell r="R240">
            <v>-1.5736677902288058E-2</v>
          </cell>
          <cell r="S240">
            <v>0.18810014187415144</v>
          </cell>
          <cell r="T240">
            <v>2.1864657201528656E-3</v>
          </cell>
          <cell r="U240">
            <v>0.18585736906563521</v>
          </cell>
        </row>
        <row r="241">
          <cell r="D241" t="str">
            <v>Current year</v>
          </cell>
          <cell r="E241">
            <v>15468.462313633996</v>
          </cell>
          <cell r="F241">
            <v>3042.0425477350045</v>
          </cell>
          <cell r="G241">
            <v>2304.3246731165045</v>
          </cell>
          <cell r="H241">
            <v>737.71787461849999</v>
          </cell>
          <cell r="I241">
            <v>2406.4825940069213</v>
          </cell>
          <cell r="J241">
            <v>42940.487080591403</v>
          </cell>
          <cell r="K241">
            <v>17177.87223228993</v>
          </cell>
          <cell r="L241">
            <v>25762.614848301477</v>
          </cell>
          <cell r="M241">
            <v>50726.198231373521</v>
          </cell>
          <cell r="N241">
            <v>634.92651134146354</v>
          </cell>
          <cell r="O241">
            <v>18237.890266771399</v>
          </cell>
          <cell r="P241">
            <v>899.61872672899995</v>
          </cell>
          <cell r="Q241">
            <v>514.86398326287997</v>
          </cell>
          <cell r="R241">
            <v>3218.1022819798845</v>
          </cell>
          <cell r="S241">
            <v>4253.7549923236556</v>
          </cell>
          <cell r="T241">
            <v>3809.9500916083994</v>
          </cell>
          <cell r="U241">
            <v>146152.77962135751</v>
          </cell>
        </row>
        <row r="242">
          <cell r="D242" t="str">
            <v>Previous year</v>
          </cell>
          <cell r="E242">
            <v>13888.710209219704</v>
          </cell>
          <cell r="F242">
            <v>2432.9465598641091</v>
          </cell>
          <cell r="G242">
            <v>1861.7661114957587</v>
          </cell>
          <cell r="H242">
            <v>571.18044836835008</v>
          </cell>
          <cell r="I242">
            <v>2015.0088550348109</v>
          </cell>
          <cell r="J242">
            <v>36506.430914047261</v>
          </cell>
          <cell r="K242">
            <v>14463.104402383353</v>
          </cell>
          <cell r="L242">
            <v>22043.326511663916</v>
          </cell>
          <cell r="M242">
            <v>42245.76399219712</v>
          </cell>
          <cell r="N242">
            <v>196.73589545868217</v>
          </cell>
          <cell r="O242">
            <v>18410.528479229288</v>
          </cell>
          <cell r="P242">
            <v>762.30683516600004</v>
          </cell>
          <cell r="Q242">
            <v>526.60976892949998</v>
          </cell>
          <cell r="R242">
            <v>2437.1707946489819</v>
          </cell>
          <cell r="S242">
            <v>4002.0723260184691</v>
          </cell>
          <cell r="T242">
            <v>2832.3290136402934</v>
          </cell>
          <cell r="U242">
            <v>126256.61364345423</v>
          </cell>
        </row>
        <row r="243">
          <cell r="D243" t="str">
            <v>Growth</v>
          </cell>
          <cell r="E243">
            <v>0.11374361482217477</v>
          </cell>
          <cell r="F243">
            <v>0.2503532128157045</v>
          </cell>
          <cell r="G243">
            <v>0.23770900054958599</v>
          </cell>
          <cell r="H243">
            <v>0.29156709884920839</v>
          </cell>
          <cell r="I243">
            <v>0.19427891743202655</v>
          </cell>
          <cell r="J243">
            <v>0.17624445900210942</v>
          </cell>
          <cell r="K243">
            <v>0.18770298231818164</v>
          </cell>
          <cell r="L243">
            <v>0.16872627344468866</v>
          </cell>
          <cell r="M243">
            <v>0.20074046336912629</v>
          </cell>
          <cell r="N243">
            <v>2.227303842347411</v>
          </cell>
          <cell r="O243">
            <v>-9.3771459441079376E-3</v>
          </cell>
          <cell r="P243">
            <v>0.18012680095292449</v>
          </cell>
          <cell r="Q243">
            <v>-2.2304534324338519E-2</v>
          </cell>
          <cell r="R243">
            <v>0.32042542485963843</v>
          </cell>
          <cell r="S243">
            <v>6.2888085422378517E-2</v>
          </cell>
          <cell r="T243">
            <v>0.34516508260867751</v>
          </cell>
          <cell r="U243">
            <v>0.15758513874045119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4"/>
  <sheetViews>
    <sheetView showGridLines="0" view="pageBreakPreview" zoomScale="91" zoomScaleNormal="91" zoomScaleSheetLayoutView="91" workbookViewId="0">
      <pane xSplit="4" ySplit="3" topLeftCell="M234" activePane="bottomRight" state="frozen"/>
      <selection activeCell="M3" sqref="M3"/>
      <selection pane="topRight" activeCell="M3" sqref="M3"/>
      <selection pane="bottomLeft" activeCell="M3" sqref="M3"/>
      <selection pane="bottomRight" activeCell="U240" sqref="U240"/>
    </sheetView>
  </sheetViews>
  <sheetFormatPr defaultRowHeight="15" x14ac:dyDescent="0.2"/>
  <cols>
    <col min="1" max="1" width="7" style="4" customWidth="1"/>
    <col min="2" max="3" width="11.85546875" style="4" customWidth="1"/>
    <col min="4" max="4" width="12.5703125" style="4" customWidth="1"/>
    <col min="5" max="5" width="12.5703125" style="4" bestFit="1" customWidth="1"/>
    <col min="6" max="6" width="13.42578125" style="4" bestFit="1" customWidth="1"/>
    <col min="7" max="7" width="13.28515625" style="4" customWidth="1"/>
    <col min="8" max="8" width="12.42578125" style="4" bestFit="1" customWidth="1"/>
    <col min="9" max="9" width="13.7109375" style="4" bestFit="1" customWidth="1"/>
    <col min="10" max="10" width="13" style="4" bestFit="1" customWidth="1"/>
    <col min="11" max="11" width="16.140625" style="4" bestFit="1" customWidth="1"/>
    <col min="12" max="12" width="15.85546875" style="4" bestFit="1" customWidth="1"/>
    <col min="13" max="13" width="13" style="4" customWidth="1"/>
    <col min="14" max="14" width="14.42578125" style="4" customWidth="1"/>
    <col min="15" max="15" width="17.140625" style="4" bestFit="1" customWidth="1"/>
    <col min="16" max="16" width="14" style="4" bestFit="1" customWidth="1"/>
    <col min="17" max="17" width="12.7109375" style="4" customWidth="1"/>
    <col min="18" max="18" width="14" style="4" bestFit="1" customWidth="1"/>
    <col min="19" max="19" width="14.140625" style="4" customWidth="1"/>
    <col min="20" max="20" width="15.5703125" style="4" customWidth="1"/>
    <col min="21" max="21" width="13.42578125" style="4" customWidth="1"/>
    <col min="22" max="22" width="2.42578125" style="4" customWidth="1"/>
    <col min="23" max="23" width="13.140625" style="4" bestFit="1" customWidth="1"/>
    <col min="24" max="25" width="19.28515625" style="4" customWidth="1"/>
    <col min="26" max="26" width="14.42578125" style="4" customWidth="1"/>
    <col min="27" max="27" width="21.85546875" style="4" customWidth="1"/>
    <col min="28" max="28" width="11" style="4" hidden="1" customWidth="1"/>
    <col min="29" max="29" width="12" style="4" hidden="1" customWidth="1"/>
    <col min="30" max="263" width="9.140625" style="4"/>
    <col min="264" max="264" width="5.5703125" style="4" bestFit="1" customWidth="1"/>
    <col min="265" max="265" width="13.28515625" style="4" customWidth="1"/>
    <col min="266" max="267" width="11.5703125" style="4" bestFit="1" customWidth="1"/>
    <col min="268" max="268" width="11.42578125" style="4" bestFit="1" customWidth="1"/>
    <col min="269" max="269" width="10.42578125" style="4" bestFit="1" customWidth="1"/>
    <col min="270" max="270" width="11.5703125" style="4" bestFit="1" customWidth="1"/>
    <col min="271" max="274" width="12.7109375" style="4" bestFit="1" customWidth="1"/>
    <col min="275" max="275" width="10" style="4" bestFit="1" customWidth="1"/>
    <col min="276" max="277" width="11.5703125" style="4" bestFit="1" customWidth="1"/>
    <col min="278" max="278" width="12.7109375" style="4" bestFit="1" customWidth="1"/>
    <col min="279" max="279" width="14" style="4" bestFit="1" customWidth="1"/>
    <col min="280" max="280" width="13.140625" style="4" bestFit="1" customWidth="1"/>
    <col min="281" max="281" width="11.42578125" style="4" bestFit="1" customWidth="1"/>
    <col min="282" max="519" width="9.140625" style="4"/>
    <col min="520" max="520" width="5.5703125" style="4" bestFit="1" customWidth="1"/>
    <col min="521" max="521" width="13.28515625" style="4" customWidth="1"/>
    <col min="522" max="523" width="11.5703125" style="4" bestFit="1" customWidth="1"/>
    <col min="524" max="524" width="11.42578125" style="4" bestFit="1" customWidth="1"/>
    <col min="525" max="525" width="10.42578125" style="4" bestFit="1" customWidth="1"/>
    <col min="526" max="526" width="11.5703125" style="4" bestFit="1" customWidth="1"/>
    <col min="527" max="530" width="12.7109375" style="4" bestFit="1" customWidth="1"/>
    <col min="531" max="531" width="10" style="4" bestFit="1" customWidth="1"/>
    <col min="532" max="533" width="11.5703125" style="4" bestFit="1" customWidth="1"/>
    <col min="534" max="534" width="12.7109375" style="4" bestFit="1" customWidth="1"/>
    <col min="535" max="535" width="14" style="4" bestFit="1" customWidth="1"/>
    <col min="536" max="536" width="13.140625" style="4" bestFit="1" customWidth="1"/>
    <col min="537" max="537" width="11.42578125" style="4" bestFit="1" customWidth="1"/>
    <col min="538" max="775" width="9.140625" style="4"/>
    <col min="776" max="776" width="5.5703125" style="4" bestFit="1" customWidth="1"/>
    <col min="777" max="777" width="13.28515625" style="4" customWidth="1"/>
    <col min="778" max="779" width="11.5703125" style="4" bestFit="1" customWidth="1"/>
    <col min="780" max="780" width="11.42578125" style="4" bestFit="1" customWidth="1"/>
    <col min="781" max="781" width="10.42578125" style="4" bestFit="1" customWidth="1"/>
    <col min="782" max="782" width="11.5703125" style="4" bestFit="1" customWidth="1"/>
    <col min="783" max="786" width="12.7109375" style="4" bestFit="1" customWidth="1"/>
    <col min="787" max="787" width="10" style="4" bestFit="1" customWidth="1"/>
    <col min="788" max="789" width="11.5703125" style="4" bestFit="1" customWidth="1"/>
    <col min="790" max="790" width="12.7109375" style="4" bestFit="1" customWidth="1"/>
    <col min="791" max="791" width="14" style="4" bestFit="1" customWidth="1"/>
    <col min="792" max="792" width="13.140625" style="4" bestFit="1" customWidth="1"/>
    <col min="793" max="793" width="11.42578125" style="4" bestFit="1" customWidth="1"/>
    <col min="794" max="1031" width="9.140625" style="4"/>
    <col min="1032" max="1032" width="5.5703125" style="4" bestFit="1" customWidth="1"/>
    <col min="1033" max="1033" width="13.28515625" style="4" customWidth="1"/>
    <col min="1034" max="1035" width="11.5703125" style="4" bestFit="1" customWidth="1"/>
    <col min="1036" max="1036" width="11.42578125" style="4" bestFit="1" customWidth="1"/>
    <col min="1037" max="1037" width="10.42578125" style="4" bestFit="1" customWidth="1"/>
    <col min="1038" max="1038" width="11.5703125" style="4" bestFit="1" customWidth="1"/>
    <col min="1039" max="1042" width="12.7109375" style="4" bestFit="1" customWidth="1"/>
    <col min="1043" max="1043" width="10" style="4" bestFit="1" customWidth="1"/>
    <col min="1044" max="1045" width="11.5703125" style="4" bestFit="1" customWidth="1"/>
    <col min="1046" max="1046" width="12.7109375" style="4" bestFit="1" customWidth="1"/>
    <col min="1047" max="1047" width="14" style="4" bestFit="1" customWidth="1"/>
    <col min="1048" max="1048" width="13.140625" style="4" bestFit="1" customWidth="1"/>
    <col min="1049" max="1049" width="11.42578125" style="4" bestFit="1" customWidth="1"/>
    <col min="1050" max="1287" width="9.140625" style="4"/>
    <col min="1288" max="1288" width="5.5703125" style="4" bestFit="1" customWidth="1"/>
    <col min="1289" max="1289" width="13.28515625" style="4" customWidth="1"/>
    <col min="1290" max="1291" width="11.5703125" style="4" bestFit="1" customWidth="1"/>
    <col min="1292" max="1292" width="11.42578125" style="4" bestFit="1" customWidth="1"/>
    <col min="1293" max="1293" width="10.42578125" style="4" bestFit="1" customWidth="1"/>
    <col min="1294" max="1294" width="11.5703125" style="4" bestFit="1" customWidth="1"/>
    <col min="1295" max="1298" width="12.7109375" style="4" bestFit="1" customWidth="1"/>
    <col min="1299" max="1299" width="10" style="4" bestFit="1" customWidth="1"/>
    <col min="1300" max="1301" width="11.5703125" style="4" bestFit="1" customWidth="1"/>
    <col min="1302" max="1302" width="12.7109375" style="4" bestFit="1" customWidth="1"/>
    <col min="1303" max="1303" width="14" style="4" bestFit="1" customWidth="1"/>
    <col min="1304" max="1304" width="13.140625" style="4" bestFit="1" customWidth="1"/>
    <col min="1305" max="1305" width="11.42578125" style="4" bestFit="1" customWidth="1"/>
    <col min="1306" max="1543" width="9.140625" style="4"/>
    <col min="1544" max="1544" width="5.5703125" style="4" bestFit="1" customWidth="1"/>
    <col min="1545" max="1545" width="13.28515625" style="4" customWidth="1"/>
    <col min="1546" max="1547" width="11.5703125" style="4" bestFit="1" customWidth="1"/>
    <col min="1548" max="1548" width="11.42578125" style="4" bestFit="1" customWidth="1"/>
    <col min="1549" max="1549" width="10.42578125" style="4" bestFit="1" customWidth="1"/>
    <col min="1550" max="1550" width="11.5703125" style="4" bestFit="1" customWidth="1"/>
    <col min="1551" max="1554" width="12.7109375" style="4" bestFit="1" customWidth="1"/>
    <col min="1555" max="1555" width="10" style="4" bestFit="1" customWidth="1"/>
    <col min="1556" max="1557" width="11.5703125" style="4" bestFit="1" customWidth="1"/>
    <col min="1558" max="1558" width="12.7109375" style="4" bestFit="1" customWidth="1"/>
    <col min="1559" max="1559" width="14" style="4" bestFit="1" customWidth="1"/>
    <col min="1560" max="1560" width="13.140625" style="4" bestFit="1" customWidth="1"/>
    <col min="1561" max="1561" width="11.42578125" style="4" bestFit="1" customWidth="1"/>
    <col min="1562" max="1799" width="9.140625" style="4"/>
    <col min="1800" max="1800" width="5.5703125" style="4" bestFit="1" customWidth="1"/>
    <col min="1801" max="1801" width="13.28515625" style="4" customWidth="1"/>
    <col min="1802" max="1803" width="11.5703125" style="4" bestFit="1" customWidth="1"/>
    <col min="1804" max="1804" width="11.42578125" style="4" bestFit="1" customWidth="1"/>
    <col min="1805" max="1805" width="10.42578125" style="4" bestFit="1" customWidth="1"/>
    <col min="1806" max="1806" width="11.5703125" style="4" bestFit="1" customWidth="1"/>
    <col min="1807" max="1810" width="12.7109375" style="4" bestFit="1" customWidth="1"/>
    <col min="1811" max="1811" width="10" style="4" bestFit="1" customWidth="1"/>
    <col min="1812" max="1813" width="11.5703125" style="4" bestFit="1" customWidth="1"/>
    <col min="1814" max="1814" width="12.7109375" style="4" bestFit="1" customWidth="1"/>
    <col min="1815" max="1815" width="14" style="4" bestFit="1" customWidth="1"/>
    <col min="1816" max="1816" width="13.140625" style="4" bestFit="1" customWidth="1"/>
    <col min="1817" max="1817" width="11.42578125" style="4" bestFit="1" customWidth="1"/>
    <col min="1818" max="2055" width="9.140625" style="4"/>
    <col min="2056" max="2056" width="5.5703125" style="4" bestFit="1" customWidth="1"/>
    <col min="2057" max="2057" width="13.28515625" style="4" customWidth="1"/>
    <col min="2058" max="2059" width="11.5703125" style="4" bestFit="1" customWidth="1"/>
    <col min="2060" max="2060" width="11.42578125" style="4" bestFit="1" customWidth="1"/>
    <col min="2061" max="2061" width="10.42578125" style="4" bestFit="1" customWidth="1"/>
    <col min="2062" max="2062" width="11.5703125" style="4" bestFit="1" customWidth="1"/>
    <col min="2063" max="2066" width="12.7109375" style="4" bestFit="1" customWidth="1"/>
    <col min="2067" max="2067" width="10" style="4" bestFit="1" customWidth="1"/>
    <col min="2068" max="2069" width="11.5703125" style="4" bestFit="1" customWidth="1"/>
    <col min="2070" max="2070" width="12.7109375" style="4" bestFit="1" customWidth="1"/>
    <col min="2071" max="2071" width="14" style="4" bestFit="1" customWidth="1"/>
    <col min="2072" max="2072" width="13.140625" style="4" bestFit="1" customWidth="1"/>
    <col min="2073" max="2073" width="11.42578125" style="4" bestFit="1" customWidth="1"/>
    <col min="2074" max="2311" width="9.140625" style="4"/>
    <col min="2312" max="2312" width="5.5703125" style="4" bestFit="1" customWidth="1"/>
    <col min="2313" max="2313" width="13.28515625" style="4" customWidth="1"/>
    <col min="2314" max="2315" width="11.5703125" style="4" bestFit="1" customWidth="1"/>
    <col min="2316" max="2316" width="11.42578125" style="4" bestFit="1" customWidth="1"/>
    <col min="2317" max="2317" width="10.42578125" style="4" bestFit="1" customWidth="1"/>
    <col min="2318" max="2318" width="11.5703125" style="4" bestFit="1" customWidth="1"/>
    <col min="2319" max="2322" width="12.7109375" style="4" bestFit="1" customWidth="1"/>
    <col min="2323" max="2323" width="10" style="4" bestFit="1" customWidth="1"/>
    <col min="2324" max="2325" width="11.5703125" style="4" bestFit="1" customWidth="1"/>
    <col min="2326" max="2326" width="12.7109375" style="4" bestFit="1" customWidth="1"/>
    <col min="2327" max="2327" width="14" style="4" bestFit="1" customWidth="1"/>
    <col min="2328" max="2328" width="13.140625" style="4" bestFit="1" customWidth="1"/>
    <col min="2329" max="2329" width="11.42578125" style="4" bestFit="1" customWidth="1"/>
    <col min="2330" max="2567" width="9.140625" style="4"/>
    <col min="2568" max="2568" width="5.5703125" style="4" bestFit="1" customWidth="1"/>
    <col min="2569" max="2569" width="13.28515625" style="4" customWidth="1"/>
    <col min="2570" max="2571" width="11.5703125" style="4" bestFit="1" customWidth="1"/>
    <col min="2572" max="2572" width="11.42578125" style="4" bestFit="1" customWidth="1"/>
    <col min="2573" max="2573" width="10.42578125" style="4" bestFit="1" customWidth="1"/>
    <col min="2574" max="2574" width="11.5703125" style="4" bestFit="1" customWidth="1"/>
    <col min="2575" max="2578" width="12.7109375" style="4" bestFit="1" customWidth="1"/>
    <col min="2579" max="2579" width="10" style="4" bestFit="1" customWidth="1"/>
    <col min="2580" max="2581" width="11.5703125" style="4" bestFit="1" customWidth="1"/>
    <col min="2582" max="2582" width="12.7109375" style="4" bestFit="1" customWidth="1"/>
    <col min="2583" max="2583" width="14" style="4" bestFit="1" customWidth="1"/>
    <col min="2584" max="2584" width="13.140625" style="4" bestFit="1" customWidth="1"/>
    <col min="2585" max="2585" width="11.42578125" style="4" bestFit="1" customWidth="1"/>
    <col min="2586" max="2823" width="9.140625" style="4"/>
    <col min="2824" max="2824" width="5.5703125" style="4" bestFit="1" customWidth="1"/>
    <col min="2825" max="2825" width="13.28515625" style="4" customWidth="1"/>
    <col min="2826" max="2827" width="11.5703125" style="4" bestFit="1" customWidth="1"/>
    <col min="2828" max="2828" width="11.42578125" style="4" bestFit="1" customWidth="1"/>
    <col min="2829" max="2829" width="10.42578125" style="4" bestFit="1" customWidth="1"/>
    <col min="2830" max="2830" width="11.5703125" style="4" bestFit="1" customWidth="1"/>
    <col min="2831" max="2834" width="12.7109375" style="4" bestFit="1" customWidth="1"/>
    <col min="2835" max="2835" width="10" style="4" bestFit="1" customWidth="1"/>
    <col min="2836" max="2837" width="11.5703125" style="4" bestFit="1" customWidth="1"/>
    <col min="2838" max="2838" width="12.7109375" style="4" bestFit="1" customWidth="1"/>
    <col min="2839" max="2839" width="14" style="4" bestFit="1" customWidth="1"/>
    <col min="2840" max="2840" width="13.140625" style="4" bestFit="1" customWidth="1"/>
    <col min="2841" max="2841" width="11.42578125" style="4" bestFit="1" customWidth="1"/>
    <col min="2842" max="3079" width="9.140625" style="4"/>
    <col min="3080" max="3080" width="5.5703125" style="4" bestFit="1" customWidth="1"/>
    <col min="3081" max="3081" width="13.28515625" style="4" customWidth="1"/>
    <col min="3082" max="3083" width="11.5703125" style="4" bestFit="1" customWidth="1"/>
    <col min="3084" max="3084" width="11.42578125" style="4" bestFit="1" customWidth="1"/>
    <col min="3085" max="3085" width="10.42578125" style="4" bestFit="1" customWidth="1"/>
    <col min="3086" max="3086" width="11.5703125" style="4" bestFit="1" customWidth="1"/>
    <col min="3087" max="3090" width="12.7109375" style="4" bestFit="1" customWidth="1"/>
    <col min="3091" max="3091" width="10" style="4" bestFit="1" customWidth="1"/>
    <col min="3092" max="3093" width="11.5703125" style="4" bestFit="1" customWidth="1"/>
    <col min="3094" max="3094" width="12.7109375" style="4" bestFit="1" customWidth="1"/>
    <col min="3095" max="3095" width="14" style="4" bestFit="1" customWidth="1"/>
    <col min="3096" max="3096" width="13.140625" style="4" bestFit="1" customWidth="1"/>
    <col min="3097" max="3097" width="11.42578125" style="4" bestFit="1" customWidth="1"/>
    <col min="3098" max="3335" width="9.140625" style="4"/>
    <col min="3336" max="3336" width="5.5703125" style="4" bestFit="1" customWidth="1"/>
    <col min="3337" max="3337" width="13.28515625" style="4" customWidth="1"/>
    <col min="3338" max="3339" width="11.5703125" style="4" bestFit="1" customWidth="1"/>
    <col min="3340" max="3340" width="11.42578125" style="4" bestFit="1" customWidth="1"/>
    <col min="3341" max="3341" width="10.42578125" style="4" bestFit="1" customWidth="1"/>
    <col min="3342" max="3342" width="11.5703125" style="4" bestFit="1" customWidth="1"/>
    <col min="3343" max="3346" width="12.7109375" style="4" bestFit="1" customWidth="1"/>
    <col min="3347" max="3347" width="10" style="4" bestFit="1" customWidth="1"/>
    <col min="3348" max="3349" width="11.5703125" style="4" bestFit="1" customWidth="1"/>
    <col min="3350" max="3350" width="12.7109375" style="4" bestFit="1" customWidth="1"/>
    <col min="3351" max="3351" width="14" style="4" bestFit="1" customWidth="1"/>
    <col min="3352" max="3352" width="13.140625" style="4" bestFit="1" customWidth="1"/>
    <col min="3353" max="3353" width="11.42578125" style="4" bestFit="1" customWidth="1"/>
    <col min="3354" max="3591" width="9.140625" style="4"/>
    <col min="3592" max="3592" width="5.5703125" style="4" bestFit="1" customWidth="1"/>
    <col min="3593" max="3593" width="13.28515625" style="4" customWidth="1"/>
    <col min="3594" max="3595" width="11.5703125" style="4" bestFit="1" customWidth="1"/>
    <col min="3596" max="3596" width="11.42578125" style="4" bestFit="1" customWidth="1"/>
    <col min="3597" max="3597" width="10.42578125" style="4" bestFit="1" customWidth="1"/>
    <col min="3598" max="3598" width="11.5703125" style="4" bestFit="1" customWidth="1"/>
    <col min="3599" max="3602" width="12.7109375" style="4" bestFit="1" customWidth="1"/>
    <col min="3603" max="3603" width="10" style="4" bestFit="1" customWidth="1"/>
    <col min="3604" max="3605" width="11.5703125" style="4" bestFit="1" customWidth="1"/>
    <col min="3606" max="3606" width="12.7109375" style="4" bestFit="1" customWidth="1"/>
    <col min="3607" max="3607" width="14" style="4" bestFit="1" customWidth="1"/>
    <col min="3608" max="3608" width="13.140625" style="4" bestFit="1" customWidth="1"/>
    <col min="3609" max="3609" width="11.42578125" style="4" bestFit="1" customWidth="1"/>
    <col min="3610" max="3847" width="9.140625" style="4"/>
    <col min="3848" max="3848" width="5.5703125" style="4" bestFit="1" customWidth="1"/>
    <col min="3849" max="3849" width="13.28515625" style="4" customWidth="1"/>
    <col min="3850" max="3851" width="11.5703125" style="4" bestFit="1" customWidth="1"/>
    <col min="3852" max="3852" width="11.42578125" style="4" bestFit="1" customWidth="1"/>
    <col min="3853" max="3853" width="10.42578125" style="4" bestFit="1" customWidth="1"/>
    <col min="3854" max="3854" width="11.5703125" style="4" bestFit="1" customWidth="1"/>
    <col min="3855" max="3858" width="12.7109375" style="4" bestFit="1" customWidth="1"/>
    <col min="3859" max="3859" width="10" style="4" bestFit="1" customWidth="1"/>
    <col min="3860" max="3861" width="11.5703125" style="4" bestFit="1" customWidth="1"/>
    <col min="3862" max="3862" width="12.7109375" style="4" bestFit="1" customWidth="1"/>
    <col min="3863" max="3863" width="14" style="4" bestFit="1" customWidth="1"/>
    <col min="3864" max="3864" width="13.140625" style="4" bestFit="1" customWidth="1"/>
    <col min="3865" max="3865" width="11.42578125" style="4" bestFit="1" customWidth="1"/>
    <col min="3866" max="4103" width="9.140625" style="4"/>
    <col min="4104" max="4104" width="5.5703125" style="4" bestFit="1" customWidth="1"/>
    <col min="4105" max="4105" width="13.28515625" style="4" customWidth="1"/>
    <col min="4106" max="4107" width="11.5703125" style="4" bestFit="1" customWidth="1"/>
    <col min="4108" max="4108" width="11.42578125" style="4" bestFit="1" customWidth="1"/>
    <col min="4109" max="4109" width="10.42578125" style="4" bestFit="1" customWidth="1"/>
    <col min="4110" max="4110" width="11.5703125" style="4" bestFit="1" customWidth="1"/>
    <col min="4111" max="4114" width="12.7109375" style="4" bestFit="1" customWidth="1"/>
    <col min="4115" max="4115" width="10" style="4" bestFit="1" customWidth="1"/>
    <col min="4116" max="4117" width="11.5703125" style="4" bestFit="1" customWidth="1"/>
    <col min="4118" max="4118" width="12.7109375" style="4" bestFit="1" customWidth="1"/>
    <col min="4119" max="4119" width="14" style="4" bestFit="1" customWidth="1"/>
    <col min="4120" max="4120" width="13.140625" style="4" bestFit="1" customWidth="1"/>
    <col min="4121" max="4121" width="11.42578125" style="4" bestFit="1" customWidth="1"/>
    <col min="4122" max="4359" width="9.140625" style="4"/>
    <col min="4360" max="4360" width="5.5703125" style="4" bestFit="1" customWidth="1"/>
    <col min="4361" max="4361" width="13.28515625" style="4" customWidth="1"/>
    <col min="4362" max="4363" width="11.5703125" style="4" bestFit="1" customWidth="1"/>
    <col min="4364" max="4364" width="11.42578125" style="4" bestFit="1" customWidth="1"/>
    <col min="4365" max="4365" width="10.42578125" style="4" bestFit="1" customWidth="1"/>
    <col min="4366" max="4366" width="11.5703125" style="4" bestFit="1" customWidth="1"/>
    <col min="4367" max="4370" width="12.7109375" style="4" bestFit="1" customWidth="1"/>
    <col min="4371" max="4371" width="10" style="4" bestFit="1" customWidth="1"/>
    <col min="4372" max="4373" width="11.5703125" style="4" bestFit="1" customWidth="1"/>
    <col min="4374" max="4374" width="12.7109375" style="4" bestFit="1" customWidth="1"/>
    <col min="4375" max="4375" width="14" style="4" bestFit="1" customWidth="1"/>
    <col min="4376" max="4376" width="13.140625" style="4" bestFit="1" customWidth="1"/>
    <col min="4377" max="4377" width="11.42578125" style="4" bestFit="1" customWidth="1"/>
    <col min="4378" max="4615" width="9.140625" style="4"/>
    <col min="4616" max="4616" width="5.5703125" style="4" bestFit="1" customWidth="1"/>
    <col min="4617" max="4617" width="13.28515625" style="4" customWidth="1"/>
    <col min="4618" max="4619" width="11.5703125" style="4" bestFit="1" customWidth="1"/>
    <col min="4620" max="4620" width="11.42578125" style="4" bestFit="1" customWidth="1"/>
    <col min="4621" max="4621" width="10.42578125" style="4" bestFit="1" customWidth="1"/>
    <col min="4622" max="4622" width="11.5703125" style="4" bestFit="1" customWidth="1"/>
    <col min="4623" max="4626" width="12.7109375" style="4" bestFit="1" customWidth="1"/>
    <col min="4627" max="4627" width="10" style="4" bestFit="1" customWidth="1"/>
    <col min="4628" max="4629" width="11.5703125" style="4" bestFit="1" customWidth="1"/>
    <col min="4630" max="4630" width="12.7109375" style="4" bestFit="1" customWidth="1"/>
    <col min="4631" max="4631" width="14" style="4" bestFit="1" customWidth="1"/>
    <col min="4632" max="4632" width="13.140625" style="4" bestFit="1" customWidth="1"/>
    <col min="4633" max="4633" width="11.42578125" style="4" bestFit="1" customWidth="1"/>
    <col min="4634" max="4871" width="9.140625" style="4"/>
    <col min="4872" max="4872" width="5.5703125" style="4" bestFit="1" customWidth="1"/>
    <col min="4873" max="4873" width="13.28515625" style="4" customWidth="1"/>
    <col min="4874" max="4875" width="11.5703125" style="4" bestFit="1" customWidth="1"/>
    <col min="4876" max="4876" width="11.42578125" style="4" bestFit="1" customWidth="1"/>
    <col min="4877" max="4877" width="10.42578125" style="4" bestFit="1" customWidth="1"/>
    <col min="4878" max="4878" width="11.5703125" style="4" bestFit="1" customWidth="1"/>
    <col min="4879" max="4882" width="12.7109375" style="4" bestFit="1" customWidth="1"/>
    <col min="4883" max="4883" width="10" style="4" bestFit="1" customWidth="1"/>
    <col min="4884" max="4885" width="11.5703125" style="4" bestFit="1" customWidth="1"/>
    <col min="4886" max="4886" width="12.7109375" style="4" bestFit="1" customWidth="1"/>
    <col min="4887" max="4887" width="14" style="4" bestFit="1" customWidth="1"/>
    <col min="4888" max="4888" width="13.140625" style="4" bestFit="1" customWidth="1"/>
    <col min="4889" max="4889" width="11.42578125" style="4" bestFit="1" customWidth="1"/>
    <col min="4890" max="5127" width="9.140625" style="4"/>
    <col min="5128" max="5128" width="5.5703125" style="4" bestFit="1" customWidth="1"/>
    <col min="5129" max="5129" width="13.28515625" style="4" customWidth="1"/>
    <col min="5130" max="5131" width="11.5703125" style="4" bestFit="1" customWidth="1"/>
    <col min="5132" max="5132" width="11.42578125" style="4" bestFit="1" customWidth="1"/>
    <col min="5133" max="5133" width="10.42578125" style="4" bestFit="1" customWidth="1"/>
    <col min="5134" max="5134" width="11.5703125" style="4" bestFit="1" customWidth="1"/>
    <col min="5135" max="5138" width="12.7109375" style="4" bestFit="1" customWidth="1"/>
    <col min="5139" max="5139" width="10" style="4" bestFit="1" customWidth="1"/>
    <col min="5140" max="5141" width="11.5703125" style="4" bestFit="1" customWidth="1"/>
    <col min="5142" max="5142" width="12.7109375" style="4" bestFit="1" customWidth="1"/>
    <col min="5143" max="5143" width="14" style="4" bestFit="1" customWidth="1"/>
    <col min="5144" max="5144" width="13.140625" style="4" bestFit="1" customWidth="1"/>
    <col min="5145" max="5145" width="11.42578125" style="4" bestFit="1" customWidth="1"/>
    <col min="5146" max="5383" width="9.140625" style="4"/>
    <col min="5384" max="5384" width="5.5703125" style="4" bestFit="1" customWidth="1"/>
    <col min="5385" max="5385" width="13.28515625" style="4" customWidth="1"/>
    <col min="5386" max="5387" width="11.5703125" style="4" bestFit="1" customWidth="1"/>
    <col min="5388" max="5388" width="11.42578125" style="4" bestFit="1" customWidth="1"/>
    <col min="5389" max="5389" width="10.42578125" style="4" bestFit="1" customWidth="1"/>
    <col min="5390" max="5390" width="11.5703125" style="4" bestFit="1" customWidth="1"/>
    <col min="5391" max="5394" width="12.7109375" style="4" bestFit="1" customWidth="1"/>
    <col min="5395" max="5395" width="10" style="4" bestFit="1" customWidth="1"/>
    <col min="5396" max="5397" width="11.5703125" style="4" bestFit="1" customWidth="1"/>
    <col min="5398" max="5398" width="12.7109375" style="4" bestFit="1" customWidth="1"/>
    <col min="5399" max="5399" width="14" style="4" bestFit="1" customWidth="1"/>
    <col min="5400" max="5400" width="13.140625" style="4" bestFit="1" customWidth="1"/>
    <col min="5401" max="5401" width="11.42578125" style="4" bestFit="1" customWidth="1"/>
    <col min="5402" max="5639" width="9.140625" style="4"/>
    <col min="5640" max="5640" width="5.5703125" style="4" bestFit="1" customWidth="1"/>
    <col min="5641" max="5641" width="13.28515625" style="4" customWidth="1"/>
    <col min="5642" max="5643" width="11.5703125" style="4" bestFit="1" customWidth="1"/>
    <col min="5644" max="5644" width="11.42578125" style="4" bestFit="1" customWidth="1"/>
    <col min="5645" max="5645" width="10.42578125" style="4" bestFit="1" customWidth="1"/>
    <col min="5646" max="5646" width="11.5703125" style="4" bestFit="1" customWidth="1"/>
    <col min="5647" max="5650" width="12.7109375" style="4" bestFit="1" customWidth="1"/>
    <col min="5651" max="5651" width="10" style="4" bestFit="1" customWidth="1"/>
    <col min="5652" max="5653" width="11.5703125" style="4" bestFit="1" customWidth="1"/>
    <col min="5654" max="5654" width="12.7109375" style="4" bestFit="1" customWidth="1"/>
    <col min="5655" max="5655" width="14" style="4" bestFit="1" customWidth="1"/>
    <col min="5656" max="5656" width="13.140625" style="4" bestFit="1" customWidth="1"/>
    <col min="5657" max="5657" width="11.42578125" style="4" bestFit="1" customWidth="1"/>
    <col min="5658" max="5895" width="9.140625" style="4"/>
    <col min="5896" max="5896" width="5.5703125" style="4" bestFit="1" customWidth="1"/>
    <col min="5897" max="5897" width="13.28515625" style="4" customWidth="1"/>
    <col min="5898" max="5899" width="11.5703125" style="4" bestFit="1" customWidth="1"/>
    <col min="5900" max="5900" width="11.42578125" style="4" bestFit="1" customWidth="1"/>
    <col min="5901" max="5901" width="10.42578125" style="4" bestFit="1" customWidth="1"/>
    <col min="5902" max="5902" width="11.5703125" style="4" bestFit="1" customWidth="1"/>
    <col min="5903" max="5906" width="12.7109375" style="4" bestFit="1" customWidth="1"/>
    <col min="5907" max="5907" width="10" style="4" bestFit="1" customWidth="1"/>
    <col min="5908" max="5909" width="11.5703125" style="4" bestFit="1" customWidth="1"/>
    <col min="5910" max="5910" width="12.7109375" style="4" bestFit="1" customWidth="1"/>
    <col min="5911" max="5911" width="14" style="4" bestFit="1" customWidth="1"/>
    <col min="5912" max="5912" width="13.140625" style="4" bestFit="1" customWidth="1"/>
    <col min="5913" max="5913" width="11.42578125" style="4" bestFit="1" customWidth="1"/>
    <col min="5914" max="6151" width="9.140625" style="4"/>
    <col min="6152" max="6152" width="5.5703125" style="4" bestFit="1" customWidth="1"/>
    <col min="6153" max="6153" width="13.28515625" style="4" customWidth="1"/>
    <col min="6154" max="6155" width="11.5703125" style="4" bestFit="1" customWidth="1"/>
    <col min="6156" max="6156" width="11.42578125" style="4" bestFit="1" customWidth="1"/>
    <col min="6157" max="6157" width="10.42578125" style="4" bestFit="1" customWidth="1"/>
    <col min="6158" max="6158" width="11.5703125" style="4" bestFit="1" customWidth="1"/>
    <col min="6159" max="6162" width="12.7109375" style="4" bestFit="1" customWidth="1"/>
    <col min="6163" max="6163" width="10" style="4" bestFit="1" customWidth="1"/>
    <col min="6164" max="6165" width="11.5703125" style="4" bestFit="1" customWidth="1"/>
    <col min="6166" max="6166" width="12.7109375" style="4" bestFit="1" customWidth="1"/>
    <col min="6167" max="6167" width="14" style="4" bestFit="1" customWidth="1"/>
    <col min="6168" max="6168" width="13.140625" style="4" bestFit="1" customWidth="1"/>
    <col min="6169" max="6169" width="11.42578125" style="4" bestFit="1" customWidth="1"/>
    <col min="6170" max="6407" width="9.140625" style="4"/>
    <col min="6408" max="6408" width="5.5703125" style="4" bestFit="1" customWidth="1"/>
    <col min="6409" max="6409" width="13.28515625" style="4" customWidth="1"/>
    <col min="6410" max="6411" width="11.5703125" style="4" bestFit="1" customWidth="1"/>
    <col min="6412" max="6412" width="11.42578125" style="4" bestFit="1" customWidth="1"/>
    <col min="6413" max="6413" width="10.42578125" style="4" bestFit="1" customWidth="1"/>
    <col min="6414" max="6414" width="11.5703125" style="4" bestFit="1" customWidth="1"/>
    <col min="6415" max="6418" width="12.7109375" style="4" bestFit="1" customWidth="1"/>
    <col min="6419" max="6419" width="10" style="4" bestFit="1" customWidth="1"/>
    <col min="6420" max="6421" width="11.5703125" style="4" bestFit="1" customWidth="1"/>
    <col min="6422" max="6422" width="12.7109375" style="4" bestFit="1" customWidth="1"/>
    <col min="6423" max="6423" width="14" style="4" bestFit="1" customWidth="1"/>
    <col min="6424" max="6424" width="13.140625" style="4" bestFit="1" customWidth="1"/>
    <col min="6425" max="6425" width="11.42578125" style="4" bestFit="1" customWidth="1"/>
    <col min="6426" max="6663" width="9.140625" style="4"/>
    <col min="6664" max="6664" width="5.5703125" style="4" bestFit="1" customWidth="1"/>
    <col min="6665" max="6665" width="13.28515625" style="4" customWidth="1"/>
    <col min="6666" max="6667" width="11.5703125" style="4" bestFit="1" customWidth="1"/>
    <col min="6668" max="6668" width="11.42578125" style="4" bestFit="1" customWidth="1"/>
    <col min="6669" max="6669" width="10.42578125" style="4" bestFit="1" customWidth="1"/>
    <col min="6670" max="6670" width="11.5703125" style="4" bestFit="1" customWidth="1"/>
    <col min="6671" max="6674" width="12.7109375" style="4" bestFit="1" customWidth="1"/>
    <col min="6675" max="6675" width="10" style="4" bestFit="1" customWidth="1"/>
    <col min="6676" max="6677" width="11.5703125" style="4" bestFit="1" customWidth="1"/>
    <col min="6678" max="6678" width="12.7109375" style="4" bestFit="1" customWidth="1"/>
    <col min="6679" max="6679" width="14" style="4" bestFit="1" customWidth="1"/>
    <col min="6680" max="6680" width="13.140625" style="4" bestFit="1" customWidth="1"/>
    <col min="6681" max="6681" width="11.42578125" style="4" bestFit="1" customWidth="1"/>
    <col min="6682" max="6919" width="9.140625" style="4"/>
    <col min="6920" max="6920" width="5.5703125" style="4" bestFit="1" customWidth="1"/>
    <col min="6921" max="6921" width="13.28515625" style="4" customWidth="1"/>
    <col min="6922" max="6923" width="11.5703125" style="4" bestFit="1" customWidth="1"/>
    <col min="6924" max="6924" width="11.42578125" style="4" bestFit="1" customWidth="1"/>
    <col min="6925" max="6925" width="10.42578125" style="4" bestFit="1" customWidth="1"/>
    <col min="6926" max="6926" width="11.5703125" style="4" bestFit="1" customWidth="1"/>
    <col min="6927" max="6930" width="12.7109375" style="4" bestFit="1" customWidth="1"/>
    <col min="6931" max="6931" width="10" style="4" bestFit="1" customWidth="1"/>
    <col min="6932" max="6933" width="11.5703125" style="4" bestFit="1" customWidth="1"/>
    <col min="6934" max="6934" width="12.7109375" style="4" bestFit="1" customWidth="1"/>
    <col min="6935" max="6935" width="14" style="4" bestFit="1" customWidth="1"/>
    <col min="6936" max="6936" width="13.140625" style="4" bestFit="1" customWidth="1"/>
    <col min="6937" max="6937" width="11.42578125" style="4" bestFit="1" customWidth="1"/>
    <col min="6938" max="7175" width="9.140625" style="4"/>
    <col min="7176" max="7176" width="5.5703125" style="4" bestFit="1" customWidth="1"/>
    <col min="7177" max="7177" width="13.28515625" style="4" customWidth="1"/>
    <col min="7178" max="7179" width="11.5703125" style="4" bestFit="1" customWidth="1"/>
    <col min="7180" max="7180" width="11.42578125" style="4" bestFit="1" customWidth="1"/>
    <col min="7181" max="7181" width="10.42578125" style="4" bestFit="1" customWidth="1"/>
    <col min="7182" max="7182" width="11.5703125" style="4" bestFit="1" customWidth="1"/>
    <col min="7183" max="7186" width="12.7109375" style="4" bestFit="1" customWidth="1"/>
    <col min="7187" max="7187" width="10" style="4" bestFit="1" customWidth="1"/>
    <col min="7188" max="7189" width="11.5703125" style="4" bestFit="1" customWidth="1"/>
    <col min="7190" max="7190" width="12.7109375" style="4" bestFit="1" customWidth="1"/>
    <col min="7191" max="7191" width="14" style="4" bestFit="1" customWidth="1"/>
    <col min="7192" max="7192" width="13.140625" style="4" bestFit="1" customWidth="1"/>
    <col min="7193" max="7193" width="11.42578125" style="4" bestFit="1" customWidth="1"/>
    <col min="7194" max="7431" width="9.140625" style="4"/>
    <col min="7432" max="7432" width="5.5703125" style="4" bestFit="1" customWidth="1"/>
    <col min="7433" max="7433" width="13.28515625" style="4" customWidth="1"/>
    <col min="7434" max="7435" width="11.5703125" style="4" bestFit="1" customWidth="1"/>
    <col min="7436" max="7436" width="11.42578125" style="4" bestFit="1" customWidth="1"/>
    <col min="7437" max="7437" width="10.42578125" style="4" bestFit="1" customWidth="1"/>
    <col min="7438" max="7438" width="11.5703125" style="4" bestFit="1" customWidth="1"/>
    <col min="7439" max="7442" width="12.7109375" style="4" bestFit="1" customWidth="1"/>
    <col min="7443" max="7443" width="10" style="4" bestFit="1" customWidth="1"/>
    <col min="7444" max="7445" width="11.5703125" style="4" bestFit="1" customWidth="1"/>
    <col min="7446" max="7446" width="12.7109375" style="4" bestFit="1" customWidth="1"/>
    <col min="7447" max="7447" width="14" style="4" bestFit="1" customWidth="1"/>
    <col min="7448" max="7448" width="13.140625" style="4" bestFit="1" customWidth="1"/>
    <col min="7449" max="7449" width="11.42578125" style="4" bestFit="1" customWidth="1"/>
    <col min="7450" max="7687" width="9.140625" style="4"/>
    <col min="7688" max="7688" width="5.5703125" style="4" bestFit="1" customWidth="1"/>
    <col min="7689" max="7689" width="13.28515625" style="4" customWidth="1"/>
    <col min="7690" max="7691" width="11.5703125" style="4" bestFit="1" customWidth="1"/>
    <col min="7692" max="7692" width="11.42578125" style="4" bestFit="1" customWidth="1"/>
    <col min="7693" max="7693" width="10.42578125" style="4" bestFit="1" customWidth="1"/>
    <col min="7694" max="7694" width="11.5703125" style="4" bestFit="1" customWidth="1"/>
    <col min="7695" max="7698" width="12.7109375" style="4" bestFit="1" customWidth="1"/>
    <col min="7699" max="7699" width="10" style="4" bestFit="1" customWidth="1"/>
    <col min="7700" max="7701" width="11.5703125" style="4" bestFit="1" customWidth="1"/>
    <col min="7702" max="7702" width="12.7109375" style="4" bestFit="1" customWidth="1"/>
    <col min="7703" max="7703" width="14" style="4" bestFit="1" customWidth="1"/>
    <col min="7704" max="7704" width="13.140625" style="4" bestFit="1" customWidth="1"/>
    <col min="7705" max="7705" width="11.42578125" style="4" bestFit="1" customWidth="1"/>
    <col min="7706" max="7943" width="9.140625" style="4"/>
    <col min="7944" max="7944" width="5.5703125" style="4" bestFit="1" customWidth="1"/>
    <col min="7945" max="7945" width="13.28515625" style="4" customWidth="1"/>
    <col min="7946" max="7947" width="11.5703125" style="4" bestFit="1" customWidth="1"/>
    <col min="7948" max="7948" width="11.42578125" style="4" bestFit="1" customWidth="1"/>
    <col min="7949" max="7949" width="10.42578125" style="4" bestFit="1" customWidth="1"/>
    <col min="7950" max="7950" width="11.5703125" style="4" bestFit="1" customWidth="1"/>
    <col min="7951" max="7954" width="12.7109375" style="4" bestFit="1" customWidth="1"/>
    <col min="7955" max="7955" width="10" style="4" bestFit="1" customWidth="1"/>
    <col min="7956" max="7957" width="11.5703125" style="4" bestFit="1" customWidth="1"/>
    <col min="7958" max="7958" width="12.7109375" style="4" bestFit="1" customWidth="1"/>
    <col min="7959" max="7959" width="14" style="4" bestFit="1" customWidth="1"/>
    <col min="7960" max="7960" width="13.140625" style="4" bestFit="1" customWidth="1"/>
    <col min="7961" max="7961" width="11.42578125" style="4" bestFit="1" customWidth="1"/>
    <col min="7962" max="8199" width="9.140625" style="4"/>
    <col min="8200" max="8200" width="5.5703125" style="4" bestFit="1" customWidth="1"/>
    <col min="8201" max="8201" width="13.28515625" style="4" customWidth="1"/>
    <col min="8202" max="8203" width="11.5703125" style="4" bestFit="1" customWidth="1"/>
    <col min="8204" max="8204" width="11.42578125" style="4" bestFit="1" customWidth="1"/>
    <col min="8205" max="8205" width="10.42578125" style="4" bestFit="1" customWidth="1"/>
    <col min="8206" max="8206" width="11.5703125" style="4" bestFit="1" customWidth="1"/>
    <col min="8207" max="8210" width="12.7109375" style="4" bestFit="1" customWidth="1"/>
    <col min="8211" max="8211" width="10" style="4" bestFit="1" customWidth="1"/>
    <col min="8212" max="8213" width="11.5703125" style="4" bestFit="1" customWidth="1"/>
    <col min="8214" max="8214" width="12.7109375" style="4" bestFit="1" customWidth="1"/>
    <col min="8215" max="8215" width="14" style="4" bestFit="1" customWidth="1"/>
    <col min="8216" max="8216" width="13.140625" style="4" bestFit="1" customWidth="1"/>
    <col min="8217" max="8217" width="11.42578125" style="4" bestFit="1" customWidth="1"/>
    <col min="8218" max="8455" width="9.140625" style="4"/>
    <col min="8456" max="8456" width="5.5703125" style="4" bestFit="1" customWidth="1"/>
    <col min="8457" max="8457" width="13.28515625" style="4" customWidth="1"/>
    <col min="8458" max="8459" width="11.5703125" style="4" bestFit="1" customWidth="1"/>
    <col min="8460" max="8460" width="11.42578125" style="4" bestFit="1" customWidth="1"/>
    <col min="8461" max="8461" width="10.42578125" style="4" bestFit="1" customWidth="1"/>
    <col min="8462" max="8462" width="11.5703125" style="4" bestFit="1" customWidth="1"/>
    <col min="8463" max="8466" width="12.7109375" style="4" bestFit="1" customWidth="1"/>
    <col min="8467" max="8467" width="10" style="4" bestFit="1" customWidth="1"/>
    <col min="8468" max="8469" width="11.5703125" style="4" bestFit="1" customWidth="1"/>
    <col min="8470" max="8470" width="12.7109375" style="4" bestFit="1" customWidth="1"/>
    <col min="8471" max="8471" width="14" style="4" bestFit="1" customWidth="1"/>
    <col min="8472" max="8472" width="13.140625" style="4" bestFit="1" customWidth="1"/>
    <col min="8473" max="8473" width="11.42578125" style="4" bestFit="1" customWidth="1"/>
    <col min="8474" max="8711" width="9.140625" style="4"/>
    <col min="8712" max="8712" width="5.5703125" style="4" bestFit="1" customWidth="1"/>
    <col min="8713" max="8713" width="13.28515625" style="4" customWidth="1"/>
    <col min="8714" max="8715" width="11.5703125" style="4" bestFit="1" customWidth="1"/>
    <col min="8716" max="8716" width="11.42578125" style="4" bestFit="1" customWidth="1"/>
    <col min="8717" max="8717" width="10.42578125" style="4" bestFit="1" customWidth="1"/>
    <col min="8718" max="8718" width="11.5703125" style="4" bestFit="1" customWidth="1"/>
    <col min="8719" max="8722" width="12.7109375" style="4" bestFit="1" customWidth="1"/>
    <col min="8723" max="8723" width="10" style="4" bestFit="1" customWidth="1"/>
    <col min="8724" max="8725" width="11.5703125" style="4" bestFit="1" customWidth="1"/>
    <col min="8726" max="8726" width="12.7109375" style="4" bestFit="1" customWidth="1"/>
    <col min="8727" max="8727" width="14" style="4" bestFit="1" customWidth="1"/>
    <col min="8728" max="8728" width="13.140625" style="4" bestFit="1" customWidth="1"/>
    <col min="8729" max="8729" width="11.42578125" style="4" bestFit="1" customWidth="1"/>
    <col min="8730" max="8967" width="9.140625" style="4"/>
    <col min="8968" max="8968" width="5.5703125" style="4" bestFit="1" customWidth="1"/>
    <col min="8969" max="8969" width="13.28515625" style="4" customWidth="1"/>
    <col min="8970" max="8971" width="11.5703125" style="4" bestFit="1" customWidth="1"/>
    <col min="8972" max="8972" width="11.42578125" style="4" bestFit="1" customWidth="1"/>
    <col min="8973" max="8973" width="10.42578125" style="4" bestFit="1" customWidth="1"/>
    <col min="8974" max="8974" width="11.5703125" style="4" bestFit="1" customWidth="1"/>
    <col min="8975" max="8978" width="12.7109375" style="4" bestFit="1" customWidth="1"/>
    <col min="8979" max="8979" width="10" style="4" bestFit="1" customWidth="1"/>
    <col min="8980" max="8981" width="11.5703125" style="4" bestFit="1" customWidth="1"/>
    <col min="8982" max="8982" width="12.7109375" style="4" bestFit="1" customWidth="1"/>
    <col min="8983" max="8983" width="14" style="4" bestFit="1" customWidth="1"/>
    <col min="8984" max="8984" width="13.140625" style="4" bestFit="1" customWidth="1"/>
    <col min="8985" max="8985" width="11.42578125" style="4" bestFit="1" customWidth="1"/>
    <col min="8986" max="9223" width="9.140625" style="4"/>
    <col min="9224" max="9224" width="5.5703125" style="4" bestFit="1" customWidth="1"/>
    <col min="9225" max="9225" width="13.28515625" style="4" customWidth="1"/>
    <col min="9226" max="9227" width="11.5703125" style="4" bestFit="1" customWidth="1"/>
    <col min="9228" max="9228" width="11.42578125" style="4" bestFit="1" customWidth="1"/>
    <col min="9229" max="9229" width="10.42578125" style="4" bestFit="1" customWidth="1"/>
    <col min="9230" max="9230" width="11.5703125" style="4" bestFit="1" customWidth="1"/>
    <col min="9231" max="9234" width="12.7109375" style="4" bestFit="1" customWidth="1"/>
    <col min="9235" max="9235" width="10" style="4" bestFit="1" customWidth="1"/>
    <col min="9236" max="9237" width="11.5703125" style="4" bestFit="1" customWidth="1"/>
    <col min="9238" max="9238" width="12.7109375" style="4" bestFit="1" customWidth="1"/>
    <col min="9239" max="9239" width="14" style="4" bestFit="1" customWidth="1"/>
    <col min="9240" max="9240" width="13.140625" style="4" bestFit="1" customWidth="1"/>
    <col min="9241" max="9241" width="11.42578125" style="4" bestFit="1" customWidth="1"/>
    <col min="9242" max="9479" width="9.140625" style="4"/>
    <col min="9480" max="9480" width="5.5703125" style="4" bestFit="1" customWidth="1"/>
    <col min="9481" max="9481" width="13.28515625" style="4" customWidth="1"/>
    <col min="9482" max="9483" width="11.5703125" style="4" bestFit="1" customWidth="1"/>
    <col min="9484" max="9484" width="11.42578125" style="4" bestFit="1" customWidth="1"/>
    <col min="9485" max="9485" width="10.42578125" style="4" bestFit="1" customWidth="1"/>
    <col min="9486" max="9486" width="11.5703125" style="4" bestFit="1" customWidth="1"/>
    <col min="9487" max="9490" width="12.7109375" style="4" bestFit="1" customWidth="1"/>
    <col min="9491" max="9491" width="10" style="4" bestFit="1" customWidth="1"/>
    <col min="9492" max="9493" width="11.5703125" style="4" bestFit="1" customWidth="1"/>
    <col min="9494" max="9494" width="12.7109375" style="4" bestFit="1" customWidth="1"/>
    <col min="9495" max="9495" width="14" style="4" bestFit="1" customWidth="1"/>
    <col min="9496" max="9496" width="13.140625" style="4" bestFit="1" customWidth="1"/>
    <col min="9497" max="9497" width="11.42578125" style="4" bestFit="1" customWidth="1"/>
    <col min="9498" max="9735" width="9.140625" style="4"/>
    <col min="9736" max="9736" width="5.5703125" style="4" bestFit="1" customWidth="1"/>
    <col min="9737" max="9737" width="13.28515625" style="4" customWidth="1"/>
    <col min="9738" max="9739" width="11.5703125" style="4" bestFit="1" customWidth="1"/>
    <col min="9740" max="9740" width="11.42578125" style="4" bestFit="1" customWidth="1"/>
    <col min="9741" max="9741" width="10.42578125" style="4" bestFit="1" customWidth="1"/>
    <col min="9742" max="9742" width="11.5703125" style="4" bestFit="1" customWidth="1"/>
    <col min="9743" max="9746" width="12.7109375" style="4" bestFit="1" customWidth="1"/>
    <col min="9747" max="9747" width="10" style="4" bestFit="1" customWidth="1"/>
    <col min="9748" max="9749" width="11.5703125" style="4" bestFit="1" customWidth="1"/>
    <col min="9750" max="9750" width="12.7109375" style="4" bestFit="1" customWidth="1"/>
    <col min="9751" max="9751" width="14" style="4" bestFit="1" customWidth="1"/>
    <col min="9752" max="9752" width="13.140625" style="4" bestFit="1" customWidth="1"/>
    <col min="9753" max="9753" width="11.42578125" style="4" bestFit="1" customWidth="1"/>
    <col min="9754" max="9991" width="9.140625" style="4"/>
    <col min="9992" max="9992" width="5.5703125" style="4" bestFit="1" customWidth="1"/>
    <col min="9993" max="9993" width="13.28515625" style="4" customWidth="1"/>
    <col min="9994" max="9995" width="11.5703125" style="4" bestFit="1" customWidth="1"/>
    <col min="9996" max="9996" width="11.42578125" style="4" bestFit="1" customWidth="1"/>
    <col min="9997" max="9997" width="10.42578125" style="4" bestFit="1" customWidth="1"/>
    <col min="9998" max="9998" width="11.5703125" style="4" bestFit="1" customWidth="1"/>
    <col min="9999" max="10002" width="12.7109375" style="4" bestFit="1" customWidth="1"/>
    <col min="10003" max="10003" width="10" style="4" bestFit="1" customWidth="1"/>
    <col min="10004" max="10005" width="11.5703125" style="4" bestFit="1" customWidth="1"/>
    <col min="10006" max="10006" width="12.7109375" style="4" bestFit="1" customWidth="1"/>
    <col min="10007" max="10007" width="14" style="4" bestFit="1" customWidth="1"/>
    <col min="10008" max="10008" width="13.140625" style="4" bestFit="1" customWidth="1"/>
    <col min="10009" max="10009" width="11.42578125" style="4" bestFit="1" customWidth="1"/>
    <col min="10010" max="10247" width="9.140625" style="4"/>
    <col min="10248" max="10248" width="5.5703125" style="4" bestFit="1" customWidth="1"/>
    <col min="10249" max="10249" width="13.28515625" style="4" customWidth="1"/>
    <col min="10250" max="10251" width="11.5703125" style="4" bestFit="1" customWidth="1"/>
    <col min="10252" max="10252" width="11.42578125" style="4" bestFit="1" customWidth="1"/>
    <col min="10253" max="10253" width="10.42578125" style="4" bestFit="1" customWidth="1"/>
    <col min="10254" max="10254" width="11.5703125" style="4" bestFit="1" customWidth="1"/>
    <col min="10255" max="10258" width="12.7109375" style="4" bestFit="1" customWidth="1"/>
    <col min="10259" max="10259" width="10" style="4" bestFit="1" customWidth="1"/>
    <col min="10260" max="10261" width="11.5703125" style="4" bestFit="1" customWidth="1"/>
    <col min="10262" max="10262" width="12.7109375" style="4" bestFit="1" customWidth="1"/>
    <col min="10263" max="10263" width="14" style="4" bestFit="1" customWidth="1"/>
    <col min="10264" max="10264" width="13.140625" style="4" bestFit="1" customWidth="1"/>
    <col min="10265" max="10265" width="11.42578125" style="4" bestFit="1" customWidth="1"/>
    <col min="10266" max="10503" width="9.140625" style="4"/>
    <col min="10504" max="10504" width="5.5703125" style="4" bestFit="1" customWidth="1"/>
    <col min="10505" max="10505" width="13.28515625" style="4" customWidth="1"/>
    <col min="10506" max="10507" width="11.5703125" style="4" bestFit="1" customWidth="1"/>
    <col min="10508" max="10508" width="11.42578125" style="4" bestFit="1" customWidth="1"/>
    <col min="10509" max="10509" width="10.42578125" style="4" bestFit="1" customWidth="1"/>
    <col min="10510" max="10510" width="11.5703125" style="4" bestFit="1" customWidth="1"/>
    <col min="10511" max="10514" width="12.7109375" style="4" bestFit="1" customWidth="1"/>
    <col min="10515" max="10515" width="10" style="4" bestFit="1" customWidth="1"/>
    <col min="10516" max="10517" width="11.5703125" style="4" bestFit="1" customWidth="1"/>
    <col min="10518" max="10518" width="12.7109375" style="4" bestFit="1" customWidth="1"/>
    <col min="10519" max="10519" width="14" style="4" bestFit="1" customWidth="1"/>
    <col min="10520" max="10520" width="13.140625" style="4" bestFit="1" customWidth="1"/>
    <col min="10521" max="10521" width="11.42578125" style="4" bestFit="1" customWidth="1"/>
    <col min="10522" max="10759" width="9.140625" style="4"/>
    <col min="10760" max="10760" width="5.5703125" style="4" bestFit="1" customWidth="1"/>
    <col min="10761" max="10761" width="13.28515625" style="4" customWidth="1"/>
    <col min="10762" max="10763" width="11.5703125" style="4" bestFit="1" customWidth="1"/>
    <col min="10764" max="10764" width="11.42578125" style="4" bestFit="1" customWidth="1"/>
    <col min="10765" max="10765" width="10.42578125" style="4" bestFit="1" customWidth="1"/>
    <col min="10766" max="10766" width="11.5703125" style="4" bestFit="1" customWidth="1"/>
    <col min="10767" max="10770" width="12.7109375" style="4" bestFit="1" customWidth="1"/>
    <col min="10771" max="10771" width="10" style="4" bestFit="1" customWidth="1"/>
    <col min="10772" max="10773" width="11.5703125" style="4" bestFit="1" customWidth="1"/>
    <col min="10774" max="10774" width="12.7109375" style="4" bestFit="1" customWidth="1"/>
    <col min="10775" max="10775" width="14" style="4" bestFit="1" customWidth="1"/>
    <col min="10776" max="10776" width="13.140625" style="4" bestFit="1" customWidth="1"/>
    <col min="10777" max="10777" width="11.42578125" style="4" bestFit="1" customWidth="1"/>
    <col min="10778" max="11015" width="9.140625" style="4"/>
    <col min="11016" max="11016" width="5.5703125" style="4" bestFit="1" customWidth="1"/>
    <col min="11017" max="11017" width="13.28515625" style="4" customWidth="1"/>
    <col min="11018" max="11019" width="11.5703125" style="4" bestFit="1" customWidth="1"/>
    <col min="11020" max="11020" width="11.42578125" style="4" bestFit="1" customWidth="1"/>
    <col min="11021" max="11021" width="10.42578125" style="4" bestFit="1" customWidth="1"/>
    <col min="11022" max="11022" width="11.5703125" style="4" bestFit="1" customWidth="1"/>
    <col min="11023" max="11026" width="12.7109375" style="4" bestFit="1" customWidth="1"/>
    <col min="11027" max="11027" width="10" style="4" bestFit="1" customWidth="1"/>
    <col min="11028" max="11029" width="11.5703125" style="4" bestFit="1" customWidth="1"/>
    <col min="11030" max="11030" width="12.7109375" style="4" bestFit="1" customWidth="1"/>
    <col min="11031" max="11031" width="14" style="4" bestFit="1" customWidth="1"/>
    <col min="11032" max="11032" width="13.140625" style="4" bestFit="1" customWidth="1"/>
    <col min="11033" max="11033" width="11.42578125" style="4" bestFit="1" customWidth="1"/>
    <col min="11034" max="11271" width="9.140625" style="4"/>
    <col min="11272" max="11272" width="5.5703125" style="4" bestFit="1" customWidth="1"/>
    <col min="11273" max="11273" width="13.28515625" style="4" customWidth="1"/>
    <col min="11274" max="11275" width="11.5703125" style="4" bestFit="1" customWidth="1"/>
    <col min="11276" max="11276" width="11.42578125" style="4" bestFit="1" customWidth="1"/>
    <col min="11277" max="11277" width="10.42578125" style="4" bestFit="1" customWidth="1"/>
    <col min="11278" max="11278" width="11.5703125" style="4" bestFit="1" customWidth="1"/>
    <col min="11279" max="11282" width="12.7109375" style="4" bestFit="1" customWidth="1"/>
    <col min="11283" max="11283" width="10" style="4" bestFit="1" customWidth="1"/>
    <col min="11284" max="11285" width="11.5703125" style="4" bestFit="1" customWidth="1"/>
    <col min="11286" max="11286" width="12.7109375" style="4" bestFit="1" customWidth="1"/>
    <col min="11287" max="11287" width="14" style="4" bestFit="1" customWidth="1"/>
    <col min="11288" max="11288" width="13.140625" style="4" bestFit="1" customWidth="1"/>
    <col min="11289" max="11289" width="11.42578125" style="4" bestFit="1" customWidth="1"/>
    <col min="11290" max="11527" width="9.140625" style="4"/>
    <col min="11528" max="11528" width="5.5703125" style="4" bestFit="1" customWidth="1"/>
    <col min="11529" max="11529" width="13.28515625" style="4" customWidth="1"/>
    <col min="11530" max="11531" width="11.5703125" style="4" bestFit="1" customWidth="1"/>
    <col min="11532" max="11532" width="11.42578125" style="4" bestFit="1" customWidth="1"/>
    <col min="11533" max="11533" width="10.42578125" style="4" bestFit="1" customWidth="1"/>
    <col min="11534" max="11534" width="11.5703125" style="4" bestFit="1" customWidth="1"/>
    <col min="11535" max="11538" width="12.7109375" style="4" bestFit="1" customWidth="1"/>
    <col min="11539" max="11539" width="10" style="4" bestFit="1" customWidth="1"/>
    <col min="11540" max="11541" width="11.5703125" style="4" bestFit="1" customWidth="1"/>
    <col min="11542" max="11542" width="12.7109375" style="4" bestFit="1" customWidth="1"/>
    <col min="11543" max="11543" width="14" style="4" bestFit="1" customWidth="1"/>
    <col min="11544" max="11544" width="13.140625" style="4" bestFit="1" customWidth="1"/>
    <col min="11545" max="11545" width="11.42578125" style="4" bestFit="1" customWidth="1"/>
    <col min="11546" max="11783" width="9.140625" style="4"/>
    <col min="11784" max="11784" width="5.5703125" style="4" bestFit="1" customWidth="1"/>
    <col min="11785" max="11785" width="13.28515625" style="4" customWidth="1"/>
    <col min="11786" max="11787" width="11.5703125" style="4" bestFit="1" customWidth="1"/>
    <col min="11788" max="11788" width="11.42578125" style="4" bestFit="1" customWidth="1"/>
    <col min="11789" max="11789" width="10.42578125" style="4" bestFit="1" customWidth="1"/>
    <col min="11790" max="11790" width="11.5703125" style="4" bestFit="1" customWidth="1"/>
    <col min="11791" max="11794" width="12.7109375" style="4" bestFit="1" customWidth="1"/>
    <col min="11795" max="11795" width="10" style="4" bestFit="1" customWidth="1"/>
    <col min="11796" max="11797" width="11.5703125" style="4" bestFit="1" customWidth="1"/>
    <col min="11798" max="11798" width="12.7109375" style="4" bestFit="1" customWidth="1"/>
    <col min="11799" max="11799" width="14" style="4" bestFit="1" customWidth="1"/>
    <col min="11800" max="11800" width="13.140625" style="4" bestFit="1" customWidth="1"/>
    <col min="11801" max="11801" width="11.42578125" style="4" bestFit="1" customWidth="1"/>
    <col min="11802" max="12039" width="9.140625" style="4"/>
    <col min="12040" max="12040" width="5.5703125" style="4" bestFit="1" customWidth="1"/>
    <col min="12041" max="12041" width="13.28515625" style="4" customWidth="1"/>
    <col min="12042" max="12043" width="11.5703125" style="4" bestFit="1" customWidth="1"/>
    <col min="12044" max="12044" width="11.42578125" style="4" bestFit="1" customWidth="1"/>
    <col min="12045" max="12045" width="10.42578125" style="4" bestFit="1" customWidth="1"/>
    <col min="12046" max="12046" width="11.5703125" style="4" bestFit="1" customWidth="1"/>
    <col min="12047" max="12050" width="12.7109375" style="4" bestFit="1" customWidth="1"/>
    <col min="12051" max="12051" width="10" style="4" bestFit="1" customWidth="1"/>
    <col min="12052" max="12053" width="11.5703125" style="4" bestFit="1" customWidth="1"/>
    <col min="12054" max="12054" width="12.7109375" style="4" bestFit="1" customWidth="1"/>
    <col min="12055" max="12055" width="14" style="4" bestFit="1" customWidth="1"/>
    <col min="12056" max="12056" width="13.140625" style="4" bestFit="1" customWidth="1"/>
    <col min="12057" max="12057" width="11.42578125" style="4" bestFit="1" customWidth="1"/>
    <col min="12058" max="12295" width="9.140625" style="4"/>
    <col min="12296" max="12296" width="5.5703125" style="4" bestFit="1" customWidth="1"/>
    <col min="12297" max="12297" width="13.28515625" style="4" customWidth="1"/>
    <col min="12298" max="12299" width="11.5703125" style="4" bestFit="1" customWidth="1"/>
    <col min="12300" max="12300" width="11.42578125" style="4" bestFit="1" customWidth="1"/>
    <col min="12301" max="12301" width="10.42578125" style="4" bestFit="1" customWidth="1"/>
    <col min="12302" max="12302" width="11.5703125" style="4" bestFit="1" customWidth="1"/>
    <col min="12303" max="12306" width="12.7109375" style="4" bestFit="1" customWidth="1"/>
    <col min="12307" max="12307" width="10" style="4" bestFit="1" customWidth="1"/>
    <col min="12308" max="12309" width="11.5703125" style="4" bestFit="1" customWidth="1"/>
    <col min="12310" max="12310" width="12.7109375" style="4" bestFit="1" customWidth="1"/>
    <col min="12311" max="12311" width="14" style="4" bestFit="1" customWidth="1"/>
    <col min="12312" max="12312" width="13.140625" style="4" bestFit="1" customWidth="1"/>
    <col min="12313" max="12313" width="11.42578125" style="4" bestFit="1" customWidth="1"/>
    <col min="12314" max="12551" width="9.140625" style="4"/>
    <col min="12552" max="12552" width="5.5703125" style="4" bestFit="1" customWidth="1"/>
    <col min="12553" max="12553" width="13.28515625" style="4" customWidth="1"/>
    <col min="12554" max="12555" width="11.5703125" style="4" bestFit="1" customWidth="1"/>
    <col min="12556" max="12556" width="11.42578125" style="4" bestFit="1" customWidth="1"/>
    <col min="12557" max="12557" width="10.42578125" style="4" bestFit="1" customWidth="1"/>
    <col min="12558" max="12558" width="11.5703125" style="4" bestFit="1" customWidth="1"/>
    <col min="12559" max="12562" width="12.7109375" style="4" bestFit="1" customWidth="1"/>
    <col min="12563" max="12563" width="10" style="4" bestFit="1" customWidth="1"/>
    <col min="12564" max="12565" width="11.5703125" style="4" bestFit="1" customWidth="1"/>
    <col min="12566" max="12566" width="12.7109375" style="4" bestFit="1" customWidth="1"/>
    <col min="12567" max="12567" width="14" style="4" bestFit="1" customWidth="1"/>
    <col min="12568" max="12568" width="13.140625" style="4" bestFit="1" customWidth="1"/>
    <col min="12569" max="12569" width="11.42578125" style="4" bestFit="1" customWidth="1"/>
    <col min="12570" max="12807" width="9.140625" style="4"/>
    <col min="12808" max="12808" width="5.5703125" style="4" bestFit="1" customWidth="1"/>
    <col min="12809" max="12809" width="13.28515625" style="4" customWidth="1"/>
    <col min="12810" max="12811" width="11.5703125" style="4" bestFit="1" customWidth="1"/>
    <col min="12812" max="12812" width="11.42578125" style="4" bestFit="1" customWidth="1"/>
    <col min="12813" max="12813" width="10.42578125" style="4" bestFit="1" customWidth="1"/>
    <col min="12814" max="12814" width="11.5703125" style="4" bestFit="1" customWidth="1"/>
    <col min="12815" max="12818" width="12.7109375" style="4" bestFit="1" customWidth="1"/>
    <col min="12819" max="12819" width="10" style="4" bestFit="1" customWidth="1"/>
    <col min="12820" max="12821" width="11.5703125" style="4" bestFit="1" customWidth="1"/>
    <col min="12822" max="12822" width="12.7109375" style="4" bestFit="1" customWidth="1"/>
    <col min="12823" max="12823" width="14" style="4" bestFit="1" customWidth="1"/>
    <col min="12824" max="12824" width="13.140625" style="4" bestFit="1" customWidth="1"/>
    <col min="12825" max="12825" width="11.42578125" style="4" bestFit="1" customWidth="1"/>
    <col min="12826" max="13063" width="9.140625" style="4"/>
    <col min="13064" max="13064" width="5.5703125" style="4" bestFit="1" customWidth="1"/>
    <col min="13065" max="13065" width="13.28515625" style="4" customWidth="1"/>
    <col min="13066" max="13067" width="11.5703125" style="4" bestFit="1" customWidth="1"/>
    <col min="13068" max="13068" width="11.42578125" style="4" bestFit="1" customWidth="1"/>
    <col min="13069" max="13069" width="10.42578125" style="4" bestFit="1" customWidth="1"/>
    <col min="13070" max="13070" width="11.5703125" style="4" bestFit="1" customWidth="1"/>
    <col min="13071" max="13074" width="12.7109375" style="4" bestFit="1" customWidth="1"/>
    <col min="13075" max="13075" width="10" style="4" bestFit="1" customWidth="1"/>
    <col min="13076" max="13077" width="11.5703125" style="4" bestFit="1" customWidth="1"/>
    <col min="13078" max="13078" width="12.7109375" style="4" bestFit="1" customWidth="1"/>
    <col min="13079" max="13079" width="14" style="4" bestFit="1" customWidth="1"/>
    <col min="13080" max="13080" width="13.140625" style="4" bestFit="1" customWidth="1"/>
    <col min="13081" max="13081" width="11.42578125" style="4" bestFit="1" customWidth="1"/>
    <col min="13082" max="13319" width="9.140625" style="4"/>
    <col min="13320" max="13320" width="5.5703125" style="4" bestFit="1" customWidth="1"/>
    <col min="13321" max="13321" width="13.28515625" style="4" customWidth="1"/>
    <col min="13322" max="13323" width="11.5703125" style="4" bestFit="1" customWidth="1"/>
    <col min="13324" max="13324" width="11.42578125" style="4" bestFit="1" customWidth="1"/>
    <col min="13325" max="13325" width="10.42578125" style="4" bestFit="1" customWidth="1"/>
    <col min="13326" max="13326" width="11.5703125" style="4" bestFit="1" customWidth="1"/>
    <col min="13327" max="13330" width="12.7109375" style="4" bestFit="1" customWidth="1"/>
    <col min="13331" max="13331" width="10" style="4" bestFit="1" customWidth="1"/>
    <col min="13332" max="13333" width="11.5703125" style="4" bestFit="1" customWidth="1"/>
    <col min="13334" max="13334" width="12.7109375" style="4" bestFit="1" customWidth="1"/>
    <col min="13335" max="13335" width="14" style="4" bestFit="1" customWidth="1"/>
    <col min="13336" max="13336" width="13.140625" style="4" bestFit="1" customWidth="1"/>
    <col min="13337" max="13337" width="11.42578125" style="4" bestFit="1" customWidth="1"/>
    <col min="13338" max="13575" width="9.140625" style="4"/>
    <col min="13576" max="13576" width="5.5703125" style="4" bestFit="1" customWidth="1"/>
    <col min="13577" max="13577" width="13.28515625" style="4" customWidth="1"/>
    <col min="13578" max="13579" width="11.5703125" style="4" bestFit="1" customWidth="1"/>
    <col min="13580" max="13580" width="11.42578125" style="4" bestFit="1" customWidth="1"/>
    <col min="13581" max="13581" width="10.42578125" style="4" bestFit="1" customWidth="1"/>
    <col min="13582" max="13582" width="11.5703125" style="4" bestFit="1" customWidth="1"/>
    <col min="13583" max="13586" width="12.7109375" style="4" bestFit="1" customWidth="1"/>
    <col min="13587" max="13587" width="10" style="4" bestFit="1" customWidth="1"/>
    <col min="13588" max="13589" width="11.5703125" style="4" bestFit="1" customWidth="1"/>
    <col min="13590" max="13590" width="12.7109375" style="4" bestFit="1" customWidth="1"/>
    <col min="13591" max="13591" width="14" style="4" bestFit="1" customWidth="1"/>
    <col min="13592" max="13592" width="13.140625" style="4" bestFit="1" customWidth="1"/>
    <col min="13593" max="13593" width="11.42578125" style="4" bestFit="1" customWidth="1"/>
    <col min="13594" max="13831" width="9.140625" style="4"/>
    <col min="13832" max="13832" width="5.5703125" style="4" bestFit="1" customWidth="1"/>
    <col min="13833" max="13833" width="13.28515625" style="4" customWidth="1"/>
    <col min="13834" max="13835" width="11.5703125" style="4" bestFit="1" customWidth="1"/>
    <col min="13836" max="13836" width="11.42578125" style="4" bestFit="1" customWidth="1"/>
    <col min="13837" max="13837" width="10.42578125" style="4" bestFit="1" customWidth="1"/>
    <col min="13838" max="13838" width="11.5703125" style="4" bestFit="1" customWidth="1"/>
    <col min="13839" max="13842" width="12.7109375" style="4" bestFit="1" customWidth="1"/>
    <col min="13843" max="13843" width="10" style="4" bestFit="1" customWidth="1"/>
    <col min="13844" max="13845" width="11.5703125" style="4" bestFit="1" customWidth="1"/>
    <col min="13846" max="13846" width="12.7109375" style="4" bestFit="1" customWidth="1"/>
    <col min="13847" max="13847" width="14" style="4" bestFit="1" customWidth="1"/>
    <col min="13848" max="13848" width="13.140625" style="4" bestFit="1" customWidth="1"/>
    <col min="13849" max="13849" width="11.42578125" style="4" bestFit="1" customWidth="1"/>
    <col min="13850" max="14087" width="9.140625" style="4"/>
    <col min="14088" max="14088" width="5.5703125" style="4" bestFit="1" customWidth="1"/>
    <col min="14089" max="14089" width="13.28515625" style="4" customWidth="1"/>
    <col min="14090" max="14091" width="11.5703125" style="4" bestFit="1" customWidth="1"/>
    <col min="14092" max="14092" width="11.42578125" style="4" bestFit="1" customWidth="1"/>
    <col min="14093" max="14093" width="10.42578125" style="4" bestFit="1" customWidth="1"/>
    <col min="14094" max="14094" width="11.5703125" style="4" bestFit="1" customWidth="1"/>
    <col min="14095" max="14098" width="12.7109375" style="4" bestFit="1" customWidth="1"/>
    <col min="14099" max="14099" width="10" style="4" bestFit="1" customWidth="1"/>
    <col min="14100" max="14101" width="11.5703125" style="4" bestFit="1" customWidth="1"/>
    <col min="14102" max="14102" width="12.7109375" style="4" bestFit="1" customWidth="1"/>
    <col min="14103" max="14103" width="14" style="4" bestFit="1" customWidth="1"/>
    <col min="14104" max="14104" width="13.140625" style="4" bestFit="1" customWidth="1"/>
    <col min="14105" max="14105" width="11.42578125" style="4" bestFit="1" customWidth="1"/>
    <col min="14106" max="14343" width="9.140625" style="4"/>
    <col min="14344" max="14344" width="5.5703125" style="4" bestFit="1" customWidth="1"/>
    <col min="14345" max="14345" width="13.28515625" style="4" customWidth="1"/>
    <col min="14346" max="14347" width="11.5703125" style="4" bestFit="1" customWidth="1"/>
    <col min="14348" max="14348" width="11.42578125" style="4" bestFit="1" customWidth="1"/>
    <col min="14349" max="14349" width="10.42578125" style="4" bestFit="1" customWidth="1"/>
    <col min="14350" max="14350" width="11.5703125" style="4" bestFit="1" customWidth="1"/>
    <col min="14351" max="14354" width="12.7109375" style="4" bestFit="1" customWidth="1"/>
    <col min="14355" max="14355" width="10" style="4" bestFit="1" customWidth="1"/>
    <col min="14356" max="14357" width="11.5703125" style="4" bestFit="1" customWidth="1"/>
    <col min="14358" max="14358" width="12.7109375" style="4" bestFit="1" customWidth="1"/>
    <col min="14359" max="14359" width="14" style="4" bestFit="1" customWidth="1"/>
    <col min="14360" max="14360" width="13.140625" style="4" bestFit="1" customWidth="1"/>
    <col min="14361" max="14361" width="11.42578125" style="4" bestFit="1" customWidth="1"/>
    <col min="14362" max="14599" width="9.140625" style="4"/>
    <col min="14600" max="14600" width="5.5703125" style="4" bestFit="1" customWidth="1"/>
    <col min="14601" max="14601" width="13.28515625" style="4" customWidth="1"/>
    <col min="14602" max="14603" width="11.5703125" style="4" bestFit="1" customWidth="1"/>
    <col min="14604" max="14604" width="11.42578125" style="4" bestFit="1" customWidth="1"/>
    <col min="14605" max="14605" width="10.42578125" style="4" bestFit="1" customWidth="1"/>
    <col min="14606" max="14606" width="11.5703125" style="4" bestFit="1" customWidth="1"/>
    <col min="14607" max="14610" width="12.7109375" style="4" bestFit="1" customWidth="1"/>
    <col min="14611" max="14611" width="10" style="4" bestFit="1" customWidth="1"/>
    <col min="14612" max="14613" width="11.5703125" style="4" bestFit="1" customWidth="1"/>
    <col min="14614" max="14614" width="12.7109375" style="4" bestFit="1" customWidth="1"/>
    <col min="14615" max="14615" width="14" style="4" bestFit="1" customWidth="1"/>
    <col min="14616" max="14616" width="13.140625" style="4" bestFit="1" customWidth="1"/>
    <col min="14617" max="14617" width="11.42578125" style="4" bestFit="1" customWidth="1"/>
    <col min="14618" max="14855" width="9.140625" style="4"/>
    <col min="14856" max="14856" width="5.5703125" style="4" bestFit="1" customWidth="1"/>
    <col min="14857" max="14857" width="13.28515625" style="4" customWidth="1"/>
    <col min="14858" max="14859" width="11.5703125" style="4" bestFit="1" customWidth="1"/>
    <col min="14860" max="14860" width="11.42578125" style="4" bestFit="1" customWidth="1"/>
    <col min="14861" max="14861" width="10.42578125" style="4" bestFit="1" customWidth="1"/>
    <col min="14862" max="14862" width="11.5703125" style="4" bestFit="1" customWidth="1"/>
    <col min="14863" max="14866" width="12.7109375" style="4" bestFit="1" customWidth="1"/>
    <col min="14867" max="14867" width="10" style="4" bestFit="1" customWidth="1"/>
    <col min="14868" max="14869" width="11.5703125" style="4" bestFit="1" customWidth="1"/>
    <col min="14870" max="14870" width="12.7109375" style="4" bestFit="1" customWidth="1"/>
    <col min="14871" max="14871" width="14" style="4" bestFit="1" customWidth="1"/>
    <col min="14872" max="14872" width="13.140625" style="4" bestFit="1" customWidth="1"/>
    <col min="14873" max="14873" width="11.42578125" style="4" bestFit="1" customWidth="1"/>
    <col min="14874" max="15111" width="9.140625" style="4"/>
    <col min="15112" max="15112" width="5.5703125" style="4" bestFit="1" customWidth="1"/>
    <col min="15113" max="15113" width="13.28515625" style="4" customWidth="1"/>
    <col min="15114" max="15115" width="11.5703125" style="4" bestFit="1" customWidth="1"/>
    <col min="15116" max="15116" width="11.42578125" style="4" bestFit="1" customWidth="1"/>
    <col min="15117" max="15117" width="10.42578125" style="4" bestFit="1" customWidth="1"/>
    <col min="15118" max="15118" width="11.5703125" style="4" bestFit="1" customWidth="1"/>
    <col min="15119" max="15122" width="12.7109375" style="4" bestFit="1" customWidth="1"/>
    <col min="15123" max="15123" width="10" style="4" bestFit="1" customWidth="1"/>
    <col min="15124" max="15125" width="11.5703125" style="4" bestFit="1" customWidth="1"/>
    <col min="15126" max="15126" width="12.7109375" style="4" bestFit="1" customWidth="1"/>
    <col min="15127" max="15127" width="14" style="4" bestFit="1" customWidth="1"/>
    <col min="15128" max="15128" width="13.140625" style="4" bestFit="1" customWidth="1"/>
    <col min="15129" max="15129" width="11.42578125" style="4" bestFit="1" customWidth="1"/>
    <col min="15130" max="15367" width="9.140625" style="4"/>
    <col min="15368" max="15368" width="5.5703125" style="4" bestFit="1" customWidth="1"/>
    <col min="15369" max="15369" width="13.28515625" style="4" customWidth="1"/>
    <col min="15370" max="15371" width="11.5703125" style="4" bestFit="1" customWidth="1"/>
    <col min="15372" max="15372" width="11.42578125" style="4" bestFit="1" customWidth="1"/>
    <col min="15373" max="15373" width="10.42578125" style="4" bestFit="1" customWidth="1"/>
    <col min="15374" max="15374" width="11.5703125" style="4" bestFit="1" customWidth="1"/>
    <col min="15375" max="15378" width="12.7109375" style="4" bestFit="1" customWidth="1"/>
    <col min="15379" max="15379" width="10" style="4" bestFit="1" customWidth="1"/>
    <col min="15380" max="15381" width="11.5703125" style="4" bestFit="1" customWidth="1"/>
    <col min="15382" max="15382" width="12.7109375" style="4" bestFit="1" customWidth="1"/>
    <col min="15383" max="15383" width="14" style="4" bestFit="1" customWidth="1"/>
    <col min="15384" max="15384" width="13.140625" style="4" bestFit="1" customWidth="1"/>
    <col min="15385" max="15385" width="11.42578125" style="4" bestFit="1" customWidth="1"/>
    <col min="15386" max="15623" width="9.140625" style="4"/>
    <col min="15624" max="15624" width="5.5703125" style="4" bestFit="1" customWidth="1"/>
    <col min="15625" max="15625" width="13.28515625" style="4" customWidth="1"/>
    <col min="15626" max="15627" width="11.5703125" style="4" bestFit="1" customWidth="1"/>
    <col min="15628" max="15628" width="11.42578125" style="4" bestFit="1" customWidth="1"/>
    <col min="15629" max="15629" width="10.42578125" style="4" bestFit="1" customWidth="1"/>
    <col min="15630" max="15630" width="11.5703125" style="4" bestFit="1" customWidth="1"/>
    <col min="15631" max="15634" width="12.7109375" style="4" bestFit="1" customWidth="1"/>
    <col min="15635" max="15635" width="10" style="4" bestFit="1" customWidth="1"/>
    <col min="15636" max="15637" width="11.5703125" style="4" bestFit="1" customWidth="1"/>
    <col min="15638" max="15638" width="12.7109375" style="4" bestFit="1" customWidth="1"/>
    <col min="15639" max="15639" width="14" style="4" bestFit="1" customWidth="1"/>
    <col min="15640" max="15640" width="13.140625" style="4" bestFit="1" customWidth="1"/>
    <col min="15641" max="15641" width="11.42578125" style="4" bestFit="1" customWidth="1"/>
    <col min="15642" max="15879" width="9.140625" style="4"/>
    <col min="15880" max="15880" width="5.5703125" style="4" bestFit="1" customWidth="1"/>
    <col min="15881" max="15881" width="13.28515625" style="4" customWidth="1"/>
    <col min="15882" max="15883" width="11.5703125" style="4" bestFit="1" customWidth="1"/>
    <col min="15884" max="15884" width="11.42578125" style="4" bestFit="1" customWidth="1"/>
    <col min="15885" max="15885" width="10.42578125" style="4" bestFit="1" customWidth="1"/>
    <col min="15886" max="15886" width="11.5703125" style="4" bestFit="1" customWidth="1"/>
    <col min="15887" max="15890" width="12.7109375" style="4" bestFit="1" customWidth="1"/>
    <col min="15891" max="15891" width="10" style="4" bestFit="1" customWidth="1"/>
    <col min="15892" max="15893" width="11.5703125" style="4" bestFit="1" customWidth="1"/>
    <col min="15894" max="15894" width="12.7109375" style="4" bestFit="1" customWidth="1"/>
    <col min="15895" max="15895" width="14" style="4" bestFit="1" customWidth="1"/>
    <col min="15896" max="15896" width="13.140625" style="4" bestFit="1" customWidth="1"/>
    <col min="15897" max="15897" width="11.42578125" style="4" bestFit="1" customWidth="1"/>
    <col min="15898" max="16135" width="9.140625" style="4"/>
    <col min="16136" max="16136" width="5.5703125" style="4" bestFit="1" customWidth="1"/>
    <col min="16137" max="16137" width="13.28515625" style="4" customWidth="1"/>
    <col min="16138" max="16139" width="11.5703125" style="4" bestFit="1" customWidth="1"/>
    <col min="16140" max="16140" width="11.42578125" style="4" bestFit="1" customWidth="1"/>
    <col min="16141" max="16141" width="10.42578125" style="4" bestFit="1" customWidth="1"/>
    <col min="16142" max="16142" width="11.5703125" style="4" bestFit="1" customWidth="1"/>
    <col min="16143" max="16146" width="12.7109375" style="4" bestFit="1" customWidth="1"/>
    <col min="16147" max="16147" width="10" style="4" bestFit="1" customWidth="1"/>
    <col min="16148" max="16149" width="11.5703125" style="4" bestFit="1" customWidth="1"/>
    <col min="16150" max="16150" width="12.7109375" style="4" bestFit="1" customWidth="1"/>
    <col min="16151" max="16151" width="14" style="4" bestFit="1" customWidth="1"/>
    <col min="16152" max="16152" width="13.140625" style="4" bestFit="1" customWidth="1"/>
    <col min="16153" max="16153" width="11.42578125" style="4" bestFit="1" customWidth="1"/>
    <col min="16154" max="16384" width="9.140625" style="4"/>
  </cols>
  <sheetData>
    <row r="1" spans="1:30" s="2" customFormat="1" ht="30" customHeight="1" x14ac:dyDescent="0.35">
      <c r="A1" s="100" t="str">
        <f xml:space="preserve"> "भारत के भीतर गैर-जीवन बीमाकर्ताओं द्वारा लिखित सकल प्रत्यक्ष प्रीमियम (खंड वार) : " &amp;[3]Input!G2 &amp; " (अनंतिम और बिना लेखा परीक्षा )"</f>
        <v>भारत के भीतर गैर-जीवन बीमाकर्ताओं द्वारा लिखित सकल प्रत्यक्ष प्रीमियम (खंड वार) : अक्टूबर, 2022 माह के लिए/ माह तक (अनंतिम और बिना लेखा परीक्षा )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"/>
      <c r="Z1" s="2" t="s">
        <v>0</v>
      </c>
      <c r="AA1" s="2" t="s">
        <v>71</v>
      </c>
    </row>
    <row r="2" spans="1:30" ht="15" customHeight="1" x14ac:dyDescent="0.2">
      <c r="A2" s="102" t="s">
        <v>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3"/>
      <c r="Z2" s="4" t="s">
        <v>2</v>
      </c>
      <c r="AA2" s="4" t="s">
        <v>73</v>
      </c>
    </row>
    <row r="3" spans="1:30" s="49" customFormat="1" ht="42" customHeight="1" thickBot="1" x14ac:dyDescent="0.3">
      <c r="A3" s="44" t="s">
        <v>74</v>
      </c>
      <c r="B3" s="45" t="s">
        <v>75</v>
      </c>
      <c r="C3" s="46" t="s">
        <v>76</v>
      </c>
      <c r="D3" s="45" t="s">
        <v>77</v>
      </c>
      <c r="E3" s="46" t="str">
        <f>INDEX([3]Sheet3!$G$1:$X$1,MATCH([3]IW_GDP!E3,[3]Sheet3!$G$2:$X$2,0))</f>
        <v>अग्नि</v>
      </c>
      <c r="F3" s="46" t="str">
        <f>INDEX([3]Sheet3!$G$1:$X$1,MATCH([3]IW_GDP!F3,[3]Sheet3!$G$2:$X$2,0))</f>
        <v>समुद्री (कुल)</v>
      </c>
      <c r="G3" s="46" t="str">
        <f>INDEX([3]Sheet3!$G$1:$X$1,MATCH([3]IW_GDP!G3,[3]Sheet3!$G$2:$X$2,0))</f>
        <v>समुद्री नौभार</v>
      </c>
      <c r="H3" s="46" t="str">
        <f>INDEX([3]Sheet3!$G$1:$X$1,MATCH([3]IW_GDP!H3,[3]Sheet3!$G$2:$X$2,0))</f>
        <v>समुद्री पोत</v>
      </c>
      <c r="I3" s="46" t="str">
        <f>INDEX([3]Sheet3!$G$1:$X$1,MATCH([3]IW_GDP!I3,[3]Sheet3!$G$2:$X$2,0))</f>
        <v>अभियांत्रिकी</v>
      </c>
      <c r="J3" s="46" t="str">
        <f>INDEX([3]Sheet3!$G$1:$X$1,MATCH([3]IW_GDP!J3,[3]Sheet3!$G$2:$X$2,0))</f>
        <v>मोटर (कुल)</v>
      </c>
      <c r="K3" s="46" t="str">
        <f>INDEX([3]Sheet3!$G$1:$X$1,MATCH([3]IW_GDP!K3,[3]Sheet3!$G$2:$X$2,0))</f>
        <v>मोटर निजी क्षति</v>
      </c>
      <c r="L3" s="46" t="str">
        <f>INDEX([3]Sheet3!$G$1:$X$1,MATCH([3]IW_GDP!L3,[3]Sheet3!$G$2:$X$2,0))</f>
        <v xml:space="preserve">मोटर तृतीय पक्ष </v>
      </c>
      <c r="M3" s="46" t="str">
        <f>INDEX([3]Sheet3!$G$1:$X$1,MATCH([3]IW_GDP!M3,[3]Sheet3!$G$2:$X$2,0))</f>
        <v xml:space="preserve">स्वास्थ्य </v>
      </c>
      <c r="N3" s="46" t="str">
        <f>INDEX([3]Sheet3!$G$1:$X$1,MATCH([3]IW_GDP!N3,[3]Sheet3!$G$2:$X$2,0))</f>
        <v>विदेशी चिकित्सा बीमा</v>
      </c>
      <c r="O3" s="46" t="str">
        <f>INDEX([3]Sheet3!$G$1:$X$1,MATCH([3]IW_GDP!O3,[3]Sheet3!$G$2:$X$2,0))</f>
        <v>फसल बीमा</v>
      </c>
      <c r="P3" s="46" t="str">
        <f>INDEX([3]Sheet3!$G$1:$X$1,MATCH([3]IW_GDP!P3,[3]Sheet3!$G$2:$X$2,0))</f>
        <v>क्रेडिट बीमा</v>
      </c>
      <c r="Q3" s="46" t="str">
        <f>INDEX([3]Sheet3!$G$1:$X$1,MATCH([3]IW_GDP!Q3,[3]Sheet3!$G$2:$X$2,0))</f>
        <v>विमानन</v>
      </c>
      <c r="R3" s="46" t="str">
        <f>INDEX([3]Sheet3!$G$1:$X$1,MATCH([3]IW_GDP!R3,[3]Sheet3!$G$2:$X$2,0))</f>
        <v>देयता (कुल)</v>
      </c>
      <c r="S3" s="46" t="str">
        <f>INDEX([3]Sheet3!$G$1:$X$1,MATCH([3]IW_GDP!S3,[3]Sheet3!$G$2:$X$2,0))</f>
        <v>व्यक्तिगत दुर्घटना</v>
      </c>
      <c r="T3" s="46" t="str">
        <f>INDEX([3]Sheet3!$G$1:$X$1,MATCH([3]IW_GDP!T3,[3]Sheet3!$G$2:$X$2,0))</f>
        <v>अन्य विविध</v>
      </c>
      <c r="U3" s="47" t="str">
        <f>INDEX([3]Sheet3!$G$1:$X$1,MATCH([3]IW_GDP!U3,[3]Sheet3!$G$2:$X$2,0))</f>
        <v>कुल योग</v>
      </c>
      <c r="V3" s="48"/>
      <c r="Z3" s="49" t="s">
        <v>24</v>
      </c>
    </row>
    <row r="4" spans="1:30" s="49" customFormat="1" ht="29.1" customHeight="1" x14ac:dyDescent="0.25">
      <c r="A4" s="91">
        <v>1</v>
      </c>
      <c r="B4" s="94" t="str">
        <f>INDEX([3]Sheet3!$F$3:$F$42,MATCH([3]IW_GDP!B4,[3]Sheet3!$E$3:$E$42,0))</f>
        <v>एको</v>
      </c>
      <c r="C4" s="97" t="s">
        <v>78</v>
      </c>
      <c r="D4" s="50" t="str">
        <f>VLOOKUP([3]IW_GDP!D4,[3]Sheet3!$C$47:$D$49,2,0)</f>
        <v>चालू वर्ष</v>
      </c>
      <c r="E4" s="51">
        <f>IF([3]IW_GDP!E4="NA","अप्रयोज्य",[3]IW_GDP!E4)</f>
        <v>0</v>
      </c>
      <c r="F4" s="51">
        <f>IF([3]IW_GDP!F4="NA","अप्रयोज्य",[3]IW_GDP!F4)</f>
        <v>0</v>
      </c>
      <c r="G4" s="51">
        <f>IF([3]IW_GDP!G4="NA","अप्रयोज्य",[3]IW_GDP!G4)</f>
        <v>0</v>
      </c>
      <c r="H4" s="51">
        <f>IF([3]IW_GDP!H4="NA","अप्रयोज्य",[3]IW_GDP!H4)</f>
        <v>0</v>
      </c>
      <c r="I4" s="51">
        <f>IF([3]IW_GDP!I4="NA","अप्रयोज्य",[3]IW_GDP!I4)</f>
        <v>0</v>
      </c>
      <c r="J4" s="51">
        <f>IF([3]IW_GDP!J4="NA","अप्रयोज्य",[3]IW_GDP!J4)</f>
        <v>69.861302899999998</v>
      </c>
      <c r="K4" s="51">
        <f>IF([3]IW_GDP!K4="NA","अप्रयोज्य",[3]IW_GDP!K4)</f>
        <v>23.253538399999996</v>
      </c>
      <c r="L4" s="51">
        <f>IF([3]IW_GDP!L4="NA","अप्रयोज्य",[3]IW_GDP!L4)</f>
        <v>46.607764500000002</v>
      </c>
      <c r="M4" s="51">
        <f>IF([3]IW_GDP!M4="NA","अप्रयोज्य",[3]IW_GDP!M4)</f>
        <v>46.103770900000029</v>
      </c>
      <c r="N4" s="51">
        <f>IF([3]IW_GDP!N4="NA","अप्रयोज्य",[3]IW_GDP!N4)</f>
        <v>0.29870240000000003</v>
      </c>
      <c r="O4" s="51">
        <f>IF([3]IW_GDP!O4="NA","अप्रयोज्य",[3]IW_GDP!O4)</f>
        <v>0</v>
      </c>
      <c r="P4" s="51">
        <f>IF([3]IW_GDP!P4="NA","अप्रयोज्य",[3]IW_GDP!P4)</f>
        <v>0</v>
      </c>
      <c r="Q4" s="51">
        <f>IF([3]IW_GDP!Q4="NA","अप्रयोज्य",[3]IW_GDP!Q4)</f>
        <v>0</v>
      </c>
      <c r="R4" s="51">
        <f>IF([3]IW_GDP!R4="NA","अप्रयोज्य",[3]IW_GDP!R4)</f>
        <v>9.0282034000000024</v>
      </c>
      <c r="S4" s="51">
        <f>IF([3]IW_GDP!S4="NA","अप्रयोज्य",[3]IW_GDP!S4)</f>
        <v>0.51304210000000028</v>
      </c>
      <c r="T4" s="51">
        <f>IF([3]IW_GDP!T4="NA","अप्रयोज्य",[3]IW_GDP!T4)</f>
        <v>4.3804705999999989</v>
      </c>
      <c r="U4" s="52">
        <f>IF([3]IW_GDP!U4="NA","अप्रयोज्य",[3]IW_GDP!U4)</f>
        <v>130.18549230000002</v>
      </c>
      <c r="V4" s="48"/>
      <c r="W4" s="53" t="str">
        <f t="shared" ref="W4:W67" si="0">IF(B4="",W3,B4)</f>
        <v>एको</v>
      </c>
      <c r="X4" s="49" t="e">
        <f>VLOOKUP(D4,$Z$1:$AA$2,2,0)</f>
        <v>#N/A</v>
      </c>
      <c r="Y4" s="53" t="str">
        <f t="shared" ref="Y4:Y67" si="1">IF(C4="",Y3,C4)</f>
        <v>माह के लिए</v>
      </c>
    </row>
    <row r="5" spans="1:30" s="49" customFormat="1" ht="29.1" customHeight="1" x14ac:dyDescent="0.25">
      <c r="A5" s="92"/>
      <c r="B5" s="95"/>
      <c r="C5" s="98"/>
      <c r="D5" s="54" t="str">
        <f>VLOOKUP([3]IW_GDP!D5,[3]Sheet3!$C$47:$D$49,2,0)</f>
        <v>गत वर्ष</v>
      </c>
      <c r="E5" s="55">
        <f>IF([3]IW_GDP!E5="NA","अप्रयोज्य",[3]IW_GDP!E5)</f>
        <v>-1.1988999999999993E-3</v>
      </c>
      <c r="F5" s="55">
        <f>IF([3]IW_GDP!F5="NA","अप्रयोज्य",[3]IW_GDP!F5)</f>
        <v>0</v>
      </c>
      <c r="G5" s="55">
        <f>IF([3]IW_GDP!G5="NA","अप्रयोज्य",[3]IW_GDP!G5)</f>
        <v>0</v>
      </c>
      <c r="H5" s="55">
        <f>IF([3]IW_GDP!H5="NA","अप्रयोज्य",[3]IW_GDP!H5)</f>
        <v>0</v>
      </c>
      <c r="I5" s="55">
        <f>IF([3]IW_GDP!I5="NA","अप्रयोज्य",[3]IW_GDP!I5)</f>
        <v>0</v>
      </c>
      <c r="J5" s="55">
        <f>IF([3]IW_GDP!J5="NA","अप्रयोज्य",[3]IW_GDP!J5)</f>
        <v>53.32966900000001</v>
      </c>
      <c r="K5" s="55">
        <f>IF([3]IW_GDP!K5="NA","अप्रयोज्य",[3]IW_GDP!K5)</f>
        <v>15.457678900000005</v>
      </c>
      <c r="L5" s="55">
        <f>IF([3]IW_GDP!L5="NA","अप्रयोज्य",[3]IW_GDP!L5)</f>
        <v>37.871990100000005</v>
      </c>
      <c r="M5" s="55">
        <f>IF([3]IW_GDP!M5="NA","अप्रयोज्य",[3]IW_GDP!M5)</f>
        <v>38.842082499999975</v>
      </c>
      <c r="N5" s="55">
        <f>IF([3]IW_GDP!N5="NA","अप्रयोज्य",[3]IW_GDP!N5)</f>
        <v>9.0677599999999969E-2</v>
      </c>
      <c r="O5" s="55">
        <f>IF([3]IW_GDP!O5="NA","अप्रयोज्य",[3]IW_GDP!O5)</f>
        <v>0</v>
      </c>
      <c r="P5" s="55">
        <f>IF([3]IW_GDP!P5="NA","अप्रयोज्य",[3]IW_GDP!P5)</f>
        <v>0</v>
      </c>
      <c r="Q5" s="55">
        <f>IF([3]IW_GDP!Q5="NA","अप्रयोज्य",[3]IW_GDP!Q5)</f>
        <v>0</v>
      </c>
      <c r="R5" s="55">
        <f>IF([3]IW_GDP!R5="NA","अप्रयोज्य",[3]IW_GDP!R5)</f>
        <v>8.9058188999999999</v>
      </c>
      <c r="S5" s="55">
        <f>IF([3]IW_GDP!S5="NA","अप्रयोज्य",[3]IW_GDP!S5)</f>
        <v>1.9028907999999998</v>
      </c>
      <c r="T5" s="55">
        <f>IF([3]IW_GDP!T5="NA","अप्रयोज्य",[3]IW_GDP!T5)</f>
        <v>0.15905710000000001</v>
      </c>
      <c r="U5" s="56">
        <f>IF([3]IW_GDP!U5="NA","अप्रयोज्य",[3]IW_GDP!U5)</f>
        <v>103.22899699999998</v>
      </c>
      <c r="V5" s="48"/>
      <c r="W5" s="53" t="str">
        <f t="shared" si="0"/>
        <v>एको</v>
      </c>
      <c r="X5" s="49" t="e">
        <f>VLOOKUP(D5,$Z$1:$AA$2,2,0)</f>
        <v>#N/A</v>
      </c>
      <c r="Y5" s="53" t="str">
        <f t="shared" si="1"/>
        <v>माह के लिए</v>
      </c>
    </row>
    <row r="6" spans="1:30" s="49" customFormat="1" ht="29.1" customHeight="1" x14ac:dyDescent="0.25">
      <c r="A6" s="92"/>
      <c r="B6" s="95"/>
      <c r="C6" s="98"/>
      <c r="D6" s="54" t="str">
        <f>VLOOKUP([3]IW_GDP!D6,[3]Sheet3!$C$47:$D$49,2,0)</f>
        <v>वृद्धि</v>
      </c>
      <c r="E6" s="57" t="str">
        <f>IF([3]IW_GDP!E6="NA","अप्रयोज्य",[3]IW_GDP!E6)</f>
        <v>अप्रयोज्य</v>
      </c>
      <c r="F6" s="57" t="str">
        <f>IF([3]IW_GDP!F6="NA","अप्रयोज्य",[3]IW_GDP!F6)</f>
        <v>अप्रयोज्य</v>
      </c>
      <c r="G6" s="57" t="str">
        <f>IF([3]IW_GDP!G6="NA","अप्रयोज्य",[3]IW_GDP!G6)</f>
        <v>अप्रयोज्य</v>
      </c>
      <c r="H6" s="57" t="str">
        <f>IF([3]IW_GDP!H6="NA","अप्रयोज्य",[3]IW_GDP!H6)</f>
        <v>अप्रयोज्य</v>
      </c>
      <c r="I6" s="57" t="str">
        <f>IF([3]IW_GDP!I6="NA","अप्रयोज्य",[3]IW_GDP!I6)</f>
        <v>अप्रयोज्य</v>
      </c>
      <c r="J6" s="58">
        <f>IF([3]IW_GDP!J6="NA","अप्रयोज्य",[3]IW_GDP!J6)</f>
        <v>0.30998943383653826</v>
      </c>
      <c r="K6" s="58">
        <f>IF([3]IW_GDP!K6="NA","अप्रयोज्य",[3]IW_GDP!K6)</f>
        <v>0.50433571239469788</v>
      </c>
      <c r="L6" s="58">
        <f>IF([3]IW_GDP!L6="NA","अप्रयोज्य",[3]IW_GDP!L6)</f>
        <v>0.23066583976530972</v>
      </c>
      <c r="M6" s="58">
        <f>IF([3]IW_GDP!M6="NA","अप्रयोज्य",[3]IW_GDP!M6)</f>
        <v>0.18695414696161203</v>
      </c>
      <c r="N6" s="58">
        <f>IF([3]IW_GDP!N6="NA","अप्रयोज्य",[3]IW_GDP!N6)</f>
        <v>2.2941145332474626</v>
      </c>
      <c r="O6" s="58" t="str">
        <f>IF([3]IW_GDP!O6="NA","अप्रयोज्य",[3]IW_GDP!O6)</f>
        <v>अप्रयोज्य</v>
      </c>
      <c r="P6" s="58" t="str">
        <f>IF([3]IW_GDP!P6="NA","अप्रयोज्य",[3]IW_GDP!P6)</f>
        <v>अप्रयोज्य</v>
      </c>
      <c r="Q6" s="58" t="str">
        <f>IF([3]IW_GDP!Q6="NA","अप्रयोज्य",[3]IW_GDP!Q6)</f>
        <v>अप्रयोज्य</v>
      </c>
      <c r="R6" s="58">
        <f>IF([3]IW_GDP!R6="NA","अप्रयोज्य",[3]IW_GDP!R6)</f>
        <v>1.3742082718524914E-2</v>
      </c>
      <c r="S6" s="58">
        <f>IF([3]IW_GDP!S6="NA","अप्रयोज्य",[3]IW_GDP!S6)</f>
        <v>-0.73038804959275627</v>
      </c>
      <c r="T6" s="58">
        <f>IF([3]IW_GDP!T6="NA","अप्रयोज्य",[3]IW_GDP!T6)</f>
        <v>26.540239322859517</v>
      </c>
      <c r="U6" s="59">
        <f>IF([3]IW_GDP!U6="NA","अप्रयोज्य",[3]IW_GDP!U6)</f>
        <v>0.26113297700645149</v>
      </c>
      <c r="V6" s="48"/>
      <c r="W6" s="53" t="str">
        <f t="shared" si="0"/>
        <v>एको</v>
      </c>
      <c r="Y6" s="53" t="str">
        <f t="shared" si="1"/>
        <v>माह के लिए</v>
      </c>
    </row>
    <row r="7" spans="1:30" s="49" customFormat="1" ht="29.1" customHeight="1" x14ac:dyDescent="0.25">
      <c r="A7" s="92"/>
      <c r="B7" s="95"/>
      <c r="C7" s="98" t="s">
        <v>79</v>
      </c>
      <c r="D7" s="54" t="str">
        <f>VLOOKUP([3]IW_GDP!D7,[3]Sheet3!$C$47:$D$49,2,0)</f>
        <v>चालू वर्ष</v>
      </c>
      <c r="E7" s="55">
        <f>IF([3]IW_GDP!E7="NA","अप्रयोज्य",[3]IW_GDP!E7)</f>
        <v>0</v>
      </c>
      <c r="F7" s="55">
        <f>IF([3]IW_GDP!F7="NA","अप्रयोज्य",[3]IW_GDP!F7)</f>
        <v>0</v>
      </c>
      <c r="G7" s="55">
        <f>IF([3]IW_GDP!G7="NA","अप्रयोज्य",[3]IW_GDP!G7)</f>
        <v>0</v>
      </c>
      <c r="H7" s="55">
        <f>IF([3]IW_GDP!H7="NA","अप्रयोज्य",[3]IW_GDP!H7)</f>
        <v>0</v>
      </c>
      <c r="I7" s="55">
        <f>IF([3]IW_GDP!I7="NA","अप्रयोज्य",[3]IW_GDP!I7)</f>
        <v>0</v>
      </c>
      <c r="J7" s="55">
        <f>IF([3]IW_GDP!J7="NA","अप्रयोज्य",[3]IW_GDP!J7)</f>
        <v>357.98619100000002</v>
      </c>
      <c r="K7" s="55">
        <f>IF([3]IW_GDP!K7="NA","अप्रयोज्य",[3]IW_GDP!K7)</f>
        <v>113.0925706</v>
      </c>
      <c r="L7" s="55">
        <f>IF([3]IW_GDP!L7="NA","अप्रयोज्य",[3]IW_GDP!L7)</f>
        <v>244.8936204</v>
      </c>
      <c r="M7" s="55">
        <f>IF([3]IW_GDP!M7="NA","अप्रयोज्य",[3]IW_GDP!M7)</f>
        <v>406.49654600000002</v>
      </c>
      <c r="N7" s="55">
        <f>IF([3]IW_GDP!N7="NA","अप्रयोज्य",[3]IW_GDP!N7)</f>
        <v>1.6523924999999999</v>
      </c>
      <c r="O7" s="55">
        <f>IF([3]IW_GDP!O7="NA","अप्रयोज्य",[3]IW_GDP!O7)</f>
        <v>0</v>
      </c>
      <c r="P7" s="55">
        <f>IF([3]IW_GDP!P7="NA","अप्रयोज्य",[3]IW_GDP!P7)</f>
        <v>0</v>
      </c>
      <c r="Q7" s="55">
        <f>IF([3]IW_GDP!Q7="NA","अप्रयोज्य",[3]IW_GDP!Q7)</f>
        <v>0</v>
      </c>
      <c r="R7" s="55">
        <f>IF([3]IW_GDP!R7="NA","अप्रयोज्य",[3]IW_GDP!R7)</f>
        <v>49.406199000000001</v>
      </c>
      <c r="S7" s="55">
        <f>IF([3]IW_GDP!S7="NA","अप्रयोज्य",[3]IW_GDP!S7)</f>
        <v>3.5428364000000001</v>
      </c>
      <c r="T7" s="55">
        <f>IF([3]IW_GDP!T7="NA","अप्रयोज्य",[3]IW_GDP!T7)</f>
        <v>17.185774599999998</v>
      </c>
      <c r="U7" s="56">
        <f>IF([3]IW_GDP!U7="NA","अप्रयोज्य",[3]IW_GDP!U7)</f>
        <v>836.26993950000008</v>
      </c>
      <c r="V7" s="60"/>
      <c r="W7" s="53" t="str">
        <f t="shared" si="0"/>
        <v>एको</v>
      </c>
      <c r="X7" s="49" t="e">
        <f>VLOOKUP(D7,$Z$1:$AA$2,2,0)</f>
        <v>#N/A</v>
      </c>
      <c r="Y7" s="53" t="str">
        <f t="shared" si="1"/>
        <v>माह तक</v>
      </c>
      <c r="Z7" s="53">
        <f>U7-SUM(E7,F7,I7,J7,M7,P7,Q7,R7,S7,N7,O7)</f>
        <v>17.185774599999945</v>
      </c>
      <c r="AA7" s="53"/>
      <c r="AB7" s="53" t="e">
        <f>SUM(#REF!)</f>
        <v>#REF!</v>
      </c>
      <c r="AC7" s="53" t="e">
        <f>AB7-M7</f>
        <v>#REF!</v>
      </c>
      <c r="AD7" s="53"/>
    </row>
    <row r="8" spans="1:30" s="61" customFormat="1" ht="29.1" customHeight="1" x14ac:dyDescent="0.3">
      <c r="A8" s="92"/>
      <c r="B8" s="95"/>
      <c r="C8" s="98"/>
      <c r="D8" s="54" t="str">
        <f>VLOOKUP([3]IW_GDP!D8,[3]Sheet3!$C$47:$D$49,2,0)</f>
        <v>गत वर्ष</v>
      </c>
      <c r="E8" s="55">
        <f>IF([3]IW_GDP!E8="NA","अप्रयोज्य",[3]IW_GDP!E8)</f>
        <v>2.0807800000000001E-2</v>
      </c>
      <c r="F8" s="55">
        <f>IF([3]IW_GDP!F8="NA","अप्रयोज्य",[3]IW_GDP!F8)</f>
        <v>0</v>
      </c>
      <c r="G8" s="55">
        <f>IF([3]IW_GDP!G8="NA","अप्रयोज्य",[3]IW_GDP!G8)</f>
        <v>0</v>
      </c>
      <c r="H8" s="55">
        <f>IF([3]IW_GDP!H8="NA","अप्रयोज्य",[3]IW_GDP!H8)</f>
        <v>0</v>
      </c>
      <c r="I8" s="55">
        <f>IF([3]IW_GDP!I8="NA","अप्रयोज्य",[3]IW_GDP!I8)</f>
        <v>0</v>
      </c>
      <c r="J8" s="55">
        <f>IF([3]IW_GDP!J8="NA","अप्रयोज्य",[3]IW_GDP!J8)</f>
        <v>258.58781150000004</v>
      </c>
      <c r="K8" s="55">
        <f>IF([3]IW_GDP!K8="NA","अप्रयोज्य",[3]IW_GDP!K8)</f>
        <v>74.430494100000004</v>
      </c>
      <c r="L8" s="55">
        <f>IF([3]IW_GDP!L8="NA","अप्रयोज्य",[3]IW_GDP!L8)</f>
        <v>184.15731740000001</v>
      </c>
      <c r="M8" s="55">
        <f>IF([3]IW_GDP!M8="NA","अप्रयोज्य",[3]IW_GDP!M8)</f>
        <v>221.06124639999999</v>
      </c>
      <c r="N8" s="55">
        <f>IF([3]IW_GDP!N8="NA","अप्रयोज्य",[3]IW_GDP!N8)</f>
        <v>0.41124369999999999</v>
      </c>
      <c r="O8" s="55">
        <f>IF([3]IW_GDP!O8="NA","अप्रयोज्य",[3]IW_GDP!O8)</f>
        <v>0</v>
      </c>
      <c r="P8" s="55">
        <f>IF([3]IW_GDP!P8="NA","अप्रयोज्य",[3]IW_GDP!P8)</f>
        <v>0</v>
      </c>
      <c r="Q8" s="55">
        <f>IF([3]IW_GDP!Q8="NA","अप्रयोज्य",[3]IW_GDP!Q8)</f>
        <v>0</v>
      </c>
      <c r="R8" s="55">
        <f>IF([3]IW_GDP!R8="NA","अप्रयोज्य",[3]IW_GDP!R8)</f>
        <v>30.743369900000001</v>
      </c>
      <c r="S8" s="55">
        <f>IF([3]IW_GDP!S8="NA","अप्रयोज्य",[3]IW_GDP!S8)</f>
        <v>6.4456061</v>
      </c>
      <c r="T8" s="55">
        <f>IF([3]IW_GDP!T8="NA","अप्रयोज्य",[3]IW_GDP!T8)</f>
        <v>0.61393209999999998</v>
      </c>
      <c r="U8" s="56">
        <f>IF([3]IW_GDP!U8="NA","अप्रयोज्य",[3]IW_GDP!U8)</f>
        <v>517.88401749999991</v>
      </c>
      <c r="V8" s="60"/>
      <c r="W8" s="53" t="str">
        <f t="shared" si="0"/>
        <v>एको</v>
      </c>
      <c r="X8" s="49" t="e">
        <f>VLOOKUP(D8,$Z$1:$AA$2,2,0)</f>
        <v>#N/A</v>
      </c>
      <c r="Y8" s="53" t="str">
        <f t="shared" si="1"/>
        <v>माह तक</v>
      </c>
      <c r="Z8" s="53">
        <f>U8-SUM(E8,F8,I8,J8,M8,P8,Q8,R8,S8,N8,O8)</f>
        <v>0.61393209999982901</v>
      </c>
      <c r="AA8" s="53"/>
      <c r="AB8" s="53" t="e">
        <f>SUM(#REF!)</f>
        <v>#REF!</v>
      </c>
      <c r="AC8" s="53" t="e">
        <f>AB8-M8</f>
        <v>#REF!</v>
      </c>
      <c r="AD8" s="53"/>
    </row>
    <row r="9" spans="1:30" s="61" customFormat="1" ht="29.1" customHeight="1" thickBot="1" x14ac:dyDescent="0.35">
      <c r="A9" s="93"/>
      <c r="B9" s="96"/>
      <c r="C9" s="99"/>
      <c r="D9" s="62" t="str">
        <f>VLOOKUP([3]IW_GDP!D9,[3]Sheet3!$C$47:$D$49,2,0)</f>
        <v>वृद्धि</v>
      </c>
      <c r="E9" s="63">
        <f>IF([3]IW_GDP!E9="NA","अप्रयोज्य",[3]IW_GDP!E9)</f>
        <v>-1</v>
      </c>
      <c r="F9" s="63" t="str">
        <f>IF([3]IW_GDP!F9="NA","अप्रयोज्य",[3]IW_GDP!F9)</f>
        <v>अप्रयोज्य</v>
      </c>
      <c r="G9" s="63" t="str">
        <f>IF([3]IW_GDP!G9="NA","अप्रयोज्य",[3]IW_GDP!G9)</f>
        <v>अप्रयोज्य</v>
      </c>
      <c r="H9" s="63" t="str">
        <f>IF([3]IW_GDP!H9="NA","अप्रयोज्य",[3]IW_GDP!H9)</f>
        <v>अप्रयोज्य</v>
      </c>
      <c r="I9" s="63" t="str">
        <f>IF([3]IW_GDP!I9="NA","अप्रयोज्य",[3]IW_GDP!I9)</f>
        <v>अप्रयोज्य</v>
      </c>
      <c r="J9" s="64">
        <f>IF([3]IW_GDP!J9="NA","अप्रयोज्य",[3]IW_GDP!J9)</f>
        <v>0.38438926770529536</v>
      </c>
      <c r="K9" s="64">
        <f>IF([3]IW_GDP!K9="NA","अप्रयोज्य",[3]IW_GDP!K9)</f>
        <v>0.51943866512636783</v>
      </c>
      <c r="L9" s="64">
        <f>IF([3]IW_GDP!L9="NA","अप्रयोज्य",[3]IW_GDP!L9)</f>
        <v>0.32980662325829463</v>
      </c>
      <c r="M9" s="64">
        <f>IF([3]IW_GDP!M9="NA","अप्रयोज्य",[3]IW_GDP!M9)</f>
        <v>0.83884128321824225</v>
      </c>
      <c r="N9" s="64">
        <f>IF([3]IW_GDP!N9="NA","अप्रयोज्य",[3]IW_GDP!N9)</f>
        <v>3.018037236801439</v>
      </c>
      <c r="O9" s="64" t="str">
        <f>IF([3]IW_GDP!O9="NA","अप्रयोज्य",[3]IW_GDP!O9)</f>
        <v>अप्रयोज्य</v>
      </c>
      <c r="P9" s="64" t="str">
        <f>IF([3]IW_GDP!P9="NA","अप्रयोज्य",[3]IW_GDP!P9)</f>
        <v>अप्रयोज्य</v>
      </c>
      <c r="Q9" s="64" t="str">
        <f>IF([3]IW_GDP!Q9="NA","अप्रयोज्य",[3]IW_GDP!Q9)</f>
        <v>अप्रयोज्य</v>
      </c>
      <c r="R9" s="64">
        <f>IF([3]IW_GDP!R9="NA","अप्रयोज्य",[3]IW_GDP!R9)</f>
        <v>0.60705215988700056</v>
      </c>
      <c r="S9" s="64">
        <f>IF([3]IW_GDP!S9="NA","अप्रयोज्य",[3]IW_GDP!S9)</f>
        <v>-0.4503486025930129</v>
      </c>
      <c r="T9" s="64">
        <f>IF([3]IW_GDP!T9="NA","अप्रयोज्य",[3]IW_GDP!T9)</f>
        <v>26.992956550081026</v>
      </c>
      <c r="U9" s="65">
        <f>IF([3]IW_GDP!U9="NA","अप्रयोज्य",[3]IW_GDP!U9)</f>
        <v>0.61478228954999603</v>
      </c>
      <c r="V9" s="60"/>
      <c r="W9" s="53" t="str">
        <f t="shared" si="0"/>
        <v>एको</v>
      </c>
      <c r="X9" s="49"/>
      <c r="Y9" s="53" t="str">
        <f t="shared" si="1"/>
        <v>माह तक</v>
      </c>
      <c r="Z9" s="53"/>
      <c r="AB9" s="53" t="e">
        <f>SUM(#REF!)</f>
        <v>#REF!</v>
      </c>
    </row>
    <row r="10" spans="1:30" s="49" customFormat="1" ht="29.1" customHeight="1" x14ac:dyDescent="0.25">
      <c r="A10" s="91">
        <f>A4+1</f>
        <v>2</v>
      </c>
      <c r="B10" s="94" t="str">
        <f>INDEX([3]Sheet3!$F$3:$F$42,MATCH([3]IW_GDP!B10,[3]Sheet3!$E$3:$E$42,0))</f>
        <v>बजाज</v>
      </c>
      <c r="C10" s="97" t="s">
        <v>78</v>
      </c>
      <c r="D10" s="50" t="str">
        <f>VLOOKUP([3]IW_GDP!D10,[3]Sheet3!$C$47:$D$49,2,0)</f>
        <v>चालू वर्ष</v>
      </c>
      <c r="E10" s="51">
        <f>IF([3]IW_GDP!E10="NA","अप्रयोज्य",[3]IW_GDP!E10)</f>
        <v>201.12510429999998</v>
      </c>
      <c r="F10" s="51">
        <f>IF([3]IW_GDP!F10="NA","अप्रयोज्य",[3]IW_GDP!F10)</f>
        <v>17.1274555</v>
      </c>
      <c r="G10" s="51">
        <f>IF([3]IW_GDP!G10="NA","अप्रयोज्य",[3]IW_GDP!G10)</f>
        <v>16.9996711</v>
      </c>
      <c r="H10" s="51">
        <f>IF([3]IW_GDP!H10="NA","अप्रयोज्य",[3]IW_GDP!H10)</f>
        <v>0.12778439999999947</v>
      </c>
      <c r="I10" s="51">
        <f>IF([3]IW_GDP!I10="NA","अप्रयोज्य",[3]IW_GDP!I10)</f>
        <v>20.807346499999994</v>
      </c>
      <c r="J10" s="51">
        <f>IF([3]IW_GDP!J10="NA","अप्रयोज्य",[3]IW_GDP!J10)</f>
        <v>523.39959150000004</v>
      </c>
      <c r="K10" s="51">
        <f>IF([3]IW_GDP!K10="NA","अप्रयोज्य",[3]IW_GDP!K10)</f>
        <v>233.86213479999992</v>
      </c>
      <c r="L10" s="51">
        <f>IF([3]IW_GDP!L10="NA","अप्रयोज्य",[3]IW_GDP!L10)</f>
        <v>289.53745670000012</v>
      </c>
      <c r="M10" s="51">
        <f>IF([3]IW_GDP!M10="NA","अप्रयोज्य",[3]IW_GDP!M10)</f>
        <v>277.93354079999995</v>
      </c>
      <c r="N10" s="51">
        <f>IF([3]IW_GDP!N10="NA","अप्रयोज्य",[3]IW_GDP!N10)</f>
        <v>12.563625999999999</v>
      </c>
      <c r="O10" s="51">
        <f>IF([3]IW_GDP!O10="NA","अप्रयोज्य",[3]IW_GDP!O10)</f>
        <v>74.261003100000153</v>
      </c>
      <c r="P10" s="51">
        <f>IF([3]IW_GDP!P10="NA","अप्रयोज्य",[3]IW_GDP!P10)</f>
        <v>0.98022900000000046</v>
      </c>
      <c r="Q10" s="51">
        <f>IF([3]IW_GDP!Q10="NA","अप्रयोज्य",[3]IW_GDP!Q10)</f>
        <v>0.62535989999999941</v>
      </c>
      <c r="R10" s="51">
        <f>IF([3]IW_GDP!R10="NA","अप्रयोज्य",[3]IW_GDP!R10)</f>
        <v>29.207058000000014</v>
      </c>
      <c r="S10" s="51">
        <f>IF([3]IW_GDP!S10="NA","अप्रयोज्य",[3]IW_GDP!S10)</f>
        <v>21.438937999999993</v>
      </c>
      <c r="T10" s="51">
        <f>IF([3]IW_GDP!T10="NA","अप्रयोज्य",[3]IW_GDP!T10)</f>
        <v>50.54107689999995</v>
      </c>
      <c r="U10" s="52">
        <f>IF([3]IW_GDP!U10="NA","अप्रयोज्य",[3]IW_GDP!U10)</f>
        <v>1230.0103295000001</v>
      </c>
      <c r="V10" s="60"/>
      <c r="W10" s="53" t="str">
        <f t="shared" si="0"/>
        <v>बजाज</v>
      </c>
      <c r="X10" s="49" t="e">
        <f>VLOOKUP(D10,$Z$1:$AA$2,2,0)</f>
        <v>#N/A</v>
      </c>
      <c r="Y10" s="53" t="str">
        <f t="shared" si="1"/>
        <v>माह के लिए</v>
      </c>
      <c r="Z10" s="53">
        <f>U13-SUM(E13,F13,I13,J13,M13,P13,Q13,R13,S13,N13,O13)</f>
        <v>418.64059759999873</v>
      </c>
      <c r="AA10" s="53"/>
      <c r="AB10" s="53" t="e">
        <f>SUM(#REF!)</f>
        <v>#REF!</v>
      </c>
      <c r="AC10" s="53" t="e">
        <f>AB10-M13</f>
        <v>#REF!</v>
      </c>
      <c r="AD10" s="53"/>
    </row>
    <row r="11" spans="1:30" s="61" customFormat="1" ht="29.1" customHeight="1" x14ac:dyDescent="0.3">
      <c r="A11" s="92"/>
      <c r="B11" s="95"/>
      <c r="C11" s="98"/>
      <c r="D11" s="54" t="str">
        <f>VLOOKUP([3]IW_GDP!D11,[3]Sheet3!$C$47:$D$49,2,0)</f>
        <v>गत वर्ष</v>
      </c>
      <c r="E11" s="55">
        <f>IF([3]IW_GDP!E11="NA","अप्रयोज्य",[3]IW_GDP!E11)</f>
        <v>170.92331620000004</v>
      </c>
      <c r="F11" s="55">
        <f>IF([3]IW_GDP!F11="NA","अप्रयोज्य",[3]IW_GDP!F11)</f>
        <v>12.100327500000006</v>
      </c>
      <c r="G11" s="55">
        <f>IF([3]IW_GDP!G11="NA","अप्रयोज्य",[3]IW_GDP!G11)</f>
        <v>11.519130000000004</v>
      </c>
      <c r="H11" s="55">
        <f>IF([3]IW_GDP!H11="NA","अप्रयोज्य",[3]IW_GDP!H11)</f>
        <v>0.58119750000000181</v>
      </c>
      <c r="I11" s="55">
        <f>IF([3]IW_GDP!I11="NA","अप्रयोज्य",[3]IW_GDP!I11)</f>
        <v>11.913220600000002</v>
      </c>
      <c r="J11" s="55">
        <f>IF([3]IW_GDP!J11="NA","अप्रयोज्य",[3]IW_GDP!J11)</f>
        <v>501.4081142</v>
      </c>
      <c r="K11" s="55">
        <f>IF([3]IW_GDP!K11="NA","अप्रयोज्य",[3]IW_GDP!K11)</f>
        <v>212.37981070000001</v>
      </c>
      <c r="L11" s="55">
        <f>IF([3]IW_GDP!L11="NA","अप्रयोज्य",[3]IW_GDP!L11)</f>
        <v>289.02830349999999</v>
      </c>
      <c r="M11" s="55">
        <f>IF([3]IW_GDP!M11="NA","अप्रयोज्य",[3]IW_GDP!M11)</f>
        <v>191.4333067</v>
      </c>
      <c r="N11" s="55">
        <f>IF([3]IW_GDP!N11="NA","अप्रयोज्य",[3]IW_GDP!N11)</f>
        <v>6.7132874999999999</v>
      </c>
      <c r="O11" s="55">
        <f>IF([3]IW_GDP!O11="NA","अप्रयोज्य",[3]IW_GDP!O11)</f>
        <v>1.1647899999843503E-2</v>
      </c>
      <c r="P11" s="55">
        <f>IF([3]IW_GDP!P11="NA","अप्रयोज्य",[3]IW_GDP!P11)</f>
        <v>0.21692439999999991</v>
      </c>
      <c r="Q11" s="55">
        <f>IF([3]IW_GDP!Q11="NA","अप्रयोज्य",[3]IW_GDP!Q11)</f>
        <v>1.3158570000000012</v>
      </c>
      <c r="R11" s="55">
        <f>IF([3]IW_GDP!R11="NA","अप्रयोज्य",[3]IW_GDP!R11)</f>
        <v>26.226833800000012</v>
      </c>
      <c r="S11" s="55">
        <f>IF([3]IW_GDP!S11="NA","अप्रयोज्य",[3]IW_GDP!S11)</f>
        <v>15.715199499999997</v>
      </c>
      <c r="T11" s="55">
        <f>IF([3]IW_GDP!T11="NA","अप्रयोज्य",[3]IW_GDP!T11)</f>
        <v>49.661503899999957</v>
      </c>
      <c r="U11" s="56">
        <f>IF([3]IW_GDP!U11="NA","अप्रयोज्य",[3]IW_GDP!U11)</f>
        <v>987.63953919999994</v>
      </c>
      <c r="V11" s="60"/>
      <c r="W11" s="53" t="str">
        <f t="shared" si="0"/>
        <v>बजाज</v>
      </c>
      <c r="X11" s="49" t="e">
        <f>VLOOKUP(D11,$Z$1:$AA$2,2,0)</f>
        <v>#N/A</v>
      </c>
      <c r="Y11" s="53" t="str">
        <f t="shared" si="1"/>
        <v>माह के लिए</v>
      </c>
      <c r="Z11" s="53">
        <f>U14-SUM(E14,F14,I14,J14,M14,P14,Q14,R14,S14,N14,O14)</f>
        <v>357.18661180000072</v>
      </c>
      <c r="AA11" s="53"/>
      <c r="AB11" s="53" t="e">
        <f>SUM(#REF!)</f>
        <v>#REF!</v>
      </c>
      <c r="AC11" s="53" t="e">
        <f>AB11-M14</f>
        <v>#REF!</v>
      </c>
      <c r="AD11" s="53"/>
    </row>
    <row r="12" spans="1:30" s="61" customFormat="1" ht="29.1" customHeight="1" x14ac:dyDescent="0.3">
      <c r="A12" s="92"/>
      <c r="B12" s="95"/>
      <c r="C12" s="98"/>
      <c r="D12" s="54" t="str">
        <f>VLOOKUP([3]IW_GDP!D12,[3]Sheet3!$C$47:$D$49,2,0)</f>
        <v>वृद्धि</v>
      </c>
      <c r="E12" s="57">
        <f>IF([3]IW_GDP!E12="NA","अप्रयोज्य",[3]IW_GDP!E12)</f>
        <v>0.17669788283688778</v>
      </c>
      <c r="F12" s="57">
        <f>IF([3]IW_GDP!F12="NA","अप्रयोज्य",[3]IW_GDP!F12)</f>
        <v>0.41545387924417676</v>
      </c>
      <c r="G12" s="57">
        <f>IF([3]IW_GDP!G12="NA","अप्रयोज्य",[3]IW_GDP!G12)</f>
        <v>0.47577734603220856</v>
      </c>
      <c r="H12" s="57">
        <f>IF([3]IW_GDP!H12="NA","अप्रयोज्य",[3]IW_GDP!H12)</f>
        <v>-0.78013601228498219</v>
      </c>
      <c r="I12" s="57">
        <f>IF([3]IW_GDP!I12="NA","अप्रयोज्य",[3]IW_GDP!I12)</f>
        <v>0.74657611057752005</v>
      </c>
      <c r="J12" s="58">
        <f>IF([3]IW_GDP!J12="NA","अप्रयोज्य",[3]IW_GDP!J12)</f>
        <v>4.3859436409575445E-2</v>
      </c>
      <c r="K12" s="58">
        <f>IF([3]IW_GDP!K12="NA","अप्रयोज्य",[3]IW_GDP!K12)</f>
        <v>0.10115050027210479</v>
      </c>
      <c r="L12" s="58">
        <f>IF([3]IW_GDP!L12="NA","अप्रयोज्य",[3]IW_GDP!L12)</f>
        <v>1.7616032541952348E-3</v>
      </c>
      <c r="M12" s="58">
        <f>IF([3]IW_GDP!M12="NA","अप्रयोज्य",[3]IW_GDP!M12)</f>
        <v>0.4518557172266614</v>
      </c>
      <c r="N12" s="58">
        <f>IF([3]IW_GDP!N12="NA","अप्रयोज्य",[3]IW_GDP!N12)</f>
        <v>0.8714565702720164</v>
      </c>
      <c r="O12" s="58">
        <f>IF([3]IW_GDP!O12="NA","अप्रयोज्य",[3]IW_GDP!O12)</f>
        <v>6374.4842590508069</v>
      </c>
      <c r="P12" s="58">
        <f>IF([3]IW_GDP!P12="NA","अप्रयोज्य",[3]IW_GDP!P12)</f>
        <v>3.5187586089900487</v>
      </c>
      <c r="Q12" s="58">
        <f>IF([3]IW_GDP!Q12="NA","अप्रयोज्य",[3]IW_GDP!Q12)</f>
        <v>-0.52475086578556873</v>
      </c>
      <c r="R12" s="58">
        <f>IF([3]IW_GDP!R12="NA","अप्रयोज्य",[3]IW_GDP!R12)</f>
        <v>0.11363263376458353</v>
      </c>
      <c r="S12" s="58">
        <f>IF([3]IW_GDP!S12="NA","अप्रयोज्य",[3]IW_GDP!S12)</f>
        <v>0.36421672534287569</v>
      </c>
      <c r="T12" s="58">
        <f>IF([3]IW_GDP!T12="NA","अप्रयोज्य",[3]IW_GDP!T12)</f>
        <v>1.771136455656137E-2</v>
      </c>
      <c r="U12" s="59">
        <f>IF([3]IW_GDP!U12="NA","अप्रयोज्य",[3]IW_GDP!U12)</f>
        <v>0.24540409803390767</v>
      </c>
      <c r="V12" s="60"/>
      <c r="W12" s="53" t="str">
        <f t="shared" si="0"/>
        <v>बजाज</v>
      </c>
      <c r="X12" s="49"/>
      <c r="Y12" s="53" t="str">
        <f t="shared" si="1"/>
        <v>माह के लिए</v>
      </c>
      <c r="Z12" s="53"/>
      <c r="AB12" s="53" t="e">
        <f>SUM(#REF!)</f>
        <v>#REF!</v>
      </c>
    </row>
    <row r="13" spans="1:30" s="61" customFormat="1" ht="29.1" customHeight="1" x14ac:dyDescent="0.3">
      <c r="A13" s="92"/>
      <c r="B13" s="95"/>
      <c r="C13" s="98" t="s">
        <v>79</v>
      </c>
      <c r="D13" s="54" t="str">
        <f>VLOOKUP([3]IW_GDP!D13,[3]Sheet3!$C$47:$D$49,2,0)</f>
        <v>चालू वर्ष</v>
      </c>
      <c r="E13" s="55">
        <f>IF([3]IW_GDP!E13="NA","अप्रयोज्य",[3]IW_GDP!E13)</f>
        <v>1367.7444780999999</v>
      </c>
      <c r="F13" s="55">
        <f>IF([3]IW_GDP!F13="NA","अप्रयोज्य",[3]IW_GDP!F13)</f>
        <v>176.90611370000002</v>
      </c>
      <c r="G13" s="55">
        <f>IF([3]IW_GDP!G13="NA","अप्रयोज्य",[3]IW_GDP!G13)</f>
        <v>153.47621860000001</v>
      </c>
      <c r="H13" s="55">
        <f>IF([3]IW_GDP!H13="NA","अप्रयोज्य",[3]IW_GDP!H13)</f>
        <v>23.4298951</v>
      </c>
      <c r="I13" s="55">
        <f>IF([3]IW_GDP!I13="NA","अप्रयोज्य",[3]IW_GDP!I13)</f>
        <v>174.24848689999999</v>
      </c>
      <c r="J13" s="55">
        <f>IF([3]IW_GDP!J13="NA","अप्रयोज्य",[3]IW_GDP!J13)</f>
        <v>2841.0297959999998</v>
      </c>
      <c r="K13" s="55">
        <f>IF([3]IW_GDP!K13="NA","अप्रयोज्य",[3]IW_GDP!K13)</f>
        <v>1244.8285523</v>
      </c>
      <c r="L13" s="55">
        <f>IF([3]IW_GDP!L13="NA","अप्रयोज्य",[3]IW_GDP!L13)</f>
        <v>1596.2012437000001</v>
      </c>
      <c r="M13" s="55">
        <f>IF([3]IW_GDP!M13="NA","अप्रयोज्य",[3]IW_GDP!M13)</f>
        <v>1913.6748751</v>
      </c>
      <c r="N13" s="55">
        <f>IF([3]IW_GDP!N13="NA","अप्रयोज्य",[3]IW_GDP!N13)</f>
        <v>106.1918199</v>
      </c>
      <c r="O13" s="55">
        <f>IF([3]IW_GDP!O13="NA","अप्रयोज्य",[3]IW_GDP!O13)</f>
        <v>1593.7887381</v>
      </c>
      <c r="P13" s="55">
        <f>IF([3]IW_GDP!P13="NA","अप्रयोज्य",[3]IW_GDP!P13)</f>
        <v>7.8535161000000002</v>
      </c>
      <c r="Q13" s="55">
        <f>IF([3]IW_GDP!Q13="NA","अप्रयोज्य",[3]IW_GDP!Q13)</f>
        <v>6.1588985999999997</v>
      </c>
      <c r="R13" s="55">
        <f>IF([3]IW_GDP!R13="NA","अप्रयोज्य",[3]IW_GDP!R13)</f>
        <v>330.17376680000001</v>
      </c>
      <c r="S13" s="55">
        <f>IF([3]IW_GDP!S13="NA","अप्रयोज्य",[3]IW_GDP!S13)</f>
        <v>124.830361</v>
      </c>
      <c r="T13" s="55">
        <f>IF([3]IW_GDP!T13="NA","अप्रयोज्य",[3]IW_GDP!T13)</f>
        <v>418.64059759999998</v>
      </c>
      <c r="U13" s="56">
        <f>IF([3]IW_GDP!U13="NA","अप्रयोज्य",[3]IW_GDP!U13)</f>
        <v>9061.2414478999999</v>
      </c>
      <c r="V13" s="60"/>
      <c r="W13" s="53" t="str">
        <f t="shared" si="0"/>
        <v>बजाज</v>
      </c>
      <c r="X13" s="49" t="e">
        <f>VLOOKUP(D13,$Z$1:$AA$2,2,0)</f>
        <v>#N/A</v>
      </c>
      <c r="Y13" s="53" t="str">
        <f t="shared" si="1"/>
        <v>माह तक</v>
      </c>
      <c r="Z13" s="53"/>
      <c r="AB13" s="53"/>
    </row>
    <row r="14" spans="1:30" s="61" customFormat="1" ht="29.1" customHeight="1" x14ac:dyDescent="0.3">
      <c r="A14" s="92"/>
      <c r="B14" s="95"/>
      <c r="C14" s="98"/>
      <c r="D14" s="54" t="str">
        <f>VLOOKUP([3]IW_GDP!D14,[3]Sheet3!$C$47:$D$49,2,0)</f>
        <v>गत वर्ष</v>
      </c>
      <c r="E14" s="55">
        <f>IF([3]IW_GDP!E14="NA","अप्रयोज्य",[3]IW_GDP!E14)</f>
        <v>1209.3520862</v>
      </c>
      <c r="F14" s="55">
        <f>IF([3]IW_GDP!F14="NA","अप्रयोज्य",[3]IW_GDP!F14)</f>
        <v>128.89969350000001</v>
      </c>
      <c r="G14" s="55">
        <f>IF([3]IW_GDP!G14="NA","अप्रयोज्य",[3]IW_GDP!G14)</f>
        <v>111.5017411</v>
      </c>
      <c r="H14" s="55">
        <f>IF([3]IW_GDP!H14="NA","अप्रयोज्य",[3]IW_GDP!H14)</f>
        <v>17.397952400000001</v>
      </c>
      <c r="I14" s="55">
        <f>IF([3]IW_GDP!I14="NA","अप्रयोज्य",[3]IW_GDP!I14)</f>
        <v>136.6200475</v>
      </c>
      <c r="J14" s="55">
        <f>IF([3]IW_GDP!J14="NA","अप्रयोज्य",[3]IW_GDP!J14)</f>
        <v>2573.9215537</v>
      </c>
      <c r="K14" s="55">
        <f>IF([3]IW_GDP!K14="NA","अप्रयोज्य",[3]IW_GDP!K14)</f>
        <v>1110.537558</v>
      </c>
      <c r="L14" s="55">
        <f>IF([3]IW_GDP!L14="NA","अप्रयोज्य",[3]IW_GDP!L14)</f>
        <v>1463.3839957</v>
      </c>
      <c r="M14" s="55">
        <f>IF([3]IW_GDP!M14="NA","अप्रयोज्य",[3]IW_GDP!M14)</f>
        <v>2151.5482913999999</v>
      </c>
      <c r="N14" s="55">
        <f>IF([3]IW_GDP!N14="NA","अप्रयोज्य",[3]IW_GDP!N14)</f>
        <v>30.660134100000001</v>
      </c>
      <c r="O14" s="55">
        <f>IF([3]IW_GDP!O14="NA","अप्रयोज्य",[3]IW_GDP!O14)</f>
        <v>1460.6532262999999</v>
      </c>
      <c r="P14" s="55">
        <f>IF([3]IW_GDP!P14="NA","अप्रयोज्य",[3]IW_GDP!P14)</f>
        <v>6.2687711999999998</v>
      </c>
      <c r="Q14" s="55">
        <f>IF([3]IW_GDP!Q14="NA","अप्रयोज्य",[3]IW_GDP!Q14)</f>
        <v>11.185468500000001</v>
      </c>
      <c r="R14" s="55">
        <f>IF([3]IW_GDP!R14="NA","अप्रयोज्य",[3]IW_GDP!R14)</f>
        <v>290.78642300000001</v>
      </c>
      <c r="S14" s="55">
        <f>IF([3]IW_GDP!S14="NA","अप्रयोज्य",[3]IW_GDP!S14)</f>
        <v>113.67485019999999</v>
      </c>
      <c r="T14" s="55">
        <f>IF([3]IW_GDP!T14="NA","अप्रयोज्य",[3]IW_GDP!T14)</f>
        <v>357.18661179999998</v>
      </c>
      <c r="U14" s="56">
        <f>IF([3]IW_GDP!U14="NA","अप्रयोज्य",[3]IW_GDP!U14)</f>
        <v>8470.7571573999994</v>
      </c>
      <c r="V14" s="60"/>
      <c r="W14" s="53" t="str">
        <f t="shared" si="0"/>
        <v>बजाज</v>
      </c>
      <c r="X14" s="49" t="e">
        <f>VLOOKUP(D14,$Z$1:$AA$2,2,0)</f>
        <v>#N/A</v>
      </c>
      <c r="Y14" s="53" t="str">
        <f t="shared" si="1"/>
        <v>माह तक</v>
      </c>
      <c r="Z14" s="53"/>
      <c r="AB14" s="53"/>
    </row>
    <row r="15" spans="1:30" s="61" customFormat="1" ht="29.1" customHeight="1" thickBot="1" x14ac:dyDescent="0.35">
      <c r="A15" s="93"/>
      <c r="B15" s="96"/>
      <c r="C15" s="99"/>
      <c r="D15" s="62" t="str">
        <f>VLOOKUP([3]IW_GDP!D15,[3]Sheet3!$C$47:$D$49,2,0)</f>
        <v>वृद्धि</v>
      </c>
      <c r="E15" s="63">
        <f>IF([3]IW_GDP!E15="NA","अप्रयोज्य",[3]IW_GDP!E15)</f>
        <v>0.1309729347701355</v>
      </c>
      <c r="F15" s="63">
        <f>IF([3]IW_GDP!F15="NA","अप्रयोज्य",[3]IW_GDP!F15)</f>
        <v>0.37243238441059601</v>
      </c>
      <c r="G15" s="63">
        <f>IF([3]IW_GDP!G15="NA","अप्रयोज्य",[3]IW_GDP!G15)</f>
        <v>0.37644683469431495</v>
      </c>
      <c r="H15" s="63">
        <f>IF([3]IW_GDP!H15="NA","अप्रयोज्य",[3]IW_GDP!H15)</f>
        <v>0.34670417307268858</v>
      </c>
      <c r="I15" s="63">
        <f>IF([3]IW_GDP!I15="NA","अप्रयोज्य",[3]IW_GDP!I15)</f>
        <v>0.27542399588171707</v>
      </c>
      <c r="J15" s="64">
        <f>IF([3]IW_GDP!J15="NA","अप्रयोज्य",[3]IW_GDP!J15)</f>
        <v>0.1037748185899578</v>
      </c>
      <c r="K15" s="64">
        <f>IF([3]IW_GDP!K15="NA","अप्रयोज्य",[3]IW_GDP!K15)</f>
        <v>0.12092431573574927</v>
      </c>
      <c r="L15" s="64">
        <f>IF([3]IW_GDP!L15="NA","अप्रयोज्य",[3]IW_GDP!L15)</f>
        <v>9.0760352983406664E-2</v>
      </c>
      <c r="M15" s="64">
        <f>IF([3]IW_GDP!M15="NA","अप्रयोज्य",[3]IW_GDP!M15)</f>
        <v>-0.1105591806843513</v>
      </c>
      <c r="N15" s="64">
        <f>IF([3]IW_GDP!N15="NA","अप्रयोज्य",[3]IW_GDP!N15)</f>
        <v>2.4635145284638527</v>
      </c>
      <c r="O15" s="64">
        <f>IF([3]IW_GDP!O15="NA","अप्रयोज्य",[3]IW_GDP!O15)</f>
        <v>9.1147925738162688E-2</v>
      </c>
      <c r="P15" s="64">
        <f>IF([3]IW_GDP!P15="NA","अप्रयोज्य",[3]IW_GDP!P15)</f>
        <v>0.25279992672248119</v>
      </c>
      <c r="Q15" s="64">
        <f>IF([3]IW_GDP!Q15="NA","अप्रयोज्य",[3]IW_GDP!Q15)</f>
        <v>-0.4493839395283265</v>
      </c>
      <c r="R15" s="64">
        <f>IF([3]IW_GDP!R15="NA","अप्रयोज्य",[3]IW_GDP!R15)</f>
        <v>0.13545111010908509</v>
      </c>
      <c r="S15" s="64">
        <f>IF([3]IW_GDP!S15="NA","अप्रयोज्य",[3]IW_GDP!S15)</f>
        <v>9.8135258417960974E-2</v>
      </c>
      <c r="T15" s="64">
        <f>IF([3]IW_GDP!T15="NA","अप्रयोज्य",[3]IW_GDP!T15)</f>
        <v>0.17205008186143891</v>
      </c>
      <c r="U15" s="65">
        <f>IF([3]IW_GDP!U15="NA","अप्रयोज्य",[3]IW_GDP!U15)</f>
        <v>6.970856082022811E-2</v>
      </c>
      <c r="V15" s="60"/>
      <c r="W15" s="53" t="str">
        <f t="shared" si="0"/>
        <v>बजाज</v>
      </c>
      <c r="X15" s="49"/>
      <c r="Y15" s="53" t="str">
        <f t="shared" si="1"/>
        <v>माह तक</v>
      </c>
      <c r="Z15" s="53"/>
      <c r="AB15" s="53"/>
    </row>
    <row r="16" spans="1:30" s="49" customFormat="1" ht="29.1" customHeight="1" x14ac:dyDescent="0.25">
      <c r="A16" s="91">
        <f>A10+1</f>
        <v>3</v>
      </c>
      <c r="B16" s="94" t="str">
        <f>INDEX([3]Sheet3!$F$3:$F$42,MATCH([3]IW_GDP!B16,[3]Sheet3!$E$3:$E$42,0))</f>
        <v>भारती#</v>
      </c>
      <c r="C16" s="97" t="s">
        <v>78</v>
      </c>
      <c r="D16" s="50" t="str">
        <f>VLOOKUP([3]IW_GDP!D16,[3]Sheet3!$C$47:$D$49,2,0)</f>
        <v>चालू वर्ष</v>
      </c>
      <c r="E16" s="51" t="str">
        <f>IF([3]IW_GDP!E16="NA","अप्रयोज्य",[3]IW_GDP!E16)</f>
        <v>अप्रयोज्य</v>
      </c>
      <c r="F16" s="51" t="str">
        <f>IF([3]IW_GDP!F16="NA","अप्रयोज्य",[3]IW_GDP!F16)</f>
        <v>अप्रयोज्य</v>
      </c>
      <c r="G16" s="51" t="str">
        <f>IF([3]IW_GDP!G16="NA","अप्रयोज्य",[3]IW_GDP!G16)</f>
        <v>अप्रयोज्य</v>
      </c>
      <c r="H16" s="51" t="str">
        <f>IF([3]IW_GDP!H16="NA","अप्रयोज्य",[3]IW_GDP!H16)</f>
        <v>अप्रयोज्य</v>
      </c>
      <c r="I16" s="51" t="str">
        <f>IF([3]IW_GDP!I16="NA","अप्रयोज्य",[3]IW_GDP!I16)</f>
        <v>अप्रयोज्य</v>
      </c>
      <c r="J16" s="51" t="str">
        <f>IF([3]IW_GDP!J16="NA","अप्रयोज्य",[3]IW_GDP!J16)</f>
        <v>अप्रयोज्य</v>
      </c>
      <c r="K16" s="51" t="str">
        <f>IF([3]IW_GDP!K16="NA","अप्रयोज्य",[3]IW_GDP!K16)</f>
        <v>अप्रयोज्य</v>
      </c>
      <c r="L16" s="51" t="str">
        <f>IF([3]IW_GDP!L16="NA","अप्रयोज्य",[3]IW_GDP!L16)</f>
        <v>अप्रयोज्य</v>
      </c>
      <c r="M16" s="51" t="str">
        <f>IF([3]IW_GDP!M16="NA","अप्रयोज्य",[3]IW_GDP!M16)</f>
        <v>अप्रयोज्य</v>
      </c>
      <c r="N16" s="51" t="str">
        <f>IF([3]IW_GDP!N16="NA","अप्रयोज्य",[3]IW_GDP!N16)</f>
        <v>अप्रयोज्य</v>
      </c>
      <c r="O16" s="51" t="str">
        <f>IF([3]IW_GDP!O16="NA","अप्रयोज्य",[3]IW_GDP!O16)</f>
        <v>अप्रयोज्य</v>
      </c>
      <c r="P16" s="51" t="str">
        <f>IF([3]IW_GDP!P16="NA","अप्रयोज्य",[3]IW_GDP!P16)</f>
        <v>अप्रयोज्य</v>
      </c>
      <c r="Q16" s="51" t="str">
        <f>IF([3]IW_GDP!Q16="NA","अप्रयोज्य",[3]IW_GDP!Q16)</f>
        <v>अप्रयोज्य</v>
      </c>
      <c r="R16" s="51" t="str">
        <f>IF([3]IW_GDP!R16="NA","अप्रयोज्य",[3]IW_GDP!R16)</f>
        <v>अप्रयोज्य</v>
      </c>
      <c r="S16" s="51" t="str">
        <f>IF([3]IW_GDP!S16="NA","अप्रयोज्य",[3]IW_GDP!S16)</f>
        <v>अप्रयोज्य</v>
      </c>
      <c r="T16" s="51" t="str">
        <f>IF([3]IW_GDP!T16="NA","अप्रयोज्य",[3]IW_GDP!T16)</f>
        <v>अप्रयोज्य</v>
      </c>
      <c r="U16" s="52" t="str">
        <f>IF([3]IW_GDP!U16="NA","अप्रयोज्य",[3]IW_GDP!U16)</f>
        <v>अप्रयोज्य</v>
      </c>
      <c r="V16" s="60"/>
      <c r="W16" s="53" t="str">
        <f t="shared" si="0"/>
        <v>भारती#</v>
      </c>
      <c r="X16" s="49" t="e">
        <f>VLOOKUP(D16,$Z$1:$AA$2,2,0)</f>
        <v>#N/A</v>
      </c>
      <c r="Y16" s="53" t="str">
        <f t="shared" si="1"/>
        <v>माह के लिए</v>
      </c>
      <c r="Z16" s="53" t="e">
        <f>U16-SUM(E16,F16,I16,J16,M16,P16,Q16,R16,S16,N16,O16)</f>
        <v>#VALUE!</v>
      </c>
      <c r="AA16" s="53"/>
      <c r="AB16" s="53" t="e">
        <f>SUM(#REF!)</f>
        <v>#REF!</v>
      </c>
      <c r="AC16" s="53" t="e">
        <f>AB16-M16</f>
        <v>#REF!</v>
      </c>
      <c r="AD16" s="53"/>
    </row>
    <row r="17" spans="1:30" s="61" customFormat="1" ht="29.1" customHeight="1" x14ac:dyDescent="0.3">
      <c r="A17" s="92"/>
      <c r="B17" s="95"/>
      <c r="C17" s="98"/>
      <c r="D17" s="54" t="str">
        <f>VLOOKUP([3]IW_GDP!D17,[3]Sheet3!$C$47:$D$49,2,0)</f>
        <v>गत वर्ष</v>
      </c>
      <c r="E17" s="55">
        <f>IF([3]IW_GDP!E17="NA","अप्रयोज्य",[3]IW_GDP!E17)</f>
        <v>0</v>
      </c>
      <c r="F17" s="55">
        <f>IF([3]IW_GDP!F17="NA","अप्रयोज्य",[3]IW_GDP!F17)</f>
        <v>0</v>
      </c>
      <c r="G17" s="55">
        <f>IF([3]IW_GDP!G17="NA","अप्रयोज्य",[3]IW_GDP!G17)</f>
        <v>0</v>
      </c>
      <c r="H17" s="55">
        <f>IF([3]IW_GDP!H17="NA","अप्रयोज्य",[3]IW_GDP!H17)</f>
        <v>0</v>
      </c>
      <c r="I17" s="55">
        <f>IF([3]IW_GDP!I17="NA","अप्रयोज्य",[3]IW_GDP!I17)</f>
        <v>0</v>
      </c>
      <c r="J17" s="55">
        <f>IF([3]IW_GDP!J17="NA","अप्रयोज्य",[3]IW_GDP!J17)</f>
        <v>0</v>
      </c>
      <c r="K17" s="55">
        <f>IF([3]IW_GDP!K17="NA","अप्रयोज्य",[3]IW_GDP!K17)</f>
        <v>0</v>
      </c>
      <c r="L17" s="55">
        <f>IF([3]IW_GDP!L17="NA","अप्रयोज्य",[3]IW_GDP!L17)</f>
        <v>0</v>
      </c>
      <c r="M17" s="55">
        <f>IF([3]IW_GDP!M17="NA","अप्रयोज्य",[3]IW_GDP!M17)</f>
        <v>0</v>
      </c>
      <c r="N17" s="55">
        <f>IF([3]IW_GDP!N17="NA","अप्रयोज्य",[3]IW_GDP!N17)</f>
        <v>0</v>
      </c>
      <c r="O17" s="55">
        <f>IF([3]IW_GDP!O17="NA","अप्रयोज्य",[3]IW_GDP!O17)</f>
        <v>0</v>
      </c>
      <c r="P17" s="55">
        <f>IF([3]IW_GDP!P17="NA","अप्रयोज्य",[3]IW_GDP!P17)</f>
        <v>0</v>
      </c>
      <c r="Q17" s="55">
        <f>IF([3]IW_GDP!Q17="NA","अप्रयोज्य",[3]IW_GDP!Q17)</f>
        <v>0</v>
      </c>
      <c r="R17" s="55">
        <f>IF([3]IW_GDP!R17="NA","अप्रयोज्य",[3]IW_GDP!R17)</f>
        <v>0</v>
      </c>
      <c r="S17" s="55">
        <f>IF([3]IW_GDP!S17="NA","अप्रयोज्य",[3]IW_GDP!S17)</f>
        <v>0</v>
      </c>
      <c r="T17" s="55">
        <f>IF([3]IW_GDP!T17="NA","अप्रयोज्य",[3]IW_GDP!T17)</f>
        <v>0</v>
      </c>
      <c r="U17" s="56">
        <f>IF([3]IW_GDP!U17="NA","अप्रयोज्य",[3]IW_GDP!U17)</f>
        <v>0</v>
      </c>
      <c r="V17" s="60"/>
      <c r="W17" s="53" t="str">
        <f t="shared" si="0"/>
        <v>भारती#</v>
      </c>
      <c r="X17" s="49" t="e">
        <f>VLOOKUP(D17,$Z$1:$AA$2,2,0)</f>
        <v>#N/A</v>
      </c>
      <c r="Y17" s="53" t="str">
        <f t="shared" si="1"/>
        <v>माह के लिए</v>
      </c>
      <c r="Z17" s="53">
        <f>U17-SUM(E17,F17,I17,J17,M17,P17,Q17,R17,S17,N17,O17)</f>
        <v>0</v>
      </c>
      <c r="AA17" s="53"/>
      <c r="AB17" s="53" t="e">
        <f>SUM(#REF!)</f>
        <v>#REF!</v>
      </c>
      <c r="AC17" s="53" t="e">
        <f>AB17-M17</f>
        <v>#REF!</v>
      </c>
      <c r="AD17" s="53"/>
    </row>
    <row r="18" spans="1:30" s="61" customFormat="1" ht="29.1" customHeight="1" x14ac:dyDescent="0.3">
      <c r="A18" s="92"/>
      <c r="B18" s="95"/>
      <c r="C18" s="98"/>
      <c r="D18" s="54" t="str">
        <f>VLOOKUP([3]IW_GDP!D18,[3]Sheet3!$C$47:$D$49,2,0)</f>
        <v>वृद्धि</v>
      </c>
      <c r="E18" s="57" t="str">
        <f>IF([3]IW_GDP!E18="NA","अप्रयोज्य",[3]IW_GDP!E18)</f>
        <v>अप्रयोज्य</v>
      </c>
      <c r="F18" s="57" t="str">
        <f>IF([3]IW_GDP!F18="NA","अप्रयोज्य",[3]IW_GDP!F18)</f>
        <v>अप्रयोज्य</v>
      </c>
      <c r="G18" s="57" t="str">
        <f>IF([3]IW_GDP!G18="NA","अप्रयोज्य",[3]IW_GDP!G18)</f>
        <v>अप्रयोज्य</v>
      </c>
      <c r="H18" s="57" t="str">
        <f>IF([3]IW_GDP!H18="NA","अप्रयोज्य",[3]IW_GDP!H18)</f>
        <v>अप्रयोज्य</v>
      </c>
      <c r="I18" s="57" t="str">
        <f>IF([3]IW_GDP!I18="NA","अप्रयोज्य",[3]IW_GDP!I18)</f>
        <v>अप्रयोज्य</v>
      </c>
      <c r="J18" s="58" t="str">
        <f>IF([3]IW_GDP!J18="NA","अप्रयोज्य",[3]IW_GDP!J18)</f>
        <v>अप्रयोज्य</v>
      </c>
      <c r="K18" s="58" t="str">
        <f>IF([3]IW_GDP!K18="NA","अप्रयोज्य",[3]IW_GDP!K18)</f>
        <v>अप्रयोज्य</v>
      </c>
      <c r="L18" s="58" t="str">
        <f>IF([3]IW_GDP!L18="NA","अप्रयोज्य",[3]IW_GDP!L18)</f>
        <v>अप्रयोज्य</v>
      </c>
      <c r="M18" s="58" t="str">
        <f>IF([3]IW_GDP!M18="NA","अप्रयोज्य",[3]IW_GDP!M18)</f>
        <v>अप्रयोज्य</v>
      </c>
      <c r="N18" s="58" t="str">
        <f>IF([3]IW_GDP!N18="NA","अप्रयोज्य",[3]IW_GDP!N18)</f>
        <v>अप्रयोज्य</v>
      </c>
      <c r="O18" s="58" t="str">
        <f>IF([3]IW_GDP!O18="NA","अप्रयोज्य",[3]IW_GDP!O18)</f>
        <v>अप्रयोज्य</v>
      </c>
      <c r="P18" s="58" t="str">
        <f>IF([3]IW_GDP!P18="NA","अप्रयोज्य",[3]IW_GDP!P18)</f>
        <v>अप्रयोज्य</v>
      </c>
      <c r="Q18" s="58" t="str">
        <f>IF([3]IW_GDP!Q18="NA","अप्रयोज्य",[3]IW_GDP!Q18)</f>
        <v>अप्रयोज्य</v>
      </c>
      <c r="R18" s="58" t="str">
        <f>IF([3]IW_GDP!R18="NA","अप्रयोज्य",[3]IW_GDP!R18)</f>
        <v>अप्रयोज्य</v>
      </c>
      <c r="S18" s="58" t="str">
        <f>IF([3]IW_GDP!S18="NA","अप्रयोज्य",[3]IW_GDP!S18)</f>
        <v>अप्रयोज्य</v>
      </c>
      <c r="T18" s="58" t="str">
        <f>IF([3]IW_GDP!T18="NA","अप्रयोज्य",[3]IW_GDP!T18)</f>
        <v>अप्रयोज्य</v>
      </c>
      <c r="U18" s="59" t="str">
        <f>IF([3]IW_GDP!U18="NA","अप्रयोज्य",[3]IW_GDP!U18)</f>
        <v>अप्रयोज्य</v>
      </c>
      <c r="V18" s="60"/>
      <c r="W18" s="53" t="str">
        <f t="shared" si="0"/>
        <v>भारती#</v>
      </c>
      <c r="X18" s="49"/>
      <c r="Y18" s="53" t="str">
        <f t="shared" si="1"/>
        <v>माह के लिए</v>
      </c>
      <c r="Z18" s="53"/>
      <c r="AB18" s="53" t="e">
        <f>SUM(#REF!)</f>
        <v>#REF!</v>
      </c>
    </row>
    <row r="19" spans="1:30" s="61" customFormat="1" ht="29.1" customHeight="1" x14ac:dyDescent="0.3">
      <c r="A19" s="92"/>
      <c r="B19" s="95"/>
      <c r="C19" s="98" t="s">
        <v>79</v>
      </c>
      <c r="D19" s="54" t="str">
        <f>VLOOKUP([3]IW_GDP!D19,[3]Sheet3!$C$47:$D$49,2,0)</f>
        <v>चालू वर्ष</v>
      </c>
      <c r="E19" s="55" t="str">
        <f>IF([3]IW_GDP!E19="NA","अप्रयोज्य",[3]IW_GDP!E19)</f>
        <v>अप्रयोज्य</v>
      </c>
      <c r="F19" s="55" t="str">
        <f>IF([3]IW_GDP!F19="NA","अप्रयोज्य",[3]IW_GDP!F19)</f>
        <v>अप्रयोज्य</v>
      </c>
      <c r="G19" s="55" t="str">
        <f>IF([3]IW_GDP!G19="NA","अप्रयोज्य",[3]IW_GDP!G19)</f>
        <v>अप्रयोज्य</v>
      </c>
      <c r="H19" s="55" t="str">
        <f>IF([3]IW_GDP!H19="NA","अप्रयोज्य",[3]IW_GDP!H19)</f>
        <v>अप्रयोज्य</v>
      </c>
      <c r="I19" s="55" t="str">
        <f>IF([3]IW_GDP!I19="NA","अप्रयोज्य",[3]IW_GDP!I19)</f>
        <v>अप्रयोज्य</v>
      </c>
      <c r="J19" s="55" t="str">
        <f>IF([3]IW_GDP!J19="NA","अप्रयोज्य",[3]IW_GDP!J19)</f>
        <v>अप्रयोज्य</v>
      </c>
      <c r="K19" s="55" t="str">
        <f>IF([3]IW_GDP!K19="NA","अप्रयोज्य",[3]IW_GDP!K19)</f>
        <v>अप्रयोज्य</v>
      </c>
      <c r="L19" s="55" t="str">
        <f>IF([3]IW_GDP!L19="NA","अप्रयोज्य",[3]IW_GDP!L19)</f>
        <v>अप्रयोज्य</v>
      </c>
      <c r="M19" s="55" t="str">
        <f>IF([3]IW_GDP!M19="NA","अप्रयोज्य",[3]IW_GDP!M19)</f>
        <v>अप्रयोज्य</v>
      </c>
      <c r="N19" s="55" t="str">
        <f>IF([3]IW_GDP!N19="NA","अप्रयोज्य",[3]IW_GDP!N19)</f>
        <v>अप्रयोज्य</v>
      </c>
      <c r="O19" s="55" t="str">
        <f>IF([3]IW_GDP!O19="NA","अप्रयोज्य",[3]IW_GDP!O19)</f>
        <v>अप्रयोज्य</v>
      </c>
      <c r="P19" s="55" t="str">
        <f>IF([3]IW_GDP!P19="NA","अप्रयोज्य",[3]IW_GDP!P19)</f>
        <v>अप्रयोज्य</v>
      </c>
      <c r="Q19" s="55" t="str">
        <f>IF([3]IW_GDP!Q19="NA","अप्रयोज्य",[3]IW_GDP!Q19)</f>
        <v>अप्रयोज्य</v>
      </c>
      <c r="R19" s="55" t="str">
        <f>IF([3]IW_GDP!R19="NA","अप्रयोज्य",[3]IW_GDP!R19)</f>
        <v>अप्रयोज्य</v>
      </c>
      <c r="S19" s="55" t="str">
        <f>IF([3]IW_GDP!S19="NA","अप्रयोज्य",[3]IW_GDP!S19)</f>
        <v>अप्रयोज्य</v>
      </c>
      <c r="T19" s="55" t="str">
        <f>IF([3]IW_GDP!T19="NA","अप्रयोज्य",[3]IW_GDP!T19)</f>
        <v>अप्रयोज्य</v>
      </c>
      <c r="U19" s="56" t="str">
        <f>IF([3]IW_GDP!U19="NA","अप्रयोज्य",[3]IW_GDP!U19)</f>
        <v>अप्रयोज्य</v>
      </c>
      <c r="V19" s="60"/>
      <c r="W19" s="53" t="str">
        <f t="shared" si="0"/>
        <v>भारती#</v>
      </c>
      <c r="X19" s="49" t="e">
        <f>VLOOKUP(D19,$Z$1:$AA$2,2,0)</f>
        <v>#N/A</v>
      </c>
      <c r="Y19" s="53" t="str">
        <f t="shared" si="1"/>
        <v>माह तक</v>
      </c>
      <c r="Z19" s="53"/>
      <c r="AB19" s="53"/>
    </row>
    <row r="20" spans="1:30" s="61" customFormat="1" ht="29.1" customHeight="1" x14ac:dyDescent="0.3">
      <c r="A20" s="92"/>
      <c r="B20" s="95"/>
      <c r="C20" s="98"/>
      <c r="D20" s="54" t="str">
        <f>VLOOKUP([3]IW_GDP!D20,[3]Sheet3!$C$47:$D$49,2,0)</f>
        <v>गत वर्ष</v>
      </c>
      <c r="E20" s="55">
        <f>IF([3]IW_GDP!E20="NA","अप्रयोज्य",[3]IW_GDP!E20)</f>
        <v>0</v>
      </c>
      <c r="F20" s="55">
        <f>IF([3]IW_GDP!F20="NA","अप्रयोज्य",[3]IW_GDP!F20)</f>
        <v>0</v>
      </c>
      <c r="G20" s="55">
        <f>IF([3]IW_GDP!G20="NA","अप्रयोज्य",[3]IW_GDP!G20)</f>
        <v>0</v>
      </c>
      <c r="H20" s="55">
        <f>IF([3]IW_GDP!H20="NA","अप्रयोज्य",[3]IW_GDP!H20)</f>
        <v>0</v>
      </c>
      <c r="I20" s="55">
        <f>IF([3]IW_GDP!I20="NA","अप्रयोज्य",[3]IW_GDP!I20)</f>
        <v>0</v>
      </c>
      <c r="J20" s="55">
        <f>IF([3]IW_GDP!J20="NA","अप्रयोज्य",[3]IW_GDP!J20)</f>
        <v>0</v>
      </c>
      <c r="K20" s="55">
        <f>IF([3]IW_GDP!K20="NA","अप्रयोज्य",[3]IW_GDP!K20)</f>
        <v>0</v>
      </c>
      <c r="L20" s="55">
        <f>IF([3]IW_GDP!L20="NA","अप्रयोज्य",[3]IW_GDP!L20)</f>
        <v>0</v>
      </c>
      <c r="M20" s="55">
        <f>IF([3]IW_GDP!M20="NA","अप्रयोज्य",[3]IW_GDP!M20)</f>
        <v>0</v>
      </c>
      <c r="N20" s="55">
        <f>IF([3]IW_GDP!N20="NA","अप्रयोज्य",[3]IW_GDP!N20)</f>
        <v>0</v>
      </c>
      <c r="O20" s="55">
        <f>IF([3]IW_GDP!O20="NA","अप्रयोज्य",[3]IW_GDP!O20)</f>
        <v>0</v>
      </c>
      <c r="P20" s="55">
        <f>IF([3]IW_GDP!P20="NA","अप्रयोज्य",[3]IW_GDP!P20)</f>
        <v>0</v>
      </c>
      <c r="Q20" s="55">
        <f>IF([3]IW_GDP!Q20="NA","अप्रयोज्य",[3]IW_GDP!Q20)</f>
        <v>0</v>
      </c>
      <c r="R20" s="55">
        <f>IF([3]IW_GDP!R20="NA","अप्रयोज्य",[3]IW_GDP!R20)</f>
        <v>0</v>
      </c>
      <c r="S20" s="55">
        <f>IF([3]IW_GDP!S20="NA","अप्रयोज्य",[3]IW_GDP!S20)</f>
        <v>0</v>
      </c>
      <c r="T20" s="55">
        <f>IF([3]IW_GDP!T20="NA","अप्रयोज्य",[3]IW_GDP!T20)</f>
        <v>0</v>
      </c>
      <c r="U20" s="56">
        <f>IF([3]IW_GDP!U20="NA","अप्रयोज्य",[3]IW_GDP!U20)</f>
        <v>0</v>
      </c>
      <c r="V20" s="60"/>
      <c r="W20" s="53" t="str">
        <f t="shared" si="0"/>
        <v>भारती#</v>
      </c>
      <c r="X20" s="49" t="e">
        <f>VLOOKUP(D20,$Z$1:$AA$2,2,0)</f>
        <v>#N/A</v>
      </c>
      <c r="Y20" s="53" t="str">
        <f t="shared" si="1"/>
        <v>माह तक</v>
      </c>
      <c r="Z20" s="53"/>
      <c r="AB20" s="53"/>
    </row>
    <row r="21" spans="1:30" s="61" customFormat="1" ht="29.1" customHeight="1" thickBot="1" x14ac:dyDescent="0.35">
      <c r="A21" s="93"/>
      <c r="B21" s="96"/>
      <c r="C21" s="99"/>
      <c r="D21" s="62" t="str">
        <f>VLOOKUP([3]IW_GDP!D21,[3]Sheet3!$C$47:$D$49,2,0)</f>
        <v>वृद्धि</v>
      </c>
      <c r="E21" s="63" t="str">
        <f>IF([3]IW_GDP!E21="NA","अप्रयोज्य",[3]IW_GDP!E21)</f>
        <v>अप्रयोज्य</v>
      </c>
      <c r="F21" s="63" t="str">
        <f>IF([3]IW_GDP!F21="NA","अप्रयोज्य",[3]IW_GDP!F21)</f>
        <v>अप्रयोज्य</v>
      </c>
      <c r="G21" s="63" t="str">
        <f>IF([3]IW_GDP!G21="NA","अप्रयोज्य",[3]IW_GDP!G21)</f>
        <v>अप्रयोज्य</v>
      </c>
      <c r="H21" s="63" t="str">
        <f>IF([3]IW_GDP!H21="NA","अप्रयोज्य",[3]IW_GDP!H21)</f>
        <v>अप्रयोज्य</v>
      </c>
      <c r="I21" s="63" t="str">
        <f>IF([3]IW_GDP!I21="NA","अप्रयोज्य",[3]IW_GDP!I21)</f>
        <v>अप्रयोज्य</v>
      </c>
      <c r="J21" s="64" t="str">
        <f>IF([3]IW_GDP!J21="NA","अप्रयोज्य",[3]IW_GDP!J21)</f>
        <v>अप्रयोज्य</v>
      </c>
      <c r="K21" s="64" t="str">
        <f>IF([3]IW_GDP!K21="NA","अप्रयोज्य",[3]IW_GDP!K21)</f>
        <v>अप्रयोज्य</v>
      </c>
      <c r="L21" s="64" t="str">
        <f>IF([3]IW_GDP!L21="NA","अप्रयोज्य",[3]IW_GDP!L21)</f>
        <v>अप्रयोज्य</v>
      </c>
      <c r="M21" s="64" t="str">
        <f>IF([3]IW_GDP!M21="NA","अप्रयोज्य",[3]IW_GDP!M21)</f>
        <v>अप्रयोज्य</v>
      </c>
      <c r="N21" s="64" t="str">
        <f>IF([3]IW_GDP!N21="NA","अप्रयोज्य",[3]IW_GDP!N21)</f>
        <v>अप्रयोज्य</v>
      </c>
      <c r="O21" s="64" t="str">
        <f>IF([3]IW_GDP!O21="NA","अप्रयोज्य",[3]IW_GDP!O21)</f>
        <v>अप्रयोज्य</v>
      </c>
      <c r="P21" s="64" t="str">
        <f>IF([3]IW_GDP!P21="NA","अप्रयोज्य",[3]IW_GDP!P21)</f>
        <v>अप्रयोज्य</v>
      </c>
      <c r="Q21" s="64" t="str">
        <f>IF([3]IW_GDP!Q21="NA","अप्रयोज्य",[3]IW_GDP!Q21)</f>
        <v>अप्रयोज्य</v>
      </c>
      <c r="R21" s="64" t="str">
        <f>IF([3]IW_GDP!R21="NA","अप्रयोज्य",[3]IW_GDP!R21)</f>
        <v>अप्रयोज्य</v>
      </c>
      <c r="S21" s="64" t="str">
        <f>IF([3]IW_GDP!S21="NA","अप्रयोज्य",[3]IW_GDP!S21)</f>
        <v>अप्रयोज्य</v>
      </c>
      <c r="T21" s="64" t="str">
        <f>IF([3]IW_GDP!T21="NA","अप्रयोज्य",[3]IW_GDP!T21)</f>
        <v>अप्रयोज्य</v>
      </c>
      <c r="U21" s="65" t="str">
        <f>IF([3]IW_GDP!U21="NA","अप्रयोज्य",[3]IW_GDP!U21)</f>
        <v>अप्रयोज्य</v>
      </c>
      <c r="V21" s="60"/>
      <c r="W21" s="53" t="str">
        <f t="shared" si="0"/>
        <v>भारती#</v>
      </c>
      <c r="X21" s="49"/>
      <c r="Y21" s="53" t="str">
        <f t="shared" si="1"/>
        <v>माह तक</v>
      </c>
      <c r="Z21" s="53"/>
      <c r="AB21" s="53"/>
    </row>
    <row r="22" spans="1:30" s="49" customFormat="1" ht="29.1" customHeight="1" x14ac:dyDescent="0.25">
      <c r="A22" s="91">
        <f>A16+1</f>
        <v>4</v>
      </c>
      <c r="B22" s="94" t="str">
        <f>INDEX([3]Sheet3!$F$3:$F$42,MATCH([3]IW_GDP!B22,[3]Sheet3!$E$3:$E$42,0))</f>
        <v>चोलामंडलम</v>
      </c>
      <c r="C22" s="97" t="s">
        <v>78</v>
      </c>
      <c r="D22" s="50" t="str">
        <f>VLOOKUP([3]IW_GDP!D22,[3]Sheet3!$C$47:$D$49,2,0)</f>
        <v>चालू वर्ष</v>
      </c>
      <c r="E22" s="51">
        <f>IF([3]IW_GDP!E22="NA","अप्रयोज्य",[3]IW_GDP!E22)</f>
        <v>49.56304109578997</v>
      </c>
      <c r="F22" s="51">
        <f>IF([3]IW_GDP!F22="NA","अप्रयोज्य",[3]IW_GDP!F22)</f>
        <v>5.7149472002542279</v>
      </c>
      <c r="G22" s="51">
        <f>IF([3]IW_GDP!G22="NA","अप्रयोज्य",[3]IW_GDP!G22)</f>
        <v>5.7149472002542296</v>
      </c>
      <c r="H22" s="51">
        <f>IF([3]IW_GDP!H22="NA","अप्रयोज्य",[3]IW_GDP!H22)</f>
        <v>-1.7763568394002505E-15</v>
      </c>
      <c r="I22" s="51">
        <f>IF([3]IW_GDP!I22="NA","अप्रयोज्य",[3]IW_GDP!I22)</f>
        <v>2.5560351060598343</v>
      </c>
      <c r="J22" s="51">
        <f>IF([3]IW_GDP!J22="NA","अप्रयोज्य",[3]IW_GDP!J22)</f>
        <v>403.735870059999</v>
      </c>
      <c r="K22" s="51">
        <f>IF([3]IW_GDP!K22="NA","अप्रयोज्य",[3]IW_GDP!K22)</f>
        <v>157.64271276400007</v>
      </c>
      <c r="L22" s="51">
        <f>IF([3]IW_GDP!L22="NA","अप्रयोज्य",[3]IW_GDP!L22)</f>
        <v>246.09315729599894</v>
      </c>
      <c r="M22" s="51">
        <f>IF([3]IW_GDP!M22="NA","अप्रयोज्य",[3]IW_GDP!M22)</f>
        <v>46.953594348918102</v>
      </c>
      <c r="N22" s="51">
        <f>IF([3]IW_GDP!N22="NA","अप्रयोज्य",[3]IW_GDP!N22)</f>
        <v>0.10901209999999995</v>
      </c>
      <c r="O22" s="51">
        <f>IF([3]IW_GDP!O22="NA","अप्रयोज्य",[3]IW_GDP!O22)</f>
        <v>0</v>
      </c>
      <c r="P22" s="51">
        <f>IF([3]IW_GDP!P22="NA","अप्रयोज्य",[3]IW_GDP!P22)</f>
        <v>0</v>
      </c>
      <c r="Q22" s="51">
        <f>IF([3]IW_GDP!Q22="NA","अप्रयोज्य",[3]IW_GDP!Q22)</f>
        <v>0</v>
      </c>
      <c r="R22" s="51">
        <f>IF([3]IW_GDP!R22="NA","अप्रयोज्य",[3]IW_GDP!R22)</f>
        <v>0.75345462086440218</v>
      </c>
      <c r="S22" s="51">
        <f>IF([3]IW_GDP!S22="NA","अप्रयोज्य",[3]IW_GDP!S22)</f>
        <v>26.814876230507991</v>
      </c>
      <c r="T22" s="51">
        <f>IF([3]IW_GDP!T22="NA","अप्रयोज्य",[3]IW_GDP!T22)</f>
        <v>6.3201820108431122</v>
      </c>
      <c r="U22" s="52">
        <f>IF([3]IW_GDP!U22="NA","अप्रयोज्य",[3]IW_GDP!U22)</f>
        <v>542.52101277323663</v>
      </c>
      <c r="V22" s="60"/>
      <c r="W22" s="53" t="str">
        <f t="shared" si="0"/>
        <v>चोलामंडलम</v>
      </c>
      <c r="X22" s="49" t="e">
        <f>VLOOKUP(D22,$Z$1:$AA$2,2,0)</f>
        <v>#N/A</v>
      </c>
      <c r="Y22" s="53" t="str">
        <f t="shared" si="1"/>
        <v>माह के लिए</v>
      </c>
      <c r="Z22" s="53">
        <f>U22-SUM(E22,F22,I22,J22,M22,P22,Q22,R22,S22,N22,O22)</f>
        <v>6.3201820108431548</v>
      </c>
      <c r="AA22" s="53"/>
      <c r="AB22" s="53" t="e">
        <f>SUM(#REF!)</f>
        <v>#REF!</v>
      </c>
      <c r="AC22" s="53" t="e">
        <f>AB22-M22</f>
        <v>#REF!</v>
      </c>
      <c r="AD22" s="53"/>
    </row>
    <row r="23" spans="1:30" s="61" customFormat="1" ht="29.1" customHeight="1" x14ac:dyDescent="0.3">
      <c r="A23" s="92"/>
      <c r="B23" s="95"/>
      <c r="C23" s="98"/>
      <c r="D23" s="54" t="str">
        <f>VLOOKUP([3]IW_GDP!D23,[3]Sheet3!$C$47:$D$49,2,0)</f>
        <v>गत वर्ष</v>
      </c>
      <c r="E23" s="55">
        <f>IF([3]IW_GDP!E23="NA","अप्रयोज्य",[3]IW_GDP!E23)</f>
        <v>43.32950388846001</v>
      </c>
      <c r="F23" s="55">
        <f>IF([3]IW_GDP!F23="NA","अप्रयोज्य",[3]IW_GDP!F23)</f>
        <v>7.3435481481355991</v>
      </c>
      <c r="G23" s="55">
        <f>IF([3]IW_GDP!G23="NA","अप्रयोज्य",[3]IW_GDP!G23)</f>
        <v>7.1549989481355993</v>
      </c>
      <c r="H23" s="55">
        <f>IF([3]IW_GDP!H23="NA","अप्रयोज्य",[3]IW_GDP!H23)</f>
        <v>0.18854919999999997</v>
      </c>
      <c r="I23" s="55">
        <f>IF([3]IW_GDP!I23="NA","अप्रयोज्य",[3]IW_GDP!I23)</f>
        <v>2.2553395300000023</v>
      </c>
      <c r="J23" s="55">
        <f>IF([3]IW_GDP!J23="NA","अप्रयोज्य",[3]IW_GDP!J23)</f>
        <v>344.43007003700006</v>
      </c>
      <c r="K23" s="55">
        <f>IF([3]IW_GDP!K23="NA","अप्रयोज्य",[3]IW_GDP!K23)</f>
        <v>123.95524050100005</v>
      </c>
      <c r="L23" s="55">
        <f>IF([3]IW_GDP!L23="NA","अप्रयोज्य",[3]IW_GDP!L23)</f>
        <v>220.47482953600002</v>
      </c>
      <c r="M23" s="55">
        <f>IF([3]IW_GDP!M23="NA","अप्रयोज्य",[3]IW_GDP!M23)</f>
        <v>34.889751629746058</v>
      </c>
      <c r="N23" s="55">
        <f>IF([3]IW_GDP!N23="NA","अप्रयोज्य",[3]IW_GDP!N23)</f>
        <v>1.7091000000000002E-2</v>
      </c>
      <c r="O23" s="55">
        <f>IF([3]IW_GDP!O23="NA","अप्रयोज्य",[3]IW_GDP!O23)</f>
        <v>0</v>
      </c>
      <c r="P23" s="55">
        <f>IF([3]IW_GDP!P23="NA","अप्रयोज्य",[3]IW_GDP!P23)</f>
        <v>0</v>
      </c>
      <c r="Q23" s="55">
        <f>IF([3]IW_GDP!Q23="NA","अप्रयोज्य",[3]IW_GDP!Q23)</f>
        <v>0</v>
      </c>
      <c r="R23" s="55">
        <f>IF([3]IW_GDP!R23="NA","अप्रयोज्य",[3]IW_GDP!R23)</f>
        <v>1.3237638060169492</v>
      </c>
      <c r="S23" s="55">
        <f>IF([3]IW_GDP!S23="NA","अप्रयोज्य",[3]IW_GDP!S23)</f>
        <v>24.104190377965992</v>
      </c>
      <c r="T23" s="55">
        <f>IF([3]IW_GDP!T23="NA","अप्रयोज्य",[3]IW_GDP!T23)</f>
        <v>7.3622037187657021</v>
      </c>
      <c r="U23" s="56">
        <f>IF([3]IW_GDP!U23="NA","अप्रयोज्य",[3]IW_GDP!U23)</f>
        <v>465.0554621360904</v>
      </c>
      <c r="V23" s="60"/>
      <c r="W23" s="53" t="str">
        <f t="shared" si="0"/>
        <v>चोलामंडलम</v>
      </c>
      <c r="X23" s="49" t="e">
        <f>VLOOKUP(D23,$Z$1:$AA$2,2,0)</f>
        <v>#N/A</v>
      </c>
      <c r="Y23" s="53" t="str">
        <f t="shared" si="1"/>
        <v>माह के लिए</v>
      </c>
      <c r="Z23" s="53">
        <f>U23-SUM(E23,F23,I23,J23,M23,P23,Q23,R23,S23,N23,O23)</f>
        <v>7.362203718765727</v>
      </c>
      <c r="AA23" s="53"/>
      <c r="AB23" s="53" t="e">
        <f>SUM(#REF!)</f>
        <v>#REF!</v>
      </c>
      <c r="AC23" s="53" t="e">
        <f>AB23-M23</f>
        <v>#REF!</v>
      </c>
      <c r="AD23" s="53"/>
    </row>
    <row r="24" spans="1:30" s="61" customFormat="1" ht="29.1" customHeight="1" x14ac:dyDescent="0.3">
      <c r="A24" s="92"/>
      <c r="B24" s="95"/>
      <c r="C24" s="98"/>
      <c r="D24" s="54" t="str">
        <f>VLOOKUP([3]IW_GDP!D24,[3]Sheet3!$C$47:$D$49,2,0)</f>
        <v>वृद्धि</v>
      </c>
      <c r="E24" s="57">
        <f>IF([3]IW_GDP!E24="NA","अप्रयोज्य",[3]IW_GDP!E24)</f>
        <v>0.14386357211419962</v>
      </c>
      <c r="F24" s="57">
        <f>IF([3]IW_GDP!F24="NA","अप्रयोज्य",[3]IW_GDP!F24)</f>
        <v>-0.22177303328430481</v>
      </c>
      <c r="G24" s="57">
        <f>IF([3]IW_GDP!G24="NA","अप्रयोज्य",[3]IW_GDP!G24)</f>
        <v>-0.20126512363172444</v>
      </c>
      <c r="H24" s="57">
        <f>IF([3]IW_GDP!H24="NA","अप्रयोज्य",[3]IW_GDP!H24)</f>
        <v>-1.0000000000000093</v>
      </c>
      <c r="I24" s="57">
        <f>IF([3]IW_GDP!I24="NA","अप्रयोज्य",[3]IW_GDP!I24)</f>
        <v>0.1333260788719611</v>
      </c>
      <c r="J24" s="58">
        <f>IF([3]IW_GDP!J24="NA","अप्रयोज्य",[3]IW_GDP!J24)</f>
        <v>0.17218531476252369</v>
      </c>
      <c r="K24" s="58">
        <f>IF([3]IW_GDP!K24="NA","अप्रयोज्य",[3]IW_GDP!K24)</f>
        <v>0.27177126297236487</v>
      </c>
      <c r="L24" s="58">
        <f>IF([3]IW_GDP!L24="NA","अप्रयोज्य",[3]IW_GDP!L24)</f>
        <v>0.11619615633183132</v>
      </c>
      <c r="M24" s="58">
        <f>IF([3]IW_GDP!M24="NA","अप्रयोज्य",[3]IW_GDP!M24)</f>
        <v>0.34577038114787662</v>
      </c>
      <c r="N24" s="58">
        <f>IF([3]IW_GDP!N24="NA","अप्रयोज्य",[3]IW_GDP!N24)</f>
        <v>5.3783336258849648</v>
      </c>
      <c r="O24" s="58" t="str">
        <f>IF([3]IW_GDP!O24="NA","अप्रयोज्य",[3]IW_GDP!O24)</f>
        <v>अप्रयोज्य</v>
      </c>
      <c r="P24" s="58" t="str">
        <f>IF([3]IW_GDP!P24="NA","अप्रयोज्य",[3]IW_GDP!P24)</f>
        <v>अप्रयोज्य</v>
      </c>
      <c r="Q24" s="58" t="str">
        <f>IF([3]IW_GDP!Q24="NA","अप्रयोज्य",[3]IW_GDP!Q24)</f>
        <v>अप्रयोज्य</v>
      </c>
      <c r="R24" s="58">
        <f>IF([3]IW_GDP!R24="NA","अप्रयोज्य",[3]IW_GDP!R24)</f>
        <v>-0.43082397521393245</v>
      </c>
      <c r="S24" s="58">
        <f>IF([3]IW_GDP!S24="NA","अप्रयोज्य",[3]IW_GDP!S24)</f>
        <v>0.11245703796879561</v>
      </c>
      <c r="T24" s="58">
        <f>IF([3]IW_GDP!T24="NA","अप्रयोज्य",[3]IW_GDP!T24)</f>
        <v>-0.14153665773558469</v>
      </c>
      <c r="U24" s="59">
        <f>IF([3]IW_GDP!U24="NA","अप्रयोज्य",[3]IW_GDP!U24)</f>
        <v>0.16657271431956064</v>
      </c>
      <c r="V24" s="60"/>
      <c r="W24" s="53" t="str">
        <f t="shared" si="0"/>
        <v>चोलामंडलम</v>
      </c>
      <c r="X24" s="49"/>
      <c r="Y24" s="53" t="str">
        <f t="shared" si="1"/>
        <v>माह के लिए</v>
      </c>
      <c r="Z24" s="53"/>
      <c r="AB24" s="53" t="e">
        <f>SUM(#REF!)</f>
        <v>#REF!</v>
      </c>
    </row>
    <row r="25" spans="1:30" s="61" customFormat="1" ht="29.1" customHeight="1" x14ac:dyDescent="0.3">
      <c r="A25" s="92"/>
      <c r="B25" s="95"/>
      <c r="C25" s="98" t="s">
        <v>79</v>
      </c>
      <c r="D25" s="54" t="str">
        <f>VLOOKUP([3]IW_GDP!D25,[3]Sheet3!$C$47:$D$49,2,0)</f>
        <v>चालू वर्ष</v>
      </c>
      <c r="E25" s="55">
        <f>IF([3]IW_GDP!E25="NA","अप्रयोज्य",[3]IW_GDP!E25)</f>
        <v>405.18810638301704</v>
      </c>
      <c r="F25" s="55">
        <f>IF([3]IW_GDP!F25="NA","अप्रयोज्य",[3]IW_GDP!F25)</f>
        <v>75.479538546000001</v>
      </c>
      <c r="G25" s="55">
        <f>IF([3]IW_GDP!G25="NA","अप्रयोज्य",[3]IW_GDP!G25)</f>
        <v>69.87161562</v>
      </c>
      <c r="H25" s="55">
        <f>IF([3]IW_GDP!H25="NA","अप्रयोज्य",[3]IW_GDP!H25)</f>
        <v>5.6079229259999996</v>
      </c>
      <c r="I25" s="55">
        <f>IF([3]IW_GDP!I25="NA","अप्रयोज्य",[3]IW_GDP!I25)</f>
        <v>16.795252196770001</v>
      </c>
      <c r="J25" s="55">
        <f>IF([3]IW_GDP!J25="NA","अप्रयोज्य",[3]IW_GDP!J25)</f>
        <v>2241.5228029739992</v>
      </c>
      <c r="K25" s="55">
        <f>IF([3]IW_GDP!K25="NA","अप्रयोज्य",[3]IW_GDP!K25)</f>
        <v>872.7672782620001</v>
      </c>
      <c r="L25" s="55">
        <f>IF([3]IW_GDP!L25="NA","अप्रयोज्य",[3]IW_GDP!L25)</f>
        <v>1368.7555247119992</v>
      </c>
      <c r="M25" s="55">
        <f>IF([3]IW_GDP!M25="NA","अप्रयोज्य",[3]IW_GDP!M25)</f>
        <v>330.11967700891802</v>
      </c>
      <c r="N25" s="55">
        <f>IF([3]IW_GDP!N25="NA","अप्रयोज्य",[3]IW_GDP!N25)</f>
        <v>0.57393190000000005</v>
      </c>
      <c r="O25" s="55">
        <f>IF([3]IW_GDP!O25="NA","अप्रयोज्य",[3]IW_GDP!O25)</f>
        <v>0</v>
      </c>
      <c r="P25" s="55">
        <f>IF([3]IW_GDP!P25="NA","अप्रयोज्य",[3]IW_GDP!P25)</f>
        <v>0</v>
      </c>
      <c r="Q25" s="55">
        <f>IF([3]IW_GDP!Q25="NA","अप्रयोज्य",[3]IW_GDP!Q25)</f>
        <v>0</v>
      </c>
      <c r="R25" s="55">
        <f>IF([3]IW_GDP!R25="NA","अप्रयोज्य",[3]IW_GDP!R25)</f>
        <v>13.274915718508471</v>
      </c>
      <c r="S25" s="55">
        <f>IF([3]IW_GDP!S25="NA","अप्रयोज्य",[3]IW_GDP!S25)</f>
        <v>179.07996245050799</v>
      </c>
      <c r="T25" s="55">
        <f>IF([3]IW_GDP!T25="NA","अप्रयोज्य",[3]IW_GDP!T25)</f>
        <v>44.570598645121947</v>
      </c>
      <c r="U25" s="56">
        <f>IF([3]IW_GDP!U25="NA","अप्रयोज्य",[3]IW_GDP!U25)</f>
        <v>3306.6047858228426</v>
      </c>
      <c r="V25" s="60"/>
      <c r="W25" s="53" t="str">
        <f t="shared" si="0"/>
        <v>चोलामंडलम</v>
      </c>
      <c r="X25" s="49" t="e">
        <f>VLOOKUP(D25,$Z$1:$AA$2,2,0)</f>
        <v>#N/A</v>
      </c>
      <c r="Y25" s="53" t="str">
        <f t="shared" si="1"/>
        <v>माह तक</v>
      </c>
      <c r="Z25" s="53"/>
      <c r="AB25" s="53"/>
    </row>
    <row r="26" spans="1:30" s="61" customFormat="1" ht="29.1" customHeight="1" x14ac:dyDescent="0.3">
      <c r="A26" s="92"/>
      <c r="B26" s="95"/>
      <c r="C26" s="98"/>
      <c r="D26" s="54" t="str">
        <f>VLOOKUP([3]IW_GDP!D26,[3]Sheet3!$C$47:$D$49,2,0)</f>
        <v>गत वर्ष</v>
      </c>
      <c r="E26" s="55">
        <f>IF([3]IW_GDP!E26="NA","अप्रयोज्य",[3]IW_GDP!E26)</f>
        <v>291.763566123739</v>
      </c>
      <c r="F26" s="55">
        <f>IF([3]IW_GDP!F26="NA","अप्रयोज्य",[3]IW_GDP!F26)</f>
        <v>55.831680505000001</v>
      </c>
      <c r="G26" s="55">
        <f>IF([3]IW_GDP!G26="NA","अप्रयोज्य",[3]IW_GDP!G26)</f>
        <v>54.349232945000004</v>
      </c>
      <c r="H26" s="55">
        <f>IF([3]IW_GDP!H26="NA","अप्रयोज्य",[3]IW_GDP!H26)</f>
        <v>1.48244756</v>
      </c>
      <c r="I26" s="55">
        <f>IF([3]IW_GDP!I26="NA","अप्रयोज्य",[3]IW_GDP!I26)</f>
        <v>17.570276970966102</v>
      </c>
      <c r="J26" s="55">
        <f>IF([3]IW_GDP!J26="NA","अप्रयोज्य",[3]IW_GDP!J26)</f>
        <v>1807.7893764300002</v>
      </c>
      <c r="K26" s="55">
        <f>IF([3]IW_GDP!K26="NA","अप्रयोज्य",[3]IW_GDP!K26)</f>
        <v>651.85244771600003</v>
      </c>
      <c r="L26" s="55">
        <f>IF([3]IW_GDP!L26="NA","अप्रयोज्य",[3]IW_GDP!L26)</f>
        <v>1155.936928714</v>
      </c>
      <c r="M26" s="55">
        <f>IF([3]IW_GDP!M26="NA","अप्रयोज्य",[3]IW_GDP!M26)</f>
        <v>235.93474243900005</v>
      </c>
      <c r="N26" s="55">
        <f>IF([3]IW_GDP!N26="NA","अप्रयोज्य",[3]IW_GDP!N26)</f>
        <v>6.0083200000000003E-2</v>
      </c>
      <c r="O26" s="55">
        <f>IF([3]IW_GDP!O26="NA","अप्रयोज्य",[3]IW_GDP!O26)</f>
        <v>0</v>
      </c>
      <c r="P26" s="55">
        <f>IF([3]IW_GDP!P26="NA","अप्रयोज्य",[3]IW_GDP!P26)</f>
        <v>0</v>
      </c>
      <c r="Q26" s="55">
        <f>IF([3]IW_GDP!Q26="NA","अप्रयोज्य",[3]IW_GDP!Q26)</f>
        <v>0</v>
      </c>
      <c r="R26" s="55">
        <f>IF([3]IW_GDP!R26="NA","अप्रयोज्य",[3]IW_GDP!R26)</f>
        <v>11.433659042406779</v>
      </c>
      <c r="S26" s="55">
        <f>IF([3]IW_GDP!S26="NA","अप्रयोज्य",[3]IW_GDP!S26)</f>
        <v>137.50720254000001</v>
      </c>
      <c r="T26" s="55">
        <f>IF([3]IW_GDP!T26="NA","अप्रयोज्य",[3]IW_GDP!T26)</f>
        <v>29.3364340682818</v>
      </c>
      <c r="U26" s="56">
        <f>IF([3]IW_GDP!U26="NA","अप्रयोज्य",[3]IW_GDP!U26)</f>
        <v>2587.2270213193938</v>
      </c>
      <c r="V26" s="60"/>
      <c r="W26" s="53" t="str">
        <f t="shared" si="0"/>
        <v>चोलामंडलम</v>
      </c>
      <c r="X26" s="49" t="e">
        <f>VLOOKUP(D26,$Z$1:$AA$2,2,0)</f>
        <v>#N/A</v>
      </c>
      <c r="Y26" s="53" t="str">
        <f t="shared" si="1"/>
        <v>माह तक</v>
      </c>
      <c r="Z26" s="53"/>
      <c r="AB26" s="53"/>
    </row>
    <row r="27" spans="1:30" s="61" customFormat="1" ht="29.1" customHeight="1" thickBot="1" x14ac:dyDescent="0.35">
      <c r="A27" s="93"/>
      <c r="B27" s="96"/>
      <c r="C27" s="99"/>
      <c r="D27" s="62" t="str">
        <f>VLOOKUP([3]IW_GDP!D27,[3]Sheet3!$C$47:$D$49,2,0)</f>
        <v>वृद्धि</v>
      </c>
      <c r="E27" s="63">
        <f>IF([3]IW_GDP!E27="NA","अप्रयोज्य",[3]IW_GDP!E27)</f>
        <v>0.38875498324274627</v>
      </c>
      <c r="F27" s="63">
        <f>IF([3]IW_GDP!F27="NA","अप्रयोज्य",[3]IW_GDP!F27)</f>
        <v>0.3519123526872962</v>
      </c>
      <c r="G27" s="63">
        <f>IF([3]IW_GDP!G27="NA","अप्रयोज्य",[3]IW_GDP!G27)</f>
        <v>0.28560444800956508</v>
      </c>
      <c r="H27" s="63">
        <f>IF([3]IW_GDP!H27="NA","अप्रयोज्य",[3]IW_GDP!H27)</f>
        <v>2.7828811469054595</v>
      </c>
      <c r="I27" s="63">
        <f>IF([3]IW_GDP!I27="NA","अप्रयोज्य",[3]IW_GDP!I27)</f>
        <v>-4.4109991861641461E-2</v>
      </c>
      <c r="J27" s="64">
        <f>IF([3]IW_GDP!J27="NA","अप्रयोज्य",[3]IW_GDP!J27)</f>
        <v>0.23992475683230885</v>
      </c>
      <c r="K27" s="64">
        <f>IF([3]IW_GDP!K27="NA","अप्रयोज्य",[3]IW_GDP!K27)</f>
        <v>0.33890312342932022</v>
      </c>
      <c r="L27" s="64">
        <f>IF([3]IW_GDP!L27="NA","अप्रयोज्य",[3]IW_GDP!L27)</f>
        <v>0.18410917647104119</v>
      </c>
      <c r="M27" s="64">
        <f>IF([3]IW_GDP!M27="NA","अप्रयोज्य",[3]IW_GDP!M27)</f>
        <v>0.39919909037673457</v>
      </c>
      <c r="N27" s="64">
        <f>IF([3]IW_GDP!N27="NA","अप्रयोज्य",[3]IW_GDP!N27)</f>
        <v>8.5522858303152969</v>
      </c>
      <c r="O27" s="64" t="str">
        <f>IF([3]IW_GDP!O27="NA","अप्रयोज्य",[3]IW_GDP!O27)</f>
        <v>अप्रयोज्य</v>
      </c>
      <c r="P27" s="64" t="str">
        <f>IF([3]IW_GDP!P27="NA","अप्रयोज्य",[3]IW_GDP!P27)</f>
        <v>अप्रयोज्य</v>
      </c>
      <c r="Q27" s="64" t="str">
        <f>IF([3]IW_GDP!Q27="NA","अप्रयोज्य",[3]IW_GDP!Q27)</f>
        <v>अप्रयोज्य</v>
      </c>
      <c r="R27" s="64">
        <f>IF([3]IW_GDP!R27="NA","अप्रयोज्य",[3]IW_GDP!R27)</f>
        <v>0.16103827036232032</v>
      </c>
      <c r="S27" s="64">
        <f>IF([3]IW_GDP!S27="NA","अप्रयोज्य",[3]IW_GDP!S27)</f>
        <v>0.30233150804165854</v>
      </c>
      <c r="T27" s="64">
        <f>IF([3]IW_GDP!T27="NA","अप्रयोज्य",[3]IW_GDP!T27)</f>
        <v>0.51929162697081654</v>
      </c>
      <c r="U27" s="65">
        <f>IF([3]IW_GDP!U27="NA","अप्रयोज्य",[3]IW_GDP!U27)</f>
        <v>0.27804972604862166</v>
      </c>
      <c r="V27" s="60"/>
      <c r="W27" s="53" t="str">
        <f t="shared" si="0"/>
        <v>चोलामंडलम</v>
      </c>
      <c r="X27" s="49"/>
      <c r="Y27" s="53" t="str">
        <f t="shared" si="1"/>
        <v>माह तक</v>
      </c>
      <c r="Z27" s="53"/>
      <c r="AB27" s="53"/>
    </row>
    <row r="28" spans="1:30" s="61" customFormat="1" ht="29.1" customHeight="1" x14ac:dyDescent="0.3">
      <c r="A28" s="91">
        <f>A22+1</f>
        <v>5</v>
      </c>
      <c r="B28" s="94" t="str">
        <f>INDEX([3]Sheet3!$F$3:$F$42,MATCH([3]IW_GDP!B28,[3]Sheet3!$E$3:$E$42,0))</f>
        <v>नावी</v>
      </c>
      <c r="C28" s="97" t="s">
        <v>78</v>
      </c>
      <c r="D28" s="50" t="str">
        <f>VLOOKUP([3]IW_GDP!D28,[3]Sheet3!$C$47:$D$49,2,0)</f>
        <v>चालू वर्ष</v>
      </c>
      <c r="E28" s="51">
        <f>IF([3]IW_GDP!E28="NA","अप्रयोज्य",[3]IW_GDP!E28)</f>
        <v>-0.14804976999999997</v>
      </c>
      <c r="F28" s="51">
        <f>IF([3]IW_GDP!F28="NA","अप्रयोज्य",[3]IW_GDP!F28)</f>
        <v>0</v>
      </c>
      <c r="G28" s="51">
        <f>IF([3]IW_GDP!G28="NA","अप्रयोज्य",[3]IW_GDP!G28)</f>
        <v>0</v>
      </c>
      <c r="H28" s="51">
        <f>IF([3]IW_GDP!H28="NA","अप्रयोज्य",[3]IW_GDP!H28)</f>
        <v>0</v>
      </c>
      <c r="I28" s="51">
        <f>IF([3]IW_GDP!I28="NA","अप्रयोज्य",[3]IW_GDP!I28)</f>
        <v>0</v>
      </c>
      <c r="J28" s="51">
        <f>IF([3]IW_GDP!J28="NA","अप्रयोज्य",[3]IW_GDP!J28)</f>
        <v>3.0654401190001321</v>
      </c>
      <c r="K28" s="51">
        <f>IF([3]IW_GDP!K28="NA","अप्रयोज्य",[3]IW_GDP!K28)</f>
        <v>0.27917129500000382</v>
      </c>
      <c r="L28" s="51">
        <f>IF([3]IW_GDP!L28="NA","अप्रयोज्य",[3]IW_GDP!L28)</f>
        <v>2.7862688240001283</v>
      </c>
      <c r="M28" s="51">
        <f>IF([3]IW_GDP!M28="NA","अप्रयोज्य",[3]IW_GDP!M28)</f>
        <v>3.1348546082203868</v>
      </c>
      <c r="N28" s="51">
        <f>IF([3]IW_GDP!N28="NA","अप्रयोज्य",[3]IW_GDP!N28)</f>
        <v>0</v>
      </c>
      <c r="O28" s="51">
        <f>IF([3]IW_GDP!O28="NA","अप्रयोज्य",[3]IW_GDP!O28)</f>
        <v>0</v>
      </c>
      <c r="P28" s="51">
        <f>IF([3]IW_GDP!P28="NA","अप्रयोज्य",[3]IW_GDP!P28)</f>
        <v>0</v>
      </c>
      <c r="Q28" s="51">
        <f>IF([3]IW_GDP!Q28="NA","अप्रयोज्य",[3]IW_GDP!Q28)</f>
        <v>0</v>
      </c>
      <c r="R28" s="51">
        <f>IF([3]IW_GDP!R28="NA","अप्रयोज्य",[3]IW_GDP!R28)</f>
        <v>0</v>
      </c>
      <c r="S28" s="51">
        <f>IF([3]IW_GDP!S28="NA","अप्रयोज्य",[3]IW_GDP!S28)</f>
        <v>-5.0502550000000312E-3</v>
      </c>
      <c r="T28" s="51">
        <f>IF([3]IW_GDP!T28="NA","अप्रयोज्य",[3]IW_GDP!T28)</f>
        <v>7.7277593220323607E-3</v>
      </c>
      <c r="U28" s="52">
        <f>IF([3]IW_GDP!U28="NA","अप्रयोज्य",[3]IW_GDP!U28)</f>
        <v>6.0549224615425512</v>
      </c>
      <c r="V28" s="60"/>
      <c r="W28" s="53" t="str">
        <f t="shared" si="0"/>
        <v>नावी</v>
      </c>
      <c r="X28" s="49" t="e">
        <f>VLOOKUP(D28,$Z$1:$AA$2,2,0)</f>
        <v>#N/A</v>
      </c>
      <c r="Y28" s="53" t="str">
        <f t="shared" si="1"/>
        <v>माह के लिए</v>
      </c>
      <c r="Z28" s="53">
        <f>U28-SUM(E28,F28,I28,J28,M28,P28,Q28,R28,S28,N28,O28)</f>
        <v>7.7277593220328455E-3</v>
      </c>
      <c r="AA28" s="53"/>
      <c r="AB28" s="53" t="e">
        <f>SUM(#REF!)</f>
        <v>#REF!</v>
      </c>
      <c r="AC28" s="53" t="e">
        <f>AB28-M28</f>
        <v>#REF!</v>
      </c>
      <c r="AD28" s="53"/>
    </row>
    <row r="29" spans="1:30" s="61" customFormat="1" ht="29.1" customHeight="1" x14ac:dyDescent="0.3">
      <c r="A29" s="92"/>
      <c r="B29" s="95"/>
      <c r="C29" s="98"/>
      <c r="D29" s="54" t="str">
        <f>VLOOKUP([3]IW_GDP!D29,[3]Sheet3!$C$47:$D$49,2,0)</f>
        <v>गत वर्ष</v>
      </c>
      <c r="E29" s="55">
        <f>IF([3]IW_GDP!E29="NA","अप्रयोज्य",[3]IW_GDP!E29)</f>
        <v>0.5648174069999996</v>
      </c>
      <c r="F29" s="55">
        <f>IF([3]IW_GDP!F29="NA","अप्रयोज्य",[3]IW_GDP!F29)</f>
        <v>0</v>
      </c>
      <c r="G29" s="55">
        <f>IF([3]IW_GDP!G29="NA","अप्रयोज्य",[3]IW_GDP!G29)</f>
        <v>0</v>
      </c>
      <c r="H29" s="55">
        <f>IF([3]IW_GDP!H29="NA","अप्रयोज्य",[3]IW_GDP!H29)</f>
        <v>0</v>
      </c>
      <c r="I29" s="55">
        <f>IF([3]IW_GDP!I29="NA","अप्रयोज्य",[3]IW_GDP!I29)</f>
        <v>0</v>
      </c>
      <c r="J29" s="55">
        <f>IF([3]IW_GDP!J29="NA","अप्रयोज्य",[3]IW_GDP!J29)</f>
        <v>5.0440167149994508</v>
      </c>
      <c r="K29" s="55">
        <f>IF([3]IW_GDP!K29="NA","अप्रयोज्य",[3]IW_GDP!K29)</f>
        <v>0.79684894600000966</v>
      </c>
      <c r="L29" s="55">
        <f>IF([3]IW_GDP!L29="NA","अप्रयोज्य",[3]IW_GDP!L29)</f>
        <v>4.2471677689994412</v>
      </c>
      <c r="M29" s="55">
        <f>IF([3]IW_GDP!M29="NA","अप्रयोज्य",[3]IW_GDP!M29)</f>
        <v>2.0126851810000392</v>
      </c>
      <c r="N29" s="55">
        <f>IF([3]IW_GDP!N29="NA","अप्रयोज्य",[3]IW_GDP!N29)</f>
        <v>0</v>
      </c>
      <c r="O29" s="55">
        <f>IF([3]IW_GDP!O29="NA","अप्रयोज्य",[3]IW_GDP!O29)</f>
        <v>0</v>
      </c>
      <c r="P29" s="55">
        <f>IF([3]IW_GDP!P29="NA","अप्रयोज्य",[3]IW_GDP!P29)</f>
        <v>0</v>
      </c>
      <c r="Q29" s="55">
        <f>IF([3]IW_GDP!Q29="NA","अप्रयोज्य",[3]IW_GDP!Q29)</f>
        <v>0</v>
      </c>
      <c r="R29" s="55">
        <f>IF([3]IW_GDP!R29="NA","अप्रयोज्य",[3]IW_GDP!R29)</f>
        <v>0</v>
      </c>
      <c r="S29" s="55">
        <f>IF([3]IW_GDP!S29="NA","अप्रयोज्य",[3]IW_GDP!S29)</f>
        <v>0.1692945820000098</v>
      </c>
      <c r="T29" s="55">
        <f>IF([3]IW_GDP!T29="NA","अप्रयोज्य",[3]IW_GDP!T29)</f>
        <v>0.42294380338136994</v>
      </c>
      <c r="U29" s="56">
        <f>IF([3]IW_GDP!U29="NA","अप्रयोज्य",[3]IW_GDP!U29)</f>
        <v>8.2137576883808698</v>
      </c>
      <c r="V29" s="60"/>
      <c r="W29" s="53" t="str">
        <f t="shared" si="0"/>
        <v>नावी</v>
      </c>
      <c r="X29" s="49" t="e">
        <f>VLOOKUP(D29,$Z$1:$AA$2,2,0)</f>
        <v>#N/A</v>
      </c>
      <c r="Y29" s="53" t="str">
        <f t="shared" si="1"/>
        <v>माह के लिए</v>
      </c>
      <c r="Z29" s="53">
        <f>U29-SUM(E29,F29,I29,J29,M29,P29,Q29,R29,S29,N29,O29)</f>
        <v>0.42294380338137039</v>
      </c>
      <c r="AA29" s="53"/>
      <c r="AB29" s="53" t="e">
        <f>SUM(#REF!)</f>
        <v>#REF!</v>
      </c>
      <c r="AC29" s="53" t="e">
        <f>AB29-M29</f>
        <v>#REF!</v>
      </c>
      <c r="AD29" s="53"/>
    </row>
    <row r="30" spans="1:30" s="61" customFormat="1" ht="29.1" customHeight="1" x14ac:dyDescent="0.3">
      <c r="A30" s="92"/>
      <c r="B30" s="95"/>
      <c r="C30" s="98"/>
      <c r="D30" s="54" t="str">
        <f>VLOOKUP([3]IW_GDP!D30,[3]Sheet3!$C$47:$D$49,2,0)</f>
        <v>वृद्धि</v>
      </c>
      <c r="E30" s="57">
        <f>IF([3]IW_GDP!E30="NA","अप्रयोज्य",[3]IW_GDP!E30)</f>
        <v>-1.2621197012789658</v>
      </c>
      <c r="F30" s="57" t="str">
        <f>IF([3]IW_GDP!F30="NA","अप्रयोज्य",[3]IW_GDP!F30)</f>
        <v>अप्रयोज्य</v>
      </c>
      <c r="G30" s="57" t="str">
        <f>IF([3]IW_GDP!G30="NA","अप्रयोज्य",[3]IW_GDP!G30)</f>
        <v>अप्रयोज्य</v>
      </c>
      <c r="H30" s="57" t="str">
        <f>IF([3]IW_GDP!H30="NA","अप्रयोज्य",[3]IW_GDP!H30)</f>
        <v>अप्रयोज्य</v>
      </c>
      <c r="I30" s="57" t="str">
        <f>IF([3]IW_GDP!I30="NA","अप्रयोज्य",[3]IW_GDP!I30)</f>
        <v>अप्रयोज्य</v>
      </c>
      <c r="J30" s="58">
        <f>IF([3]IW_GDP!J30="NA","अप्रयोज्य",[3]IW_GDP!J30)</f>
        <v>-0.39226210137559669</v>
      </c>
      <c r="K30" s="58">
        <f>IF([3]IW_GDP!K30="NA","अप्रयोज्य",[3]IW_GDP!K30)</f>
        <v>-0.6496559399351951</v>
      </c>
      <c r="L30" s="58">
        <f>IF([3]IW_GDP!L30="NA","अप्रयोज्य",[3]IW_GDP!L30)</f>
        <v>-0.34397015245373158</v>
      </c>
      <c r="M30" s="58">
        <f>IF([3]IW_GDP!M30="NA","अप्रयोज्य",[3]IW_GDP!M30)</f>
        <v>0.55754841234672237</v>
      </c>
      <c r="N30" s="58" t="str">
        <f>IF([3]IW_GDP!N30="NA","अप्रयोज्य",[3]IW_GDP!N30)</f>
        <v>अप्रयोज्य</v>
      </c>
      <c r="O30" s="58" t="str">
        <f>IF([3]IW_GDP!O30="NA","अप्रयोज्य",[3]IW_GDP!O30)</f>
        <v>अप्रयोज्य</v>
      </c>
      <c r="P30" s="58" t="str">
        <f>IF([3]IW_GDP!P30="NA","अप्रयोज्य",[3]IW_GDP!P30)</f>
        <v>अप्रयोज्य</v>
      </c>
      <c r="Q30" s="58" t="str">
        <f>IF([3]IW_GDP!Q30="NA","अप्रयोज्य",[3]IW_GDP!Q30)</f>
        <v>अप्रयोज्य</v>
      </c>
      <c r="R30" s="58" t="str">
        <f>IF([3]IW_GDP!R30="NA","अप्रयोज्य",[3]IW_GDP!R30)</f>
        <v>अप्रयोज्य</v>
      </c>
      <c r="S30" s="58">
        <f>IF([3]IW_GDP!S30="NA","अप्रयोज्य",[3]IW_GDP!S30)</f>
        <v>-1.0298311673081171</v>
      </c>
      <c r="T30" s="58">
        <f>IF([3]IW_GDP!T30="NA","अप्रयोज्य",[3]IW_GDP!T30)</f>
        <v>-0.98172863803595156</v>
      </c>
      <c r="U30" s="59">
        <f>IF([3]IW_GDP!U30="NA","अप्रयोज्य",[3]IW_GDP!U30)</f>
        <v>-0.26283161845548397</v>
      </c>
      <c r="V30" s="60"/>
      <c r="W30" s="53" t="str">
        <f t="shared" si="0"/>
        <v>नावी</v>
      </c>
      <c r="X30" s="49"/>
      <c r="Y30" s="53" t="str">
        <f t="shared" si="1"/>
        <v>माह के लिए</v>
      </c>
      <c r="Z30" s="53"/>
      <c r="AB30" s="53" t="e">
        <f>SUM(#REF!)</f>
        <v>#REF!</v>
      </c>
    </row>
    <row r="31" spans="1:30" s="61" customFormat="1" ht="29.1" customHeight="1" x14ac:dyDescent="0.3">
      <c r="A31" s="92"/>
      <c r="B31" s="95"/>
      <c r="C31" s="98" t="s">
        <v>79</v>
      </c>
      <c r="D31" s="54" t="str">
        <f>VLOOKUP([3]IW_GDP!D31,[3]Sheet3!$C$47:$D$49,2,0)</f>
        <v>चालू वर्ष</v>
      </c>
      <c r="E31" s="55">
        <f>IF([3]IW_GDP!E31="NA","अप्रयोज्य",[3]IW_GDP!E31)</f>
        <v>-8.4832114000001707E-2</v>
      </c>
      <c r="F31" s="55">
        <f>IF([3]IW_GDP!F31="NA","अप्रयोज्य",[3]IW_GDP!F31)</f>
        <v>0</v>
      </c>
      <c r="G31" s="55">
        <f>IF([3]IW_GDP!G31="NA","अप्रयोज्य",[3]IW_GDP!G31)</f>
        <v>0</v>
      </c>
      <c r="H31" s="55">
        <f>IF([3]IW_GDP!H31="NA","अप्रयोज्य",[3]IW_GDP!H31)</f>
        <v>0</v>
      </c>
      <c r="I31" s="55">
        <f>IF([3]IW_GDP!I31="NA","अप्रयोज्य",[3]IW_GDP!I31)</f>
        <v>0</v>
      </c>
      <c r="J31" s="55">
        <f>IF([3]IW_GDP!J31="NA","अप्रयोज्य",[3]IW_GDP!J31)</f>
        <v>20.446291786000842</v>
      </c>
      <c r="K31" s="55">
        <f>IF([3]IW_GDP!K31="NA","अप्रयोज्य",[3]IW_GDP!K31)</f>
        <v>2.1071378420000126</v>
      </c>
      <c r="L31" s="55">
        <f>IF([3]IW_GDP!L31="NA","अप्रयोज्य",[3]IW_GDP!L31)</f>
        <v>18.339153944000827</v>
      </c>
      <c r="M31" s="55">
        <f>IF([3]IW_GDP!M31="NA","अप्रयोज्य",[3]IW_GDP!M31)</f>
        <v>22.834998771575968</v>
      </c>
      <c r="N31" s="55">
        <f>IF([3]IW_GDP!N31="NA","अप्रयोज्य",[3]IW_GDP!N31)</f>
        <v>0</v>
      </c>
      <c r="O31" s="55">
        <f>IF([3]IW_GDP!O31="NA","अप्रयोज्य",[3]IW_GDP!O31)</f>
        <v>0</v>
      </c>
      <c r="P31" s="55">
        <f>IF([3]IW_GDP!P31="NA","अप्रयोज्य",[3]IW_GDP!P31)</f>
        <v>0</v>
      </c>
      <c r="Q31" s="55">
        <f>IF([3]IW_GDP!Q31="NA","अप्रयोज्य",[3]IW_GDP!Q31)</f>
        <v>0</v>
      </c>
      <c r="R31" s="55">
        <f>IF([3]IW_GDP!R31="NA","अप्रयोज्य",[3]IW_GDP!R31)</f>
        <v>0</v>
      </c>
      <c r="S31" s="55">
        <f>IF([3]IW_GDP!S31="NA","अप्रयोज्य",[3]IW_GDP!S31)</f>
        <v>0.15215401600000578</v>
      </c>
      <c r="T31" s="55">
        <f>IF([3]IW_GDP!T31="NA","अप्रयोज्य",[3]IW_GDP!T31)</f>
        <v>8.5833813559234601E-3</v>
      </c>
      <c r="U31" s="56">
        <f>IF([3]IW_GDP!U31="NA","अप्रयोज्य",[3]IW_GDP!U31)</f>
        <v>43.357195840932739</v>
      </c>
      <c r="V31" s="60"/>
      <c r="W31" s="53" t="str">
        <f t="shared" si="0"/>
        <v>नावी</v>
      </c>
      <c r="X31" s="49" t="e">
        <f>VLOOKUP(D31,$Z$1:$AA$2,2,0)</f>
        <v>#N/A</v>
      </c>
      <c r="Y31" s="53" t="str">
        <f t="shared" si="1"/>
        <v>माह तक</v>
      </c>
      <c r="Z31" s="53"/>
      <c r="AB31" s="53"/>
    </row>
    <row r="32" spans="1:30" s="61" customFormat="1" ht="29.1" customHeight="1" x14ac:dyDescent="0.3">
      <c r="A32" s="92"/>
      <c r="B32" s="95"/>
      <c r="C32" s="98"/>
      <c r="D32" s="54" t="str">
        <f>VLOOKUP([3]IW_GDP!D32,[3]Sheet3!$C$47:$D$49,2,0)</f>
        <v>गत वर्ष</v>
      </c>
      <c r="E32" s="55">
        <f>IF([3]IW_GDP!E32="NA","अप्रयोज्य",[3]IW_GDP!E32)</f>
        <v>6.6111446379999697</v>
      </c>
      <c r="F32" s="55">
        <f>IF([3]IW_GDP!F32="NA","अप्रयोज्य",[3]IW_GDP!F32)</f>
        <v>0</v>
      </c>
      <c r="G32" s="55">
        <f>IF([3]IW_GDP!G32="NA","अप्रयोज्य",[3]IW_GDP!G32)</f>
        <v>0</v>
      </c>
      <c r="H32" s="55">
        <f>IF([3]IW_GDP!H32="NA","अप्रयोज्य",[3]IW_GDP!H32)</f>
        <v>0</v>
      </c>
      <c r="I32" s="55">
        <f>IF([3]IW_GDP!I32="NA","अप्रयोज्य",[3]IW_GDP!I32)</f>
        <v>0</v>
      </c>
      <c r="J32" s="55">
        <f>IF([3]IW_GDP!J32="NA","अप्रयोज्य",[3]IW_GDP!J32)</f>
        <v>23.656211556999772</v>
      </c>
      <c r="K32" s="55">
        <f>IF([3]IW_GDP!K32="NA","अप्रयोज्य",[3]IW_GDP!K32)</f>
        <v>5.3952616330000591</v>
      </c>
      <c r="L32" s="55">
        <f>IF([3]IW_GDP!L32="NA","अप्रयोज्य",[3]IW_GDP!L32)</f>
        <v>18.260949923999711</v>
      </c>
      <c r="M32" s="55">
        <f>IF([3]IW_GDP!M32="NA","अप्रयोज्य",[3]IW_GDP!M32)</f>
        <v>10.5004685019832</v>
      </c>
      <c r="N32" s="55">
        <f>IF([3]IW_GDP!N32="NA","अप्रयोज्य",[3]IW_GDP!N32)</f>
        <v>0</v>
      </c>
      <c r="O32" s="55">
        <f>IF([3]IW_GDP!O32="NA","अप्रयोज्य",[3]IW_GDP!O32)</f>
        <v>0</v>
      </c>
      <c r="P32" s="55">
        <f>IF([3]IW_GDP!P32="NA","अप्रयोज्य",[3]IW_GDP!P32)</f>
        <v>0</v>
      </c>
      <c r="Q32" s="55">
        <f>IF([3]IW_GDP!Q32="NA","अप्रयोज्य",[3]IW_GDP!Q32)</f>
        <v>0</v>
      </c>
      <c r="R32" s="55">
        <f>IF([3]IW_GDP!R32="NA","अप्रयोज्य",[3]IW_GDP!R32)</f>
        <v>0</v>
      </c>
      <c r="S32" s="55">
        <f>IF([3]IW_GDP!S32="NA","अप्रयोज्य",[3]IW_GDP!S32)</f>
        <v>2.2076838890000099</v>
      </c>
      <c r="T32" s="55">
        <f>IF([3]IW_GDP!T32="NA","अप्रयोज्य",[3]IW_GDP!T32)</f>
        <v>1.8418455783093899</v>
      </c>
      <c r="U32" s="56">
        <f>IF([3]IW_GDP!U32="NA","अप्रयोज्य",[3]IW_GDP!U32)</f>
        <v>44.81735416429234</v>
      </c>
      <c r="V32" s="60"/>
      <c r="W32" s="53" t="str">
        <f t="shared" si="0"/>
        <v>नावी</v>
      </c>
      <c r="X32" s="49" t="e">
        <f>VLOOKUP(D32,$Z$1:$AA$2,2,0)</f>
        <v>#N/A</v>
      </c>
      <c r="Y32" s="53" t="str">
        <f t="shared" si="1"/>
        <v>माह तक</v>
      </c>
      <c r="Z32" s="53"/>
      <c r="AB32" s="53"/>
    </row>
    <row r="33" spans="1:30" s="61" customFormat="1" ht="29.1" customHeight="1" thickBot="1" x14ac:dyDescent="0.35">
      <c r="A33" s="93"/>
      <c r="B33" s="96"/>
      <c r="C33" s="99"/>
      <c r="D33" s="62" t="str">
        <f>VLOOKUP([3]IW_GDP!D33,[3]Sheet3!$C$47:$D$49,2,0)</f>
        <v>वृद्धि</v>
      </c>
      <c r="E33" s="63">
        <f>IF([3]IW_GDP!E33="NA","अप्रयोज्य",[3]IW_GDP!E33)</f>
        <v>-1.012831683262895</v>
      </c>
      <c r="F33" s="63" t="str">
        <f>IF([3]IW_GDP!F33="NA","अप्रयोज्य",[3]IW_GDP!F33)</f>
        <v>अप्रयोज्य</v>
      </c>
      <c r="G33" s="63" t="str">
        <f>IF([3]IW_GDP!G33="NA","अप्रयोज्य",[3]IW_GDP!G33)</f>
        <v>अप्रयोज्य</v>
      </c>
      <c r="H33" s="63" t="str">
        <f>IF([3]IW_GDP!H33="NA","अप्रयोज्य",[3]IW_GDP!H33)</f>
        <v>अप्रयोज्य</v>
      </c>
      <c r="I33" s="63" t="str">
        <f>IF([3]IW_GDP!I33="NA","अप्रयोज्य",[3]IW_GDP!I33)</f>
        <v>अप्रयोज्य</v>
      </c>
      <c r="J33" s="64">
        <f>IF([3]IW_GDP!J33="NA","अप्रयोज्य",[3]IW_GDP!J33)</f>
        <v>-0.1356903561360453</v>
      </c>
      <c r="K33" s="64">
        <f>IF([3]IW_GDP!K33="NA","अप्रयोज्य",[3]IW_GDP!K33)</f>
        <v>-0.60944658751825365</v>
      </c>
      <c r="L33" s="64">
        <f>IF([3]IW_GDP!L33="NA","अप्रयोज्य",[3]IW_GDP!L33)</f>
        <v>4.2825822493678693E-3</v>
      </c>
      <c r="M33" s="64">
        <f>IF([3]IW_GDP!M33="NA","अप्रयोज्य",[3]IW_GDP!M33)</f>
        <v>1.1746647558880992</v>
      </c>
      <c r="N33" s="64" t="str">
        <f>IF([3]IW_GDP!N33="NA","अप्रयोज्य",[3]IW_GDP!N33)</f>
        <v>अप्रयोज्य</v>
      </c>
      <c r="O33" s="64" t="str">
        <f>IF([3]IW_GDP!O33="NA","अप्रयोज्य",[3]IW_GDP!O33)</f>
        <v>अप्रयोज्य</v>
      </c>
      <c r="P33" s="64" t="str">
        <f>IF([3]IW_GDP!P33="NA","अप्रयोज्य",[3]IW_GDP!P33)</f>
        <v>अप्रयोज्य</v>
      </c>
      <c r="Q33" s="64" t="str">
        <f>IF([3]IW_GDP!Q33="NA","अप्रयोज्य",[3]IW_GDP!Q33)</f>
        <v>अप्रयोज्य</v>
      </c>
      <c r="R33" s="64" t="str">
        <f>IF([3]IW_GDP!R33="NA","अप्रयोज्य",[3]IW_GDP!R33)</f>
        <v>अप्रयोज्य</v>
      </c>
      <c r="S33" s="64">
        <f>IF([3]IW_GDP!S33="NA","अप्रयोज्य",[3]IW_GDP!S33)</f>
        <v>-0.93107979962252418</v>
      </c>
      <c r="T33" s="64">
        <f>IF([3]IW_GDP!T33="NA","अप्रयोज्य",[3]IW_GDP!T33)</f>
        <v>-0.9953397931634409</v>
      </c>
      <c r="U33" s="65">
        <f>IF([3]IW_GDP!U33="NA","अप्रयोज्य",[3]IW_GDP!U33)</f>
        <v>-3.2580199134623677E-2</v>
      </c>
      <c r="V33" s="60"/>
      <c r="W33" s="53" t="str">
        <f t="shared" si="0"/>
        <v>नावी</v>
      </c>
      <c r="X33" s="49"/>
      <c r="Y33" s="53" t="str">
        <f t="shared" si="1"/>
        <v>माह तक</v>
      </c>
      <c r="Z33" s="53"/>
      <c r="AB33" s="53"/>
    </row>
    <row r="34" spans="1:30" s="61" customFormat="1" ht="29.1" customHeight="1" x14ac:dyDescent="0.3">
      <c r="A34" s="91">
        <f>A28+1</f>
        <v>6</v>
      </c>
      <c r="B34" s="94" t="str">
        <f>INDEX([3]Sheet3!$F$3:$F$42,MATCH([3]IW_GDP!B34,[3]Sheet3!$E$3:$E$42,0))</f>
        <v>एडलवाइज</v>
      </c>
      <c r="C34" s="97" t="s">
        <v>78</v>
      </c>
      <c r="D34" s="50" t="str">
        <f>VLOOKUP([3]IW_GDP!D34,[3]Sheet3!$C$47:$D$49,2,0)</f>
        <v>चालू वर्ष</v>
      </c>
      <c r="E34" s="51">
        <f>IF([3]IW_GDP!E34="NA","अप्रयोज्य",[3]IW_GDP!E34)</f>
        <v>1.1969014080422831</v>
      </c>
      <c r="F34" s="51">
        <f>IF([3]IW_GDP!F34="NA","अप्रयोज्य",[3]IW_GDP!F34)</f>
        <v>0</v>
      </c>
      <c r="G34" s="51">
        <f>IF([3]IW_GDP!G34="NA","अप्रयोज्य",[3]IW_GDP!G34)</f>
        <v>0</v>
      </c>
      <c r="H34" s="51">
        <f>IF([3]IW_GDP!H34="NA","अप्रयोज्य",[3]IW_GDP!H34)</f>
        <v>0</v>
      </c>
      <c r="I34" s="51">
        <f>IF([3]IW_GDP!I34="NA","अप्रयोज्य",[3]IW_GDP!I34)</f>
        <v>0.22888636600000112</v>
      </c>
      <c r="J34" s="51">
        <f>IF([3]IW_GDP!J34="NA","अप्रयोज्य",[3]IW_GDP!J34)</f>
        <v>27.545104953003573</v>
      </c>
      <c r="K34" s="51">
        <f>IF([3]IW_GDP!K34="NA","अप्रयोज्य",[3]IW_GDP!K34)</f>
        <v>16.678112018000334</v>
      </c>
      <c r="L34" s="51">
        <f>IF([3]IW_GDP!L34="NA","अप्रयोज्य",[3]IW_GDP!L34)</f>
        <v>10.866992935003239</v>
      </c>
      <c r="M34" s="51">
        <f>IF([3]IW_GDP!M34="NA","अप्रयोज्य",[3]IW_GDP!M34)</f>
        <v>15.41805862451352</v>
      </c>
      <c r="N34" s="51">
        <f>IF([3]IW_GDP!N34="NA","अप्रयोज्य",[3]IW_GDP!N34)</f>
        <v>3.1808772880847442</v>
      </c>
      <c r="O34" s="51">
        <f>IF([3]IW_GDP!O34="NA","अप्रयोज्य",[3]IW_GDP!O34)</f>
        <v>0</v>
      </c>
      <c r="P34" s="51">
        <f>IF([3]IW_GDP!P34="NA","अप्रयोज्य",[3]IW_GDP!P34)</f>
        <v>0</v>
      </c>
      <c r="Q34" s="51">
        <f>IF([3]IW_GDP!Q34="NA","अप्रयोज्य",[3]IW_GDP!Q34)</f>
        <v>0</v>
      </c>
      <c r="R34" s="51">
        <f>IF([3]IW_GDP!R34="NA","अप्रयोज्य",[3]IW_GDP!R34)</f>
        <v>0</v>
      </c>
      <c r="S34" s="51">
        <f>IF([3]IW_GDP!S34="NA","अप्रयोज्य",[3]IW_GDP!S34)</f>
        <v>3.1523048072867912</v>
      </c>
      <c r="T34" s="51">
        <f>IF([3]IW_GDP!T34="NA","अप्रयोज्य",[3]IW_GDP!T34)</f>
        <v>0.34875726034132448</v>
      </c>
      <c r="U34" s="52">
        <f>IF([3]IW_GDP!U34="NA","अप्रयोज्य",[3]IW_GDP!U34)</f>
        <v>51.070890707272227</v>
      </c>
      <c r="V34" s="60"/>
      <c r="W34" s="53" t="str">
        <f t="shared" si="0"/>
        <v>एडलवाइज</v>
      </c>
      <c r="X34" s="49" t="e">
        <f>VLOOKUP(D34,$Z$1:$AA$2,2,0)</f>
        <v>#N/A</v>
      </c>
      <c r="Y34" s="53" t="str">
        <f t="shared" si="1"/>
        <v>माह के लिए</v>
      </c>
      <c r="Z34" s="53">
        <f>U34-SUM(E34,F34,I34,J34,M34,P34,Q34,R34,S34,N34,O34)</f>
        <v>0.3487572603413156</v>
      </c>
      <c r="AA34" s="53"/>
      <c r="AB34" s="53" t="e">
        <f>SUM(#REF!)</f>
        <v>#REF!</v>
      </c>
      <c r="AC34" s="53" t="e">
        <f>AB34-M34</f>
        <v>#REF!</v>
      </c>
      <c r="AD34" s="53"/>
    </row>
    <row r="35" spans="1:30" s="61" customFormat="1" ht="29.1" customHeight="1" x14ac:dyDescent="0.3">
      <c r="A35" s="92"/>
      <c r="B35" s="95"/>
      <c r="C35" s="98"/>
      <c r="D35" s="54" t="str">
        <f>VLOOKUP([3]IW_GDP!D35,[3]Sheet3!$C$47:$D$49,2,0)</f>
        <v>गत वर्ष</v>
      </c>
      <c r="E35" s="55">
        <f>IF([3]IW_GDP!E35="NA","अप्रयोज्य",[3]IW_GDP!E35)</f>
        <v>0.33749759599998974</v>
      </c>
      <c r="F35" s="55">
        <f>IF([3]IW_GDP!F35="NA","अप्रयोज्य",[3]IW_GDP!F35)</f>
        <v>0.90166669999999993</v>
      </c>
      <c r="G35" s="55">
        <f>IF([3]IW_GDP!G35="NA","अप्रयोज्य",[3]IW_GDP!G35)</f>
        <v>0.90166669999999993</v>
      </c>
      <c r="H35" s="55">
        <f>IF([3]IW_GDP!H35="NA","अप्रयोज्य",[3]IW_GDP!H35)</f>
        <v>0</v>
      </c>
      <c r="I35" s="55">
        <f>IF([3]IW_GDP!I35="NA","अप्रयोज्य",[3]IW_GDP!I35)</f>
        <v>0.3237504522500001</v>
      </c>
      <c r="J35" s="55">
        <f>IF([3]IW_GDP!J35="NA","अप्रयोज्य",[3]IW_GDP!J35)</f>
        <v>20.397323196999295</v>
      </c>
      <c r="K35" s="55">
        <f>IF([3]IW_GDP!K35="NA","अप्रयोज्य",[3]IW_GDP!K35)</f>
        <v>11.770525197998694</v>
      </c>
      <c r="L35" s="55">
        <f>IF([3]IW_GDP!L35="NA","अप्रयोज्य",[3]IW_GDP!L35)</f>
        <v>8.6267979990006012</v>
      </c>
      <c r="M35" s="55">
        <f>IF([3]IW_GDP!M35="NA","अप्रयोज्य",[3]IW_GDP!M35)</f>
        <v>19.35365391466091</v>
      </c>
      <c r="N35" s="55">
        <f>IF([3]IW_GDP!N35="NA","अप्रयोज्य",[3]IW_GDP!N35)</f>
        <v>0.15144983099999987</v>
      </c>
      <c r="O35" s="55">
        <f>IF([3]IW_GDP!O35="NA","अप्रयोज्य",[3]IW_GDP!O35)</f>
        <v>0</v>
      </c>
      <c r="P35" s="55">
        <f>IF([3]IW_GDP!P35="NA","अप्रयोज्य",[3]IW_GDP!P35)</f>
        <v>0</v>
      </c>
      <c r="Q35" s="55">
        <f>IF([3]IW_GDP!Q35="NA","अप्रयोज्य",[3]IW_GDP!Q35)</f>
        <v>0</v>
      </c>
      <c r="R35" s="55">
        <f>IF([3]IW_GDP!R35="NA","अप्रयोज्य",[3]IW_GDP!R35)</f>
        <v>0</v>
      </c>
      <c r="S35" s="55">
        <f>IF([3]IW_GDP!S35="NA","अप्रयोज्य",[3]IW_GDP!S35)</f>
        <v>0.25119095799999958</v>
      </c>
      <c r="T35" s="55">
        <f>IF([3]IW_GDP!T35="NA","अप्रयोज्य",[3]IW_GDP!T35)</f>
        <v>3.8597157000000021E-3</v>
      </c>
      <c r="U35" s="56">
        <f>IF([3]IW_GDP!U35="NA","अप्रयोज्य",[3]IW_GDP!U35)</f>
        <v>41.720392364610198</v>
      </c>
      <c r="V35" s="60"/>
      <c r="W35" s="53" t="str">
        <f t="shared" si="0"/>
        <v>एडलवाइज</v>
      </c>
      <c r="X35" s="49" t="e">
        <f>VLOOKUP(D35,$Z$1:$AA$2,2,0)</f>
        <v>#N/A</v>
      </c>
      <c r="Y35" s="53" t="str">
        <f t="shared" si="1"/>
        <v>माह के लिए</v>
      </c>
      <c r="Z35" s="53">
        <f>U35-SUM(E35,F35,I35,J35,M35,P35,Q35,R35,S35,N35,O35)</f>
        <v>3.8597156999955473E-3</v>
      </c>
      <c r="AA35" s="53"/>
      <c r="AB35" s="53" t="e">
        <f>SUM(#REF!)</f>
        <v>#REF!</v>
      </c>
      <c r="AC35" s="53" t="e">
        <f>AB35-M35</f>
        <v>#REF!</v>
      </c>
      <c r="AD35" s="53"/>
    </row>
    <row r="36" spans="1:30" s="61" customFormat="1" ht="29.1" customHeight="1" x14ac:dyDescent="0.3">
      <c r="A36" s="92"/>
      <c r="B36" s="95"/>
      <c r="C36" s="98"/>
      <c r="D36" s="54" t="str">
        <f>VLOOKUP([3]IW_GDP!D36,[3]Sheet3!$C$47:$D$49,2,0)</f>
        <v>वृद्धि</v>
      </c>
      <c r="E36" s="57">
        <f>IF([3]IW_GDP!E36="NA","अप्रयोज्य",[3]IW_GDP!E36)</f>
        <v>2.5463998032220636</v>
      </c>
      <c r="F36" s="57">
        <f>IF([3]IW_GDP!F36="NA","अप्रयोज्य",[3]IW_GDP!F36)</f>
        <v>-1</v>
      </c>
      <c r="G36" s="57">
        <f>IF([3]IW_GDP!G36="NA","अप्रयोज्य",[3]IW_GDP!G36)</f>
        <v>-1</v>
      </c>
      <c r="H36" s="57" t="str">
        <f>IF([3]IW_GDP!H36="NA","अप्रयोज्य",[3]IW_GDP!H36)</f>
        <v>अप्रयोज्य</v>
      </c>
      <c r="I36" s="57">
        <f>IF([3]IW_GDP!I36="NA","अप्रयोज्य",[3]IW_GDP!I36)</f>
        <v>-0.29301607330804569</v>
      </c>
      <c r="J36" s="58">
        <f>IF([3]IW_GDP!J36="NA","अप्रयोज्य",[3]IW_GDP!J36)</f>
        <v>0.35042744025626887</v>
      </c>
      <c r="K36" s="58">
        <f>IF([3]IW_GDP!K36="NA","अप्रयोज्य",[3]IW_GDP!K36)</f>
        <v>0.41693864440611894</v>
      </c>
      <c r="L36" s="58">
        <f>IF([3]IW_GDP!L36="NA","अप्रयोज्य",[3]IW_GDP!L36)</f>
        <v>0.25967861265120157</v>
      </c>
      <c r="M36" s="58">
        <f>IF([3]IW_GDP!M36="NA","अप्रयोज्य",[3]IW_GDP!M36)</f>
        <v>-0.20335153803520642</v>
      </c>
      <c r="N36" s="58">
        <f>IF([3]IW_GDP!N36="NA","अप्रयोज्य",[3]IW_GDP!N36)</f>
        <v>20.00284475117537</v>
      </c>
      <c r="O36" s="58" t="str">
        <f>IF([3]IW_GDP!O36="NA","अप्रयोज्य",[3]IW_GDP!O36)</f>
        <v>अप्रयोज्य</v>
      </c>
      <c r="P36" s="58" t="str">
        <f>IF([3]IW_GDP!P36="NA","अप्रयोज्य",[3]IW_GDP!P36)</f>
        <v>अप्रयोज्य</v>
      </c>
      <c r="Q36" s="58" t="str">
        <f>IF([3]IW_GDP!Q36="NA","अप्रयोज्य",[3]IW_GDP!Q36)</f>
        <v>अप्रयोज्य</v>
      </c>
      <c r="R36" s="58" t="str">
        <f>IF([3]IW_GDP!R36="NA","अप्रयोज्य",[3]IW_GDP!R36)</f>
        <v>अप्रयोज्य</v>
      </c>
      <c r="S36" s="58">
        <f>IF([3]IW_GDP!S36="NA","अप्रयोज्य",[3]IW_GDP!S36)</f>
        <v>11.549435825181241</v>
      </c>
      <c r="T36" s="58">
        <f>IF([3]IW_GDP!T36="NA","अप्रयोज्य",[3]IW_GDP!T36)</f>
        <v>89.358276994682356</v>
      </c>
      <c r="U36" s="59">
        <f>IF([3]IW_GDP!U36="NA","अप्रयोज्य",[3]IW_GDP!U36)</f>
        <v>0.22412297230918893</v>
      </c>
      <c r="V36" s="60"/>
      <c r="W36" s="53" t="str">
        <f t="shared" si="0"/>
        <v>एडलवाइज</v>
      </c>
      <c r="X36" s="49"/>
      <c r="Y36" s="53" t="str">
        <f t="shared" si="1"/>
        <v>माह के लिए</v>
      </c>
      <c r="Z36" s="53"/>
      <c r="AB36" s="53" t="e">
        <f>SUM(#REF!)</f>
        <v>#REF!</v>
      </c>
    </row>
    <row r="37" spans="1:30" s="61" customFormat="1" ht="29.1" customHeight="1" x14ac:dyDescent="0.3">
      <c r="A37" s="92"/>
      <c r="B37" s="95"/>
      <c r="C37" s="98" t="s">
        <v>79</v>
      </c>
      <c r="D37" s="54" t="str">
        <f>VLOOKUP([3]IW_GDP!D37,[3]Sheet3!$C$47:$D$49,2,0)</f>
        <v>चालू वर्ष</v>
      </c>
      <c r="E37" s="55">
        <f>IF([3]IW_GDP!E37="NA","अप्रयोज्य",[3]IW_GDP!E37)</f>
        <v>12.115060912067198</v>
      </c>
      <c r="F37" s="55">
        <f>IF([3]IW_GDP!F37="NA","अप्रयोज्य",[3]IW_GDP!F37)</f>
        <v>0.94154901294915261</v>
      </c>
      <c r="G37" s="55">
        <f>IF([3]IW_GDP!G37="NA","अप्रयोज्य",[3]IW_GDP!G37)</f>
        <v>0.94154901294915261</v>
      </c>
      <c r="H37" s="55">
        <f>IF([3]IW_GDP!H37="NA","अप्रयोज्य",[3]IW_GDP!H37)</f>
        <v>0</v>
      </c>
      <c r="I37" s="55">
        <f>IF([3]IW_GDP!I37="NA","अप्रयोज्य",[3]IW_GDP!I37)</f>
        <v>3.6449283020755621</v>
      </c>
      <c r="J37" s="55">
        <f>IF([3]IW_GDP!J37="NA","अप्रयोज्य",[3]IW_GDP!J37)</f>
        <v>180.86413833123981</v>
      </c>
      <c r="K37" s="55">
        <f>IF([3]IW_GDP!K37="NA","अप्रयोज्य",[3]IW_GDP!K37)</f>
        <v>82.15861401056992</v>
      </c>
      <c r="L37" s="55">
        <f>IF([3]IW_GDP!L37="NA","अप्रयोज्य",[3]IW_GDP!L37)</f>
        <v>98.705524320669895</v>
      </c>
      <c r="M37" s="55">
        <f>IF([3]IW_GDP!M37="NA","अप्रयोज्य",[3]IW_GDP!M37)</f>
        <v>85.36722790564427</v>
      </c>
      <c r="N37" s="55">
        <f>IF([3]IW_GDP!N37="NA","अप्रयोज्य",[3]IW_GDP!N37)</f>
        <v>15.790963697474568</v>
      </c>
      <c r="O37" s="55">
        <f>IF([3]IW_GDP!O37="NA","अप्रयोज्य",[3]IW_GDP!O37)</f>
        <v>0</v>
      </c>
      <c r="P37" s="55">
        <f>IF([3]IW_GDP!P37="NA","अप्रयोज्य",[3]IW_GDP!P37)</f>
        <v>0</v>
      </c>
      <c r="Q37" s="55">
        <f>IF([3]IW_GDP!Q37="NA","अप्रयोज्य",[3]IW_GDP!Q37)</f>
        <v>0</v>
      </c>
      <c r="R37" s="55">
        <f>IF([3]IW_GDP!R37="NA","अप्रयोज्य",[3]IW_GDP!R37)</f>
        <v>5.2248540000000003E-2</v>
      </c>
      <c r="S37" s="55">
        <f>IF([3]IW_GDP!S37="NA","अप्रयोज्य",[3]IW_GDP!S37)</f>
        <v>19.129852025409303</v>
      </c>
      <c r="T37" s="55">
        <f>IF([3]IW_GDP!T37="NA","अप्रयोज्य",[3]IW_GDP!T37)</f>
        <v>2.1240992865966919</v>
      </c>
      <c r="U37" s="56">
        <f>IF([3]IW_GDP!U37="NA","अप्रयोज्य",[3]IW_GDP!U37)</f>
        <v>320.03006801345657</v>
      </c>
      <c r="V37" s="60"/>
      <c r="W37" s="53" t="str">
        <f t="shared" si="0"/>
        <v>एडलवाइज</v>
      </c>
      <c r="X37" s="49" t="e">
        <f>VLOOKUP(D37,$Z$1:$AA$2,2,0)</f>
        <v>#N/A</v>
      </c>
      <c r="Y37" s="53" t="str">
        <f t="shared" si="1"/>
        <v>माह तक</v>
      </c>
      <c r="Z37" s="53"/>
      <c r="AB37" s="53"/>
    </row>
    <row r="38" spans="1:30" s="61" customFormat="1" ht="29.1" customHeight="1" x14ac:dyDescent="0.3">
      <c r="A38" s="92"/>
      <c r="B38" s="95"/>
      <c r="C38" s="98"/>
      <c r="D38" s="54" t="str">
        <f>VLOOKUP([3]IW_GDP!D38,[3]Sheet3!$C$47:$D$49,2,0)</f>
        <v>गत वर्ष</v>
      </c>
      <c r="E38" s="55">
        <f>IF([3]IW_GDP!E38="NA","अप्रयोज्य",[3]IW_GDP!E38)</f>
        <v>8.3632523102639595</v>
      </c>
      <c r="F38" s="55">
        <f>IF([3]IW_GDP!F38="NA","अप्रयोज्य",[3]IW_GDP!F38)</f>
        <v>1.7064177202033899</v>
      </c>
      <c r="G38" s="55">
        <f>IF([3]IW_GDP!G38="NA","अप्रयोज्य",[3]IW_GDP!G38)</f>
        <v>1.7064177202033899</v>
      </c>
      <c r="H38" s="55">
        <f>IF([3]IW_GDP!H38="NA","अप्रयोज्य",[3]IW_GDP!H38)</f>
        <v>0</v>
      </c>
      <c r="I38" s="55">
        <f>IF([3]IW_GDP!I38="NA","अप्रयोज्य",[3]IW_GDP!I38)</f>
        <v>2.7344673121500001</v>
      </c>
      <c r="J38" s="55">
        <f>IF([3]IW_GDP!J38="NA","अप्रयोज्य",[3]IW_GDP!J38)</f>
        <v>95.277623320999282</v>
      </c>
      <c r="K38" s="55">
        <f>IF([3]IW_GDP!K38="NA","अप्रयोज्य",[3]IW_GDP!K38)</f>
        <v>59.43681764500009</v>
      </c>
      <c r="L38" s="55">
        <f>IF([3]IW_GDP!L38="NA","अप्रयोज्य",[3]IW_GDP!L38)</f>
        <v>35.840805675999199</v>
      </c>
      <c r="M38" s="55">
        <f>IF([3]IW_GDP!M38="NA","अप्रयोज्य",[3]IW_GDP!M38)</f>
        <v>81.835526075325504</v>
      </c>
      <c r="N38" s="55">
        <f>IF([3]IW_GDP!N38="NA","अप्रयोज्य",[3]IW_GDP!N38)</f>
        <v>2.1797373311016899</v>
      </c>
      <c r="O38" s="55">
        <f>IF([3]IW_GDP!O38="NA","अप्रयोज्य",[3]IW_GDP!O38)</f>
        <v>0</v>
      </c>
      <c r="P38" s="55">
        <f>IF([3]IW_GDP!P38="NA","अप्रयोज्य",[3]IW_GDP!P38)</f>
        <v>0</v>
      </c>
      <c r="Q38" s="55">
        <f>IF([3]IW_GDP!Q38="NA","अप्रयोज्य",[3]IW_GDP!Q38)</f>
        <v>0</v>
      </c>
      <c r="R38" s="55">
        <f>IF([3]IW_GDP!R38="NA","अप्रयोज्य",[3]IW_GDP!R38)</f>
        <v>4.6193624999999995E-2</v>
      </c>
      <c r="S38" s="55">
        <f>IF([3]IW_GDP!S38="NA","अप्रयोज्य",[3]IW_GDP!S38)</f>
        <v>3.5006307828247896</v>
      </c>
      <c r="T38" s="55">
        <f>IF([3]IW_GDP!T38="NA","अप्रयोज्य",[3]IW_GDP!T38)</f>
        <v>5.8105007100904105E-2</v>
      </c>
      <c r="U38" s="56">
        <f>IF([3]IW_GDP!U38="NA","अप्रयोज्य",[3]IW_GDP!U38)</f>
        <v>195.70195348496949</v>
      </c>
      <c r="V38" s="60"/>
      <c r="W38" s="53" t="str">
        <f t="shared" si="0"/>
        <v>एडलवाइज</v>
      </c>
      <c r="X38" s="49" t="e">
        <f>VLOOKUP(D38,$Z$1:$AA$2,2,0)</f>
        <v>#N/A</v>
      </c>
      <c r="Y38" s="53" t="str">
        <f t="shared" si="1"/>
        <v>माह तक</v>
      </c>
      <c r="Z38" s="53"/>
      <c r="AB38" s="53"/>
    </row>
    <row r="39" spans="1:30" s="61" customFormat="1" ht="29.1" customHeight="1" thickBot="1" x14ac:dyDescent="0.35">
      <c r="A39" s="93"/>
      <c r="B39" s="96"/>
      <c r="C39" s="99"/>
      <c r="D39" s="62" t="str">
        <f>VLOOKUP([3]IW_GDP!D39,[3]Sheet3!$C$47:$D$49,2,0)</f>
        <v>वृद्धि</v>
      </c>
      <c r="E39" s="63">
        <f>IF([3]IW_GDP!E39="NA","अप्रयोज्य",[3]IW_GDP!E39)</f>
        <v>0.44860641083358932</v>
      </c>
      <c r="F39" s="63">
        <f>IF([3]IW_GDP!F39="NA","अप्रयोज्य",[3]IW_GDP!F39)</f>
        <v>-0.44823064024620635</v>
      </c>
      <c r="G39" s="63">
        <f>IF([3]IW_GDP!G39="NA","अप्रयोज्य",[3]IW_GDP!G39)</f>
        <v>-0.44823064024620635</v>
      </c>
      <c r="H39" s="63" t="str">
        <f>IF([3]IW_GDP!H39="NA","अप्रयोज्य",[3]IW_GDP!H39)</f>
        <v>अप्रयोज्य</v>
      </c>
      <c r="I39" s="63">
        <f>IF([3]IW_GDP!I39="NA","अप्रयोज्य",[3]IW_GDP!I39)</f>
        <v>0.33295735000383081</v>
      </c>
      <c r="J39" s="64">
        <f>IF([3]IW_GDP!J39="NA","अप्रयोज्य",[3]IW_GDP!J39)</f>
        <v>0.89828557878581317</v>
      </c>
      <c r="K39" s="64">
        <f>IF([3]IW_GDP!K39="NA","अप्रयोज्य",[3]IW_GDP!K39)</f>
        <v>0.38228487435651293</v>
      </c>
      <c r="L39" s="64">
        <f>IF([3]IW_GDP!L39="NA","अप्रयोज्य",[3]IW_GDP!L39)</f>
        <v>1.7539984790790588</v>
      </c>
      <c r="M39" s="64">
        <f>IF([3]IW_GDP!M39="NA","अप्रयोज्य",[3]IW_GDP!M39)</f>
        <v>4.3156096131990548E-2</v>
      </c>
      <c r="N39" s="64">
        <f>IF([3]IW_GDP!N39="NA","अप्रयोज्य",[3]IW_GDP!N39)</f>
        <v>6.2444342133157162</v>
      </c>
      <c r="O39" s="64" t="str">
        <f>IF([3]IW_GDP!O39="NA","अप्रयोज्य",[3]IW_GDP!O39)</f>
        <v>अप्रयोज्य</v>
      </c>
      <c r="P39" s="64" t="str">
        <f>IF([3]IW_GDP!P39="NA","अप्रयोज्य",[3]IW_GDP!P39)</f>
        <v>अप्रयोज्य</v>
      </c>
      <c r="Q39" s="64" t="str">
        <f>IF([3]IW_GDP!Q39="NA","अप्रयोज्य",[3]IW_GDP!Q39)</f>
        <v>अप्रयोज्य</v>
      </c>
      <c r="R39" s="64">
        <f>IF([3]IW_GDP!R39="NA","अप्रयोज्य",[3]IW_GDP!R39)</f>
        <v>0.13107685313720255</v>
      </c>
      <c r="S39" s="64">
        <f>IF([3]IW_GDP!S39="NA","अप्रयोज्य",[3]IW_GDP!S39)</f>
        <v>4.4646871413193461</v>
      </c>
      <c r="T39" s="64">
        <f>IF([3]IW_GDP!T39="NA","अप्रयोज्य",[3]IW_GDP!T39)</f>
        <v>35.556217657938141</v>
      </c>
      <c r="U39" s="65">
        <f>IF([3]IW_GDP!U39="NA","अप्रयोज्य",[3]IW_GDP!U39)</f>
        <v>0.63529317063273905</v>
      </c>
      <c r="V39" s="60"/>
      <c r="W39" s="53" t="str">
        <f t="shared" si="0"/>
        <v>एडलवाइज</v>
      </c>
      <c r="X39" s="49"/>
      <c r="Y39" s="53" t="str">
        <f t="shared" si="1"/>
        <v>माह तक</v>
      </c>
      <c r="Z39" s="53"/>
      <c r="AB39" s="53"/>
    </row>
    <row r="40" spans="1:30" s="61" customFormat="1" ht="29.1" customHeight="1" x14ac:dyDescent="0.3">
      <c r="A40" s="91">
        <f>A34+1</f>
        <v>7</v>
      </c>
      <c r="B40" s="94" t="str">
        <f>INDEX([3]Sheet3!$F$3:$F$42,MATCH([3]IW_GDP!B40,[3]Sheet3!$E$3:$E$42,0))</f>
        <v>फ्यूचर</v>
      </c>
      <c r="C40" s="97" t="s">
        <v>78</v>
      </c>
      <c r="D40" s="50" t="str">
        <f>VLOOKUP([3]IW_GDP!D40,[3]Sheet3!$C$47:$D$49,2,0)</f>
        <v>चालू वर्ष</v>
      </c>
      <c r="E40" s="51">
        <f>IF([3]IW_GDP!E40="NA","अप्रयोज्य",[3]IW_GDP!E40)</f>
        <v>44.883662348999678</v>
      </c>
      <c r="F40" s="51">
        <f>IF([3]IW_GDP!F40="NA","अप्रयोज्य",[3]IW_GDP!F40)</f>
        <v>11.105834999999992</v>
      </c>
      <c r="G40" s="51">
        <f>IF([3]IW_GDP!G40="NA","अप्रयोज्य",[3]IW_GDP!G40)</f>
        <v>8.676359099999992</v>
      </c>
      <c r="H40" s="51">
        <f>IF([3]IW_GDP!H40="NA","अप्रयोज्य",[3]IW_GDP!H40)</f>
        <v>2.4294758999999999</v>
      </c>
      <c r="I40" s="51">
        <f>IF([3]IW_GDP!I40="NA","अप्रयोज्य",[3]IW_GDP!I40)</f>
        <v>5.9758065630000061</v>
      </c>
      <c r="J40" s="51">
        <f>IF([3]IW_GDP!J40="NA","अप्रयोज्य",[3]IW_GDP!J40)</f>
        <v>122.11583925598842</v>
      </c>
      <c r="K40" s="51">
        <f>IF([3]IW_GDP!K40="NA","अप्रयोज्य",[3]IW_GDP!K40)</f>
        <v>56.8238173590006</v>
      </c>
      <c r="L40" s="51">
        <f>IF([3]IW_GDP!L40="NA","अप्रयोज्य",[3]IW_GDP!L40)</f>
        <v>65.292021896987819</v>
      </c>
      <c r="M40" s="51">
        <f>IF([3]IW_GDP!M40="NA","अप्रयोज्य",[3]IW_GDP!M40)</f>
        <v>50.226390234999599</v>
      </c>
      <c r="N40" s="51">
        <f>IF([3]IW_GDP!N40="NA","अप्रयोज्य",[3]IW_GDP!N40)</f>
        <v>0.5289210949999994</v>
      </c>
      <c r="O40" s="51">
        <f>IF([3]IW_GDP!O40="NA","अप्रयोज्य",[3]IW_GDP!O40)</f>
        <v>69.067302431000257</v>
      </c>
      <c r="P40" s="51">
        <f>IF([3]IW_GDP!P40="NA","अप्रयोज्य",[3]IW_GDP!P40)</f>
        <v>0</v>
      </c>
      <c r="Q40" s="51">
        <f>IF([3]IW_GDP!Q40="NA","अप्रयोज्य",[3]IW_GDP!Q40)</f>
        <v>7.611699999999999E-3</v>
      </c>
      <c r="R40" s="51">
        <f>IF([3]IW_GDP!R40="NA","अप्रयोज्य",[3]IW_GDP!R40)</f>
        <v>5.5570332099999948</v>
      </c>
      <c r="S40" s="51">
        <f>IF([3]IW_GDP!S40="NA","अप्रयोज्य",[3]IW_GDP!S40)</f>
        <v>5.0365752650001454</v>
      </c>
      <c r="T40" s="51">
        <f>IF([3]IW_GDP!T40="NA","अप्रयोज्य",[3]IW_GDP!T40)</f>
        <v>37.350529392999618</v>
      </c>
      <c r="U40" s="52">
        <f>IF([3]IW_GDP!U40="NA","अप्रयोज्य",[3]IW_GDP!U40)</f>
        <v>351.85550649698774</v>
      </c>
      <c r="V40" s="60"/>
      <c r="W40" s="53" t="str">
        <f t="shared" si="0"/>
        <v>फ्यूचर</v>
      </c>
      <c r="X40" s="49" t="e">
        <f>VLOOKUP(D40,$Z$1:$AA$2,2,0)</f>
        <v>#N/A</v>
      </c>
      <c r="Y40" s="53" t="str">
        <f t="shared" si="1"/>
        <v>माह के लिए</v>
      </c>
      <c r="Z40" s="53">
        <f>U40-SUM(E40,F40,I40,J40,M40,P40,Q40,R40,S40,N40,O40)</f>
        <v>37.350529392999647</v>
      </c>
      <c r="AA40" s="53"/>
      <c r="AB40" s="53" t="e">
        <f>SUM(#REF!)</f>
        <v>#REF!</v>
      </c>
      <c r="AC40" s="53" t="e">
        <f>AB40-M40</f>
        <v>#REF!</v>
      </c>
      <c r="AD40" s="53"/>
    </row>
    <row r="41" spans="1:30" s="61" customFormat="1" ht="29.1" customHeight="1" x14ac:dyDescent="0.3">
      <c r="A41" s="92"/>
      <c r="B41" s="95"/>
      <c r="C41" s="98"/>
      <c r="D41" s="54" t="str">
        <f>VLOOKUP([3]IW_GDP!D41,[3]Sheet3!$C$47:$D$49,2,0)</f>
        <v>गत वर्ष</v>
      </c>
      <c r="E41" s="55">
        <f>IF([3]IW_GDP!E41="NA","अप्रयोज्य",[3]IW_GDP!E41)</f>
        <v>47.34457782000004</v>
      </c>
      <c r="F41" s="55">
        <f>IF([3]IW_GDP!F41="NA","अप्रयोज्य",[3]IW_GDP!F41)</f>
        <v>7.5720624810000006</v>
      </c>
      <c r="G41" s="55">
        <f>IF([3]IW_GDP!G41="NA","अप्रयोज्य",[3]IW_GDP!G41)</f>
        <v>6.1256607810000006</v>
      </c>
      <c r="H41" s="55">
        <f>IF([3]IW_GDP!H41="NA","अप्रयोज्य",[3]IW_GDP!H41)</f>
        <v>1.4464017</v>
      </c>
      <c r="I41" s="55">
        <f>IF([3]IW_GDP!I41="NA","अप्रयोज्य",[3]IW_GDP!I41)</f>
        <v>4.4433446209999943</v>
      </c>
      <c r="J41" s="55">
        <f>IF([3]IW_GDP!J41="NA","अप्रयोज्य",[3]IW_GDP!J41)</f>
        <v>147.944960598997</v>
      </c>
      <c r="K41" s="55">
        <f>IF([3]IW_GDP!K41="NA","अप्रयोज्य",[3]IW_GDP!K41)</f>
        <v>67.310800126000004</v>
      </c>
      <c r="L41" s="55">
        <f>IF([3]IW_GDP!L41="NA","अप्रयोज्य",[3]IW_GDP!L41)</f>
        <v>80.634160472996996</v>
      </c>
      <c r="M41" s="55">
        <f>IF([3]IW_GDP!M41="NA","अप्रयोज्य",[3]IW_GDP!M41)</f>
        <v>40.691489914999948</v>
      </c>
      <c r="N41" s="55">
        <f>IF([3]IW_GDP!N41="NA","अप्रयोज्य",[3]IW_GDP!N41)</f>
        <v>0.24589506000000005</v>
      </c>
      <c r="O41" s="55">
        <f>IF([3]IW_GDP!O41="NA","अप्रयोज्य",[3]IW_GDP!O41)</f>
        <v>289.50297606100003</v>
      </c>
      <c r="P41" s="55">
        <f>IF([3]IW_GDP!P41="NA","अप्रयोज्य",[3]IW_GDP!P41)</f>
        <v>0</v>
      </c>
      <c r="Q41" s="55">
        <f>IF([3]IW_GDP!Q41="NA","अप्रयोज्य",[3]IW_GDP!Q41)</f>
        <v>0</v>
      </c>
      <c r="R41" s="55">
        <f>IF([3]IW_GDP!R41="NA","अप्रयोज्य",[3]IW_GDP!R41)</f>
        <v>5.7042500259999969</v>
      </c>
      <c r="S41" s="55">
        <f>IF([3]IW_GDP!S41="NA","अप्रयोज्य",[3]IW_GDP!S41)</f>
        <v>5.9701727109998046</v>
      </c>
      <c r="T41" s="55">
        <f>IF([3]IW_GDP!T41="NA","अप्रयोज्य",[3]IW_GDP!T41)</f>
        <v>37.713006983000014</v>
      </c>
      <c r="U41" s="56">
        <f>IF([3]IW_GDP!U41="NA","अप्रयोज्य",[3]IW_GDP!U41)</f>
        <v>587.13273627699675</v>
      </c>
      <c r="V41" s="60"/>
      <c r="W41" s="53" t="str">
        <f t="shared" si="0"/>
        <v>फ्यूचर</v>
      </c>
      <c r="X41" s="49" t="e">
        <f>VLOOKUP(D41,$Z$1:$AA$2,2,0)</f>
        <v>#N/A</v>
      </c>
      <c r="Y41" s="53" t="str">
        <f t="shared" si="1"/>
        <v>माह के लिए</v>
      </c>
      <c r="Z41" s="53">
        <f>U41-SUM(E41,F41,I41,J41,M41,P41,Q41,R41,S41,N41,O41)</f>
        <v>37.7130069829999</v>
      </c>
      <c r="AA41" s="53"/>
      <c r="AB41" s="53" t="e">
        <f>SUM(#REF!)</f>
        <v>#REF!</v>
      </c>
      <c r="AC41" s="53" t="e">
        <f>AB41-M41</f>
        <v>#REF!</v>
      </c>
      <c r="AD41" s="53"/>
    </row>
    <row r="42" spans="1:30" s="61" customFormat="1" ht="29.1" customHeight="1" x14ac:dyDescent="0.3">
      <c r="A42" s="92"/>
      <c r="B42" s="95"/>
      <c r="C42" s="98"/>
      <c r="D42" s="54" t="str">
        <f>VLOOKUP([3]IW_GDP!D42,[3]Sheet3!$C$47:$D$49,2,0)</f>
        <v>वृद्धि</v>
      </c>
      <c r="E42" s="57">
        <f>IF([3]IW_GDP!E42="NA","अप्रयोज्य",[3]IW_GDP!E42)</f>
        <v>-5.1978823855110684E-2</v>
      </c>
      <c r="F42" s="57">
        <f>IF([3]IW_GDP!F42="NA","अप्रयोज्य",[3]IW_GDP!F42)</f>
        <v>0.46668559957964129</v>
      </c>
      <c r="G42" s="57">
        <f>IF([3]IW_GDP!G42="NA","अप्रयोज्य",[3]IW_GDP!G42)</f>
        <v>0.41639562003033337</v>
      </c>
      <c r="H42" s="57">
        <f>IF([3]IW_GDP!H42="NA","अप्रयोज्य",[3]IW_GDP!H42)</f>
        <v>0.67966886377415059</v>
      </c>
      <c r="I42" s="57">
        <f>IF([3]IW_GDP!I42="NA","अप्रयोज्य",[3]IW_GDP!I42)</f>
        <v>0.34488928334690466</v>
      </c>
      <c r="J42" s="58">
        <f>IF([3]IW_GDP!J42="NA","अप्रयोज्य",[3]IW_GDP!J42)</f>
        <v>-0.17458601657286657</v>
      </c>
      <c r="K42" s="58">
        <f>IF([3]IW_GDP!K42="NA","अप्रयोज्य",[3]IW_GDP!K42)</f>
        <v>-0.15579940733684161</v>
      </c>
      <c r="L42" s="58">
        <f>IF([3]IW_GDP!L42="NA","अप्रयोज्य",[3]IW_GDP!L42)</f>
        <v>-0.19026847289055607</v>
      </c>
      <c r="M42" s="58">
        <f>IF([3]IW_GDP!M42="NA","अप्रयोज्य",[3]IW_GDP!M42)</f>
        <v>0.23432173016807714</v>
      </c>
      <c r="N42" s="58">
        <f>IF([3]IW_GDP!N42="NA","अप्रयोज्य",[3]IW_GDP!N42)</f>
        <v>1.1510033385786573</v>
      </c>
      <c r="O42" s="58">
        <f>IF([3]IW_GDP!O42="NA","अप्रयोज्य",[3]IW_GDP!O42)</f>
        <v>-0.76142800543629863</v>
      </c>
      <c r="P42" s="58" t="str">
        <f>IF([3]IW_GDP!P42="NA","अप्रयोज्य",[3]IW_GDP!P42)</f>
        <v>अप्रयोज्य</v>
      </c>
      <c r="Q42" s="58" t="str">
        <f>IF([3]IW_GDP!Q42="NA","अप्रयोज्य",[3]IW_GDP!Q42)</f>
        <v>अप्रयोज्य</v>
      </c>
      <c r="R42" s="58">
        <f>IF([3]IW_GDP!R42="NA","अप्रयोज्य",[3]IW_GDP!R42)</f>
        <v>-2.5808268454045165E-2</v>
      </c>
      <c r="S42" s="58">
        <f>IF([3]IW_GDP!S42="NA","अप्रयोज्य",[3]IW_GDP!S42)</f>
        <v>-0.15637695778541602</v>
      </c>
      <c r="T42" s="58">
        <f>IF([3]IW_GDP!T42="NA","अप्रयोज्य",[3]IW_GDP!T42)</f>
        <v>-9.6114741039819568E-3</v>
      </c>
      <c r="U42" s="59">
        <f>IF([3]IW_GDP!U42="NA","अप्रयोज्य",[3]IW_GDP!U42)</f>
        <v>-0.40072238395681997</v>
      </c>
      <c r="V42" s="60"/>
      <c r="W42" s="53" t="str">
        <f t="shared" si="0"/>
        <v>फ्यूचर</v>
      </c>
      <c r="X42" s="49"/>
      <c r="Y42" s="53" t="str">
        <f t="shared" si="1"/>
        <v>माह के लिए</v>
      </c>
      <c r="Z42" s="53"/>
      <c r="AB42" s="53" t="e">
        <f>SUM(#REF!)</f>
        <v>#REF!</v>
      </c>
    </row>
    <row r="43" spans="1:30" s="61" customFormat="1" ht="29.1" customHeight="1" x14ac:dyDescent="0.3">
      <c r="A43" s="92"/>
      <c r="B43" s="95"/>
      <c r="C43" s="98" t="s">
        <v>79</v>
      </c>
      <c r="D43" s="54" t="str">
        <f>VLOOKUP([3]IW_GDP!D43,[3]Sheet3!$C$47:$D$49,2,0)</f>
        <v>चालू वर्ष</v>
      </c>
      <c r="E43" s="55">
        <f>IF([3]IW_GDP!E43="NA","अप्रयोज्य",[3]IW_GDP!E43)</f>
        <v>302.147558726</v>
      </c>
      <c r="F43" s="55">
        <f>IF([3]IW_GDP!F43="NA","अप्रयोज्य",[3]IW_GDP!F43)</f>
        <v>65.6377560130002</v>
      </c>
      <c r="G43" s="55">
        <f>IF([3]IW_GDP!G43="NA","अप्रयोज्य",[3]IW_GDP!G43)</f>
        <v>63.179569513000203</v>
      </c>
      <c r="H43" s="55">
        <f>IF([3]IW_GDP!H43="NA","अप्रयोज्य",[3]IW_GDP!H43)</f>
        <v>2.4581865000000001</v>
      </c>
      <c r="I43" s="55">
        <f>IF([3]IW_GDP!I43="NA","अप्रयोज्य",[3]IW_GDP!I43)</f>
        <v>42.97860713</v>
      </c>
      <c r="J43" s="55">
        <f>IF([3]IW_GDP!J43="NA","अप्रयोज्य",[3]IW_GDP!J43)</f>
        <v>850.08420642496594</v>
      </c>
      <c r="K43" s="55">
        <f>IF([3]IW_GDP!K43="NA","अप्रयोज्य",[3]IW_GDP!K43)</f>
        <v>412.01766353000102</v>
      </c>
      <c r="L43" s="55">
        <f>IF([3]IW_GDP!L43="NA","अप्रयोज्य",[3]IW_GDP!L43)</f>
        <v>438.06654289496498</v>
      </c>
      <c r="M43" s="55">
        <f>IF([3]IW_GDP!M43="NA","अप्रयोज्य",[3]IW_GDP!M43)</f>
        <v>336.81185971599933</v>
      </c>
      <c r="N43" s="55">
        <f>IF([3]IW_GDP!N43="NA","अप्रयोज्य",[3]IW_GDP!N43)</f>
        <v>3.4358656049999996</v>
      </c>
      <c r="O43" s="55">
        <f>IF([3]IW_GDP!O43="NA","अप्रयोज्य",[3]IW_GDP!O43)</f>
        <v>408.80603102700002</v>
      </c>
      <c r="P43" s="55">
        <f>IF([3]IW_GDP!P43="NA","अप्रयोज्य",[3]IW_GDP!P43)</f>
        <v>0</v>
      </c>
      <c r="Q43" s="55">
        <f>IF([3]IW_GDP!Q43="NA","अप्रयोज्य",[3]IW_GDP!Q43)</f>
        <v>0.37441398199999998</v>
      </c>
      <c r="R43" s="55">
        <f>IF([3]IW_GDP!R43="NA","अप्रयोज्य",[3]IW_GDP!R43)</f>
        <v>38.526835540999997</v>
      </c>
      <c r="S43" s="55">
        <f>IF([3]IW_GDP!S43="NA","अप्रयोज्य",[3]IW_GDP!S43)</f>
        <v>45.731464888000204</v>
      </c>
      <c r="T43" s="55">
        <f>IF([3]IW_GDP!T43="NA","अप्रयोज्य",[3]IW_GDP!T43)</f>
        <v>178.26965776199901</v>
      </c>
      <c r="U43" s="56">
        <f>IF([3]IW_GDP!U43="NA","अप्रयोज्य",[3]IW_GDP!U43)</f>
        <v>2272.8042568149644</v>
      </c>
      <c r="V43" s="60"/>
      <c r="W43" s="53" t="str">
        <f t="shared" si="0"/>
        <v>फ्यूचर</v>
      </c>
      <c r="X43" s="49" t="e">
        <f>VLOOKUP(D43,$Z$1:$AA$2,2,0)</f>
        <v>#N/A</v>
      </c>
      <c r="Y43" s="53" t="str">
        <f t="shared" si="1"/>
        <v>माह तक</v>
      </c>
      <c r="Z43" s="53"/>
      <c r="AB43" s="53"/>
    </row>
    <row r="44" spans="1:30" s="61" customFormat="1" ht="29.1" customHeight="1" x14ac:dyDescent="0.3">
      <c r="A44" s="92"/>
      <c r="B44" s="95"/>
      <c r="C44" s="98"/>
      <c r="D44" s="54" t="str">
        <f>VLOOKUP([3]IW_GDP!D44,[3]Sheet3!$C$47:$D$49,2,0)</f>
        <v>गत वर्ष</v>
      </c>
      <c r="E44" s="55">
        <f>IF([3]IW_GDP!E44="NA","अप्रयोज्य",[3]IW_GDP!E44)</f>
        <v>283.16456876900003</v>
      </c>
      <c r="F44" s="55">
        <f>IF([3]IW_GDP!F44="NA","अप्रयोज्य",[3]IW_GDP!F44)</f>
        <v>52.016809406</v>
      </c>
      <c r="G44" s="55">
        <f>IF([3]IW_GDP!G44="NA","अप्रयोज्य",[3]IW_GDP!G44)</f>
        <v>50.584795640999999</v>
      </c>
      <c r="H44" s="55">
        <f>IF([3]IW_GDP!H44="NA","अप्रयोज्य",[3]IW_GDP!H44)</f>
        <v>1.432013765</v>
      </c>
      <c r="I44" s="55">
        <f>IF([3]IW_GDP!I44="NA","अप्रयोज्य",[3]IW_GDP!I44)</f>
        <v>35.704262627999995</v>
      </c>
      <c r="J44" s="55">
        <f>IF([3]IW_GDP!J44="NA","अप्रयोज्य",[3]IW_GDP!J44)</f>
        <v>862.93258161399001</v>
      </c>
      <c r="K44" s="55">
        <f>IF([3]IW_GDP!K44="NA","अप्रयोज्य",[3]IW_GDP!K44)</f>
        <v>398.73416602900102</v>
      </c>
      <c r="L44" s="55">
        <f>IF([3]IW_GDP!L44="NA","अप्रयोज्य",[3]IW_GDP!L44)</f>
        <v>464.19841558498899</v>
      </c>
      <c r="M44" s="55">
        <f>IF([3]IW_GDP!M44="NA","अप्रयोज्य",[3]IW_GDP!M44)</f>
        <v>275.92498697799971</v>
      </c>
      <c r="N44" s="55">
        <f>IF([3]IW_GDP!N44="NA","अप्रयोज्य",[3]IW_GDP!N44)</f>
        <v>0.89290960699999999</v>
      </c>
      <c r="O44" s="55">
        <f>IF([3]IW_GDP!O44="NA","अप्रयोज्य",[3]IW_GDP!O44)</f>
        <v>660.90544165100005</v>
      </c>
      <c r="P44" s="55">
        <f>IF([3]IW_GDP!P44="NA","अप्रयोज्य",[3]IW_GDP!P44)</f>
        <v>0</v>
      </c>
      <c r="Q44" s="55">
        <f>IF([3]IW_GDP!Q44="NA","अप्रयोज्य",[3]IW_GDP!Q44)</f>
        <v>0.1127297</v>
      </c>
      <c r="R44" s="55">
        <f>IF([3]IW_GDP!R44="NA","अप्रयोज्य",[3]IW_GDP!R44)</f>
        <v>37.452433794999997</v>
      </c>
      <c r="S44" s="55">
        <f>IF([3]IW_GDP!S44="NA","अप्रयोज्य",[3]IW_GDP!S44)</f>
        <v>47.815954448999598</v>
      </c>
      <c r="T44" s="55">
        <f>IF([3]IW_GDP!T44="NA","अप्रयोज्य",[3]IW_GDP!T44)</f>
        <v>147.82632605700002</v>
      </c>
      <c r="U44" s="56">
        <f>IF([3]IW_GDP!U44="NA","अप्रयोज्य",[3]IW_GDP!U44)</f>
        <v>2404.7490046539897</v>
      </c>
      <c r="V44" s="60"/>
      <c r="W44" s="53" t="str">
        <f t="shared" si="0"/>
        <v>फ्यूचर</v>
      </c>
      <c r="X44" s="49" t="e">
        <f>VLOOKUP(D44,$Z$1:$AA$2,2,0)</f>
        <v>#N/A</v>
      </c>
      <c r="Y44" s="53" t="str">
        <f t="shared" si="1"/>
        <v>माह तक</v>
      </c>
      <c r="Z44" s="53"/>
      <c r="AB44" s="53"/>
    </row>
    <row r="45" spans="1:30" s="61" customFormat="1" ht="29.1" customHeight="1" thickBot="1" x14ac:dyDescent="0.35">
      <c r="A45" s="93"/>
      <c r="B45" s="96"/>
      <c r="C45" s="99"/>
      <c r="D45" s="62" t="str">
        <f>VLOOKUP([3]IW_GDP!D45,[3]Sheet3!$C$47:$D$49,2,0)</f>
        <v>वृद्धि</v>
      </c>
      <c r="E45" s="63">
        <f>IF([3]IW_GDP!E45="NA","अप्रयोज्य",[3]IW_GDP!E45)</f>
        <v>6.7038719001902794E-2</v>
      </c>
      <c r="F45" s="63">
        <f>IF([3]IW_GDP!F45="NA","अप्रयोज्य",[3]IW_GDP!F45)</f>
        <v>0.26185663370250961</v>
      </c>
      <c r="G45" s="63">
        <f>IF([3]IW_GDP!G45="NA","अप्रयोज्य",[3]IW_GDP!G45)</f>
        <v>0.24898338942367665</v>
      </c>
      <c r="H45" s="63">
        <f>IF([3]IW_GDP!H45="NA","अप्रयोज्य",[3]IW_GDP!H45)</f>
        <v>0.71659418371582484</v>
      </c>
      <c r="I45" s="63">
        <f>IF([3]IW_GDP!I45="NA","अप्रयोज्य",[3]IW_GDP!I45)</f>
        <v>0.20373882462693177</v>
      </c>
      <c r="J45" s="64">
        <f>IF([3]IW_GDP!J45="NA","अप्रयोज्य",[3]IW_GDP!J45)</f>
        <v>-1.4889199298736697E-2</v>
      </c>
      <c r="K45" s="64">
        <f>IF([3]IW_GDP!K45="NA","अप्रयोज्य",[3]IW_GDP!K45)</f>
        <v>3.3314169270445351E-2</v>
      </c>
      <c r="L45" s="64">
        <f>IF([3]IW_GDP!L45="NA","अप्रयोज्य",[3]IW_GDP!L45)</f>
        <v>-5.6294618449079105E-2</v>
      </c>
      <c r="M45" s="64">
        <f>IF([3]IW_GDP!M45="NA","अप्रयोज्य",[3]IW_GDP!M45)</f>
        <v>0.22066458498321614</v>
      </c>
      <c r="N45" s="64">
        <f>IF([3]IW_GDP!N45="NA","अप्रयोज्य",[3]IW_GDP!N45)</f>
        <v>2.8479433730630692</v>
      </c>
      <c r="O45" s="64">
        <f>IF([3]IW_GDP!O45="NA","अप्रयोज्य",[3]IW_GDP!O45)</f>
        <v>-0.38144550602312105</v>
      </c>
      <c r="P45" s="64" t="str">
        <f>IF([3]IW_GDP!P45="NA","अप्रयोज्य",[3]IW_GDP!P45)</f>
        <v>अप्रयोज्य</v>
      </c>
      <c r="Q45" s="64">
        <f>IF([3]IW_GDP!Q45="NA","अप्रयोज्य",[3]IW_GDP!Q45)</f>
        <v>2.3213428404404515</v>
      </c>
      <c r="R45" s="64">
        <f>IF([3]IW_GDP!R45="NA","अप्रयोज्य",[3]IW_GDP!R45)</f>
        <v>2.8687100867218811E-2</v>
      </c>
      <c r="S45" s="64">
        <f>IF([3]IW_GDP!S45="NA","अप्रयोज्य",[3]IW_GDP!S45)</f>
        <v>-4.3594017624864236E-2</v>
      </c>
      <c r="T45" s="64">
        <f>IF([3]IW_GDP!T45="NA","अप्रयोज्य",[3]IW_GDP!T45)</f>
        <v>0.20593985196696576</v>
      </c>
      <c r="U45" s="65">
        <f>IF([3]IW_GDP!U45="NA","अप्रयोज्य",[3]IW_GDP!U45)</f>
        <v>-5.4868407298919029E-2</v>
      </c>
      <c r="V45" s="60"/>
      <c r="W45" s="53" t="str">
        <f t="shared" si="0"/>
        <v>फ्यूचर</v>
      </c>
      <c r="X45" s="49"/>
      <c r="Y45" s="53" t="str">
        <f t="shared" si="1"/>
        <v>माह तक</v>
      </c>
      <c r="Z45" s="53"/>
      <c r="AB45" s="53"/>
    </row>
    <row r="46" spans="1:30" s="61" customFormat="1" ht="29.1" customHeight="1" x14ac:dyDescent="0.3">
      <c r="A46" s="91">
        <f>A40+1</f>
        <v>8</v>
      </c>
      <c r="B46" s="94" t="str">
        <f>INDEX([3]Sheet3!$F$3:$F$42,MATCH([3]IW_GDP!B46,[3]Sheet3!$E$3:$E$42,0))</f>
        <v>गो डिजिट</v>
      </c>
      <c r="C46" s="97" t="s">
        <v>78</v>
      </c>
      <c r="D46" s="50" t="str">
        <f>VLOOKUP([3]IW_GDP!D46,[3]Sheet3!$C$47:$D$49,2,0)</f>
        <v>चालू वर्ष</v>
      </c>
      <c r="E46" s="51">
        <f>IF([3]IW_GDP!E46="NA","अप्रयोज्य",[3]IW_GDP!E46)</f>
        <v>37.734343923000409</v>
      </c>
      <c r="F46" s="51">
        <f>IF([3]IW_GDP!F46="NA","अप्रयोज्य",[3]IW_GDP!F46)</f>
        <v>1.1420295999999936</v>
      </c>
      <c r="G46" s="51">
        <f>IF([3]IW_GDP!G46="NA","अप्रयोज्य",[3]IW_GDP!G46)</f>
        <v>1.1420295999999936</v>
      </c>
      <c r="H46" s="51">
        <f>IF([3]IW_GDP!H46="NA","अप्रयोज्य",[3]IW_GDP!H46)</f>
        <v>0</v>
      </c>
      <c r="I46" s="51">
        <f>IF([3]IW_GDP!I46="NA","अप्रयोज्य",[3]IW_GDP!I46)</f>
        <v>3.0201545369999891</v>
      </c>
      <c r="J46" s="51">
        <f>IF([3]IW_GDP!J46="NA","अप्रयोज्य",[3]IW_GDP!J46)</f>
        <v>440.94611662399905</v>
      </c>
      <c r="K46" s="51">
        <f>IF([3]IW_GDP!K46="NA","अप्रयोज्य",[3]IW_GDP!K46)</f>
        <v>147.93389289699883</v>
      </c>
      <c r="L46" s="51">
        <f>IF([3]IW_GDP!L46="NA","अप्रयोज्य",[3]IW_GDP!L46)</f>
        <v>293.01222372700022</v>
      </c>
      <c r="M46" s="51">
        <f>IF([3]IW_GDP!M46="NA","अप्रयोज्य",[3]IW_GDP!M46)</f>
        <v>67.29417913099968</v>
      </c>
      <c r="N46" s="51">
        <f>IF([3]IW_GDP!N46="NA","अप्रयोज्य",[3]IW_GDP!N46)</f>
        <v>0.7754198829999992</v>
      </c>
      <c r="O46" s="51">
        <f>IF([3]IW_GDP!O46="NA","अप्रयोज्य",[3]IW_GDP!O46)</f>
        <v>0</v>
      </c>
      <c r="P46" s="51">
        <f>IF([3]IW_GDP!P46="NA","अप्रयोज्य",[3]IW_GDP!P46)</f>
        <v>0</v>
      </c>
      <c r="Q46" s="51">
        <f>IF([3]IW_GDP!Q46="NA","अप्रयोज्य",[3]IW_GDP!Q46)</f>
        <v>0</v>
      </c>
      <c r="R46" s="51">
        <f>IF([3]IW_GDP!R46="NA","अप्रयोज्य",[3]IW_GDP!R46)</f>
        <v>22.782476159000918</v>
      </c>
      <c r="S46" s="51">
        <f>IF([3]IW_GDP!S46="NA","अप्रयोज्य",[3]IW_GDP!S46)</f>
        <v>10.214601852000015</v>
      </c>
      <c r="T46" s="51">
        <f>IF([3]IW_GDP!T46="NA","अप्रयोज्य",[3]IW_GDP!T46)</f>
        <v>3.9341723230000198</v>
      </c>
      <c r="U46" s="52">
        <f>IF([3]IW_GDP!U46="NA","अप्रयोज्य",[3]IW_GDP!U46)</f>
        <v>587.84349403200008</v>
      </c>
      <c r="V46" s="60"/>
      <c r="W46" s="53" t="str">
        <f t="shared" si="0"/>
        <v>गो डिजिट</v>
      </c>
      <c r="X46" s="49" t="e">
        <f>VLOOKUP(D46,$Z$1:$AA$2,2,0)</f>
        <v>#N/A</v>
      </c>
      <c r="Y46" s="53" t="str">
        <f t="shared" si="1"/>
        <v>माह के लिए</v>
      </c>
      <c r="Z46" s="53">
        <f>U46-SUM(E46,F46,I46,J46,M46,P46,Q46,R46,S46,N46,O46)</f>
        <v>3.9341723229999843</v>
      </c>
      <c r="AA46" s="53"/>
      <c r="AB46" s="53" t="e">
        <f>SUM(#REF!)</f>
        <v>#REF!</v>
      </c>
      <c r="AC46" s="53" t="e">
        <f>AB46-M46</f>
        <v>#REF!</v>
      </c>
      <c r="AD46" s="53"/>
    </row>
    <row r="47" spans="1:30" s="61" customFormat="1" ht="29.1" customHeight="1" x14ac:dyDescent="0.3">
      <c r="A47" s="92"/>
      <c r="B47" s="95"/>
      <c r="C47" s="98"/>
      <c r="D47" s="54" t="str">
        <f>VLOOKUP([3]IW_GDP!D47,[3]Sheet3!$C$47:$D$49,2,0)</f>
        <v>गत वर्ष</v>
      </c>
      <c r="E47" s="55">
        <f>IF([3]IW_GDP!E47="NA","अप्रयोज्य",[3]IW_GDP!E47)</f>
        <v>21.957949899999988</v>
      </c>
      <c r="F47" s="55">
        <f>IF([3]IW_GDP!F47="NA","अप्रयोज्य",[3]IW_GDP!F47)</f>
        <v>0.56116149999999898</v>
      </c>
      <c r="G47" s="55">
        <f>IF([3]IW_GDP!G47="NA","अप्रयोज्य",[3]IW_GDP!G47)</f>
        <v>0.56116149999999898</v>
      </c>
      <c r="H47" s="55">
        <f>IF([3]IW_GDP!H47="NA","अप्रयोज्य",[3]IW_GDP!H47)</f>
        <v>0</v>
      </c>
      <c r="I47" s="55">
        <f>IF([3]IW_GDP!I47="NA","अप्रयोज्य",[3]IW_GDP!I47)</f>
        <v>1.0153941</v>
      </c>
      <c r="J47" s="55">
        <f>IF([3]IW_GDP!J47="NA","अप्रयोज्य",[3]IW_GDP!J47)</f>
        <v>337.75765759999996</v>
      </c>
      <c r="K47" s="55">
        <f>IF([3]IW_GDP!K47="NA","अप्रयोज्य",[3]IW_GDP!K47)</f>
        <v>89.811462999999947</v>
      </c>
      <c r="L47" s="55">
        <f>IF([3]IW_GDP!L47="NA","अप्रयोज्य",[3]IW_GDP!L47)</f>
        <v>247.94619460000001</v>
      </c>
      <c r="M47" s="55">
        <f>IF([3]IW_GDP!M47="NA","अप्रयोज्य",[3]IW_GDP!M47)</f>
        <v>23.153314799999976</v>
      </c>
      <c r="N47" s="55">
        <f>IF([3]IW_GDP!N47="NA","अप्रयोज्य",[3]IW_GDP!N47)</f>
        <v>0.28348240000000002</v>
      </c>
      <c r="O47" s="55">
        <f>IF([3]IW_GDP!O47="NA","अप्रयोज्य",[3]IW_GDP!O47)</f>
        <v>0</v>
      </c>
      <c r="P47" s="55">
        <f>IF([3]IW_GDP!P47="NA","अप्रयोज्य",[3]IW_GDP!P47)</f>
        <v>0</v>
      </c>
      <c r="Q47" s="55">
        <f>IF([3]IW_GDP!Q47="NA","अप्रयोज्य",[3]IW_GDP!Q47)</f>
        <v>0</v>
      </c>
      <c r="R47" s="55">
        <f>IF([3]IW_GDP!R47="NA","अप्रयोज्य",[3]IW_GDP!R47)</f>
        <v>100.1611345</v>
      </c>
      <c r="S47" s="55">
        <f>IF([3]IW_GDP!S47="NA","अप्रयोज्य",[3]IW_GDP!S47)</f>
        <v>9.939965199999989</v>
      </c>
      <c r="T47" s="55">
        <f>IF([3]IW_GDP!T47="NA","अप्रयोज्य",[3]IW_GDP!T47)</f>
        <v>0.98764719999999961</v>
      </c>
      <c r="U47" s="56">
        <f>IF([3]IW_GDP!U47="NA","अप्रयोज्य",[3]IW_GDP!U47)</f>
        <v>495.81770719999997</v>
      </c>
      <c r="V47" s="60"/>
      <c r="W47" s="53" t="str">
        <f t="shared" si="0"/>
        <v>गो डिजिट</v>
      </c>
      <c r="X47" s="49" t="e">
        <f>VLOOKUP(D47,$Z$1:$AA$2,2,0)</f>
        <v>#N/A</v>
      </c>
      <c r="Y47" s="53" t="str">
        <f t="shared" si="1"/>
        <v>माह के लिए</v>
      </c>
      <c r="Z47" s="53">
        <f>U47-SUM(E47,F47,I47,J47,M47,P47,Q47,R47,S47,N47,O47)</f>
        <v>0.9876472000000831</v>
      </c>
      <c r="AA47" s="53"/>
      <c r="AB47" s="53" t="e">
        <f>SUM(#REF!)</f>
        <v>#REF!</v>
      </c>
      <c r="AC47" s="53" t="e">
        <f>AB47-M47</f>
        <v>#REF!</v>
      </c>
      <c r="AD47" s="53"/>
    </row>
    <row r="48" spans="1:30" s="61" customFormat="1" ht="29.1" customHeight="1" x14ac:dyDescent="0.3">
      <c r="A48" s="92"/>
      <c r="B48" s="95"/>
      <c r="C48" s="98"/>
      <c r="D48" s="54" t="str">
        <f>VLOOKUP([3]IW_GDP!D48,[3]Sheet3!$C$47:$D$49,2,0)</f>
        <v>वृद्धि</v>
      </c>
      <c r="E48" s="57">
        <f>IF([3]IW_GDP!E48="NA","अप्रयोज्य",[3]IW_GDP!E48)</f>
        <v>0.71848210305828364</v>
      </c>
      <c r="F48" s="57">
        <f>IF([3]IW_GDP!F48="NA","अप्रयोज्य",[3]IW_GDP!F48)</f>
        <v>1.0351175196445155</v>
      </c>
      <c r="G48" s="57">
        <f>IF([3]IW_GDP!G48="NA","अप्रयोज्य",[3]IW_GDP!G48)</f>
        <v>1.0351175196445155</v>
      </c>
      <c r="H48" s="57" t="str">
        <f>IF([3]IW_GDP!H48="NA","अप्रयोज्य",[3]IW_GDP!H48)</f>
        <v>अप्रयोज्य</v>
      </c>
      <c r="I48" s="57">
        <f>IF([3]IW_GDP!I48="NA","अप्रयोज्य",[3]IW_GDP!I48)</f>
        <v>1.974366836482494</v>
      </c>
      <c r="J48" s="58">
        <f>IF([3]IW_GDP!J48="NA","अप्रयोज्य",[3]IW_GDP!J48)</f>
        <v>0.3055103465520928</v>
      </c>
      <c r="K48" s="58">
        <f>IF([3]IW_GDP!K48="NA","अप्रयोज्य",[3]IW_GDP!K48)</f>
        <v>0.64716048436933837</v>
      </c>
      <c r="L48" s="58">
        <f>IF([3]IW_GDP!L48="NA","अप्रयोज्य",[3]IW_GDP!L48)</f>
        <v>0.18175729294697635</v>
      </c>
      <c r="M48" s="58">
        <f>IF([3]IW_GDP!M48="NA","अप्रयोज्य",[3]IW_GDP!M48)</f>
        <v>1.906459818487837</v>
      </c>
      <c r="N48" s="58">
        <f>IF([3]IW_GDP!N48="NA","अप्रयोज्य",[3]IW_GDP!N48)</f>
        <v>1.7353369486077412</v>
      </c>
      <c r="O48" s="58" t="str">
        <f>IF([3]IW_GDP!O48="NA","अप्रयोज्य",[3]IW_GDP!O48)</f>
        <v>अप्रयोज्य</v>
      </c>
      <c r="P48" s="58" t="str">
        <f>IF([3]IW_GDP!P48="NA","अप्रयोज्य",[3]IW_GDP!P48)</f>
        <v>अप्रयोज्य</v>
      </c>
      <c r="Q48" s="58" t="str">
        <f>IF([3]IW_GDP!Q48="NA","अप्रयोज्य",[3]IW_GDP!Q48)</f>
        <v>अप्रयोज्य</v>
      </c>
      <c r="R48" s="58">
        <f>IF([3]IW_GDP!R48="NA","अप्रयोज्य",[3]IW_GDP!R48)</f>
        <v>-0.77254175212042031</v>
      </c>
      <c r="S48" s="58">
        <f>IF([3]IW_GDP!S48="NA","अप्रयोज्य",[3]IW_GDP!S48)</f>
        <v>2.7629538582290693E-2</v>
      </c>
      <c r="T48" s="58">
        <f>IF([3]IW_GDP!T48="NA","अप्रयोज्य",[3]IW_GDP!T48)</f>
        <v>2.9833781971943236</v>
      </c>
      <c r="U48" s="59">
        <f>IF([3]IW_GDP!U48="NA","अप्रयोज्य",[3]IW_GDP!U48)</f>
        <v>0.18560407483567201</v>
      </c>
      <c r="V48" s="60"/>
      <c r="W48" s="53" t="str">
        <f t="shared" si="0"/>
        <v>गो डिजिट</v>
      </c>
      <c r="X48" s="49"/>
      <c r="Y48" s="53" t="str">
        <f t="shared" si="1"/>
        <v>माह के लिए</v>
      </c>
      <c r="Z48" s="53"/>
      <c r="AB48" s="53" t="e">
        <f>SUM(#REF!)</f>
        <v>#REF!</v>
      </c>
    </row>
    <row r="49" spans="1:30" s="61" customFormat="1" ht="29.1" customHeight="1" x14ac:dyDescent="0.3">
      <c r="A49" s="92"/>
      <c r="B49" s="95"/>
      <c r="C49" s="98" t="s">
        <v>79</v>
      </c>
      <c r="D49" s="54" t="str">
        <f>VLOOKUP([3]IW_GDP!D49,[3]Sheet3!$C$47:$D$49,2,0)</f>
        <v>चालू वर्ष</v>
      </c>
      <c r="E49" s="55">
        <f>IF([3]IW_GDP!E49="NA","अप्रयोज्य",[3]IW_GDP!E49)</f>
        <v>260.192062905</v>
      </c>
      <c r="F49" s="55">
        <f>IF([3]IW_GDP!F49="NA","अप्रयोज्य",[3]IW_GDP!F49)</f>
        <v>26.265513550000001</v>
      </c>
      <c r="G49" s="55">
        <f>IF([3]IW_GDP!G49="NA","अप्रयोज्य",[3]IW_GDP!G49)</f>
        <v>26.265513550000001</v>
      </c>
      <c r="H49" s="55">
        <f>IF([3]IW_GDP!H49="NA","अप्रयोज्य",[3]IW_GDP!H49)</f>
        <v>0</v>
      </c>
      <c r="I49" s="55">
        <f>IF([3]IW_GDP!I49="NA","अप्रयोज्य",[3]IW_GDP!I49)</f>
        <v>35.066616988999996</v>
      </c>
      <c r="J49" s="55">
        <f>IF([3]IW_GDP!J49="NA","अप्रयोज्य",[3]IW_GDP!J49)</f>
        <v>2122.0900038029986</v>
      </c>
      <c r="K49" s="55">
        <f>IF([3]IW_GDP!K49="NA","अप्रयोज्य",[3]IW_GDP!K49)</f>
        <v>699.01597698699698</v>
      </c>
      <c r="L49" s="55">
        <f>IF([3]IW_GDP!L49="NA","अप्रयोज्य",[3]IW_GDP!L49)</f>
        <v>1423.0740268160018</v>
      </c>
      <c r="M49" s="55">
        <f>IF([3]IW_GDP!M49="NA","अप्रयोज्य",[3]IW_GDP!M49)</f>
        <v>415.90620048</v>
      </c>
      <c r="N49" s="55">
        <f>IF([3]IW_GDP!N49="NA","अप्रयोज्य",[3]IW_GDP!N49)</f>
        <v>4.4360792469999994</v>
      </c>
      <c r="O49" s="55">
        <f>IF([3]IW_GDP!O49="NA","अप्रयोज्य",[3]IW_GDP!O49)</f>
        <v>0</v>
      </c>
      <c r="P49" s="55">
        <f>IF([3]IW_GDP!P49="NA","अप्रयोज्य",[3]IW_GDP!P49)</f>
        <v>0</v>
      </c>
      <c r="Q49" s="55">
        <f>IF([3]IW_GDP!Q49="NA","अप्रयोज्य",[3]IW_GDP!Q49)</f>
        <v>0</v>
      </c>
      <c r="R49" s="55">
        <f>IF([3]IW_GDP!R49="NA","अप्रयोज्य",[3]IW_GDP!R49)</f>
        <v>578.8515530000011</v>
      </c>
      <c r="S49" s="55">
        <f>IF([3]IW_GDP!S49="NA","अप्रयोज्य",[3]IW_GDP!S49)</f>
        <v>80.410593121000005</v>
      </c>
      <c r="T49" s="55">
        <f>IF([3]IW_GDP!T49="NA","अप्रयोज्य",[3]IW_GDP!T49)</f>
        <v>30.722464843000001</v>
      </c>
      <c r="U49" s="56">
        <f>IF([3]IW_GDP!U49="NA","अप्रयोज्य",[3]IW_GDP!U49)</f>
        <v>3553.9410879379993</v>
      </c>
      <c r="V49" s="60"/>
      <c r="W49" s="53" t="str">
        <f t="shared" si="0"/>
        <v>गो डिजिट</v>
      </c>
      <c r="X49" s="49" t="e">
        <f>VLOOKUP(D49,$Z$1:$AA$2,2,0)</f>
        <v>#N/A</v>
      </c>
      <c r="Y49" s="53" t="str">
        <f t="shared" si="1"/>
        <v>माह तक</v>
      </c>
      <c r="Z49" s="53"/>
      <c r="AB49" s="53"/>
    </row>
    <row r="50" spans="1:30" s="61" customFormat="1" ht="29.1" customHeight="1" x14ac:dyDescent="0.3">
      <c r="A50" s="92"/>
      <c r="B50" s="95"/>
      <c r="C50" s="98"/>
      <c r="D50" s="54" t="str">
        <f>VLOOKUP([3]IW_GDP!D50,[3]Sheet3!$C$47:$D$49,2,0)</f>
        <v>गत वर्ष</v>
      </c>
      <c r="E50" s="55">
        <f>IF([3]IW_GDP!E50="NA","अप्रयोज्य",[3]IW_GDP!E50)</f>
        <v>160.71724879999999</v>
      </c>
      <c r="F50" s="55">
        <f>IF([3]IW_GDP!F50="NA","अप्रयोज्य",[3]IW_GDP!F50)</f>
        <v>10.736242799999999</v>
      </c>
      <c r="G50" s="55">
        <f>IF([3]IW_GDP!G50="NA","अप्रयोज्य",[3]IW_GDP!G50)</f>
        <v>10.736242799999999</v>
      </c>
      <c r="H50" s="55">
        <f>IF([3]IW_GDP!H50="NA","अप्रयोज्य",[3]IW_GDP!H50)</f>
        <v>0</v>
      </c>
      <c r="I50" s="55">
        <f>IF([3]IW_GDP!I50="NA","अप्रयोज्य",[3]IW_GDP!I50)</f>
        <v>15.336430699999999</v>
      </c>
      <c r="J50" s="55">
        <f>IF([3]IW_GDP!J50="NA","अप्रयोज्य",[3]IW_GDP!J50)</f>
        <v>1383.0632716</v>
      </c>
      <c r="K50" s="55">
        <f>IF([3]IW_GDP!K50="NA","अप्रयोज्य",[3]IW_GDP!K50)</f>
        <v>402.00763339999997</v>
      </c>
      <c r="L50" s="55">
        <f>IF([3]IW_GDP!L50="NA","अप्रयोज्य",[3]IW_GDP!L50)</f>
        <v>981.05563819999998</v>
      </c>
      <c r="M50" s="55">
        <f>IF([3]IW_GDP!M50="NA","अप्रयोज्य",[3]IW_GDP!M50)</f>
        <v>305.44428909999999</v>
      </c>
      <c r="N50" s="55">
        <f>IF([3]IW_GDP!N50="NA","अप्रयोज्य",[3]IW_GDP!N50)</f>
        <v>0.88118989999999997</v>
      </c>
      <c r="O50" s="55">
        <f>IF([3]IW_GDP!O50="NA","अप्रयोज्य",[3]IW_GDP!O50)</f>
        <v>0</v>
      </c>
      <c r="P50" s="55">
        <f>IF([3]IW_GDP!P50="NA","अप्रयोज्य",[3]IW_GDP!P50)</f>
        <v>0</v>
      </c>
      <c r="Q50" s="55">
        <f>IF([3]IW_GDP!Q50="NA","अप्रयोज्य",[3]IW_GDP!Q50)</f>
        <v>0</v>
      </c>
      <c r="R50" s="55">
        <f>IF([3]IW_GDP!R50="NA","अप्रयोज्य",[3]IW_GDP!R50)</f>
        <v>219.3452331</v>
      </c>
      <c r="S50" s="55">
        <f>IF([3]IW_GDP!S50="NA","अप्रयोज्य",[3]IW_GDP!S50)</f>
        <v>173.48125329999999</v>
      </c>
      <c r="T50" s="55">
        <f>IF([3]IW_GDP!T50="NA","अप्रयोज्य",[3]IW_GDP!T50)</f>
        <v>6.9255186999999996</v>
      </c>
      <c r="U50" s="56">
        <f>IF([3]IW_GDP!U50="NA","अप्रयोज्य",[3]IW_GDP!U50)</f>
        <v>2275.9306780000002</v>
      </c>
      <c r="V50" s="60"/>
      <c r="W50" s="53" t="str">
        <f t="shared" si="0"/>
        <v>गो डिजिट</v>
      </c>
      <c r="X50" s="49" t="e">
        <f>VLOOKUP(D50,$Z$1:$AA$2,2,0)</f>
        <v>#N/A</v>
      </c>
      <c r="Y50" s="53" t="str">
        <f t="shared" si="1"/>
        <v>माह तक</v>
      </c>
      <c r="Z50" s="53"/>
      <c r="AB50" s="53"/>
    </row>
    <row r="51" spans="1:30" s="61" customFormat="1" ht="29.1" customHeight="1" thickBot="1" x14ac:dyDescent="0.35">
      <c r="A51" s="93"/>
      <c r="B51" s="96"/>
      <c r="C51" s="99"/>
      <c r="D51" s="62" t="str">
        <f>VLOOKUP([3]IW_GDP!D51,[3]Sheet3!$C$47:$D$49,2,0)</f>
        <v>वृद्धि</v>
      </c>
      <c r="E51" s="63">
        <f>IF([3]IW_GDP!E51="NA","अप्रयोज्य",[3]IW_GDP!E51)</f>
        <v>0.61894298743745058</v>
      </c>
      <c r="F51" s="63">
        <f>IF([3]IW_GDP!F51="NA","अप्रयोज्य",[3]IW_GDP!F51)</f>
        <v>1.4464343848483012</v>
      </c>
      <c r="G51" s="63">
        <f>IF([3]IW_GDP!G51="NA","अप्रयोज्य",[3]IW_GDP!G51)</f>
        <v>1.4464343848483012</v>
      </c>
      <c r="H51" s="63" t="str">
        <f>IF([3]IW_GDP!H51="NA","अप्रयोज्य",[3]IW_GDP!H51)</f>
        <v>अप्रयोज्य</v>
      </c>
      <c r="I51" s="63">
        <f>IF([3]IW_GDP!I51="NA","अप्रयोज्य",[3]IW_GDP!I51)</f>
        <v>1.286491405656728</v>
      </c>
      <c r="J51" s="64">
        <f>IF([3]IW_GDP!J51="NA","अप्रयोज्य",[3]IW_GDP!J51)</f>
        <v>0.53434050876649608</v>
      </c>
      <c r="K51" s="64">
        <f>IF([3]IW_GDP!K51="NA","अप्रयोज्य",[3]IW_GDP!K51)</f>
        <v>0.73881269635363356</v>
      </c>
      <c r="L51" s="64">
        <f>IF([3]IW_GDP!L51="NA","अप्रयोज्य",[3]IW_GDP!L51)</f>
        <v>0.45055384364030443</v>
      </c>
      <c r="M51" s="64">
        <f>IF([3]IW_GDP!M51="NA","अप्रयोज्य",[3]IW_GDP!M51)</f>
        <v>0.36164340052151267</v>
      </c>
      <c r="N51" s="64">
        <f>IF([3]IW_GDP!N51="NA","अप्रयोज्य",[3]IW_GDP!N51)</f>
        <v>4.0341921156835774</v>
      </c>
      <c r="O51" s="64" t="str">
        <f>IF([3]IW_GDP!O51="NA","अप्रयोज्य",[3]IW_GDP!O51)</f>
        <v>अप्रयोज्य</v>
      </c>
      <c r="P51" s="64" t="str">
        <f>IF([3]IW_GDP!P51="NA","अप्रयोज्य",[3]IW_GDP!P51)</f>
        <v>अप्रयोज्य</v>
      </c>
      <c r="Q51" s="64" t="str">
        <f>IF([3]IW_GDP!Q51="NA","अप्रयोज्य",[3]IW_GDP!Q51)</f>
        <v>अप्रयोज्य</v>
      </c>
      <c r="R51" s="64">
        <f>IF([3]IW_GDP!R51="NA","अप्रयोज्य",[3]IW_GDP!R51)</f>
        <v>1.6389976422970696</v>
      </c>
      <c r="S51" s="64">
        <f>IF([3]IW_GDP!S51="NA","अप्रयोज्य",[3]IW_GDP!S51)</f>
        <v>-0.53648828567115259</v>
      </c>
      <c r="T51" s="64">
        <f>IF([3]IW_GDP!T51="NA","अप्रयोज्य",[3]IW_GDP!T51)</f>
        <v>3.4361247400862553</v>
      </c>
      <c r="U51" s="65">
        <f>IF([3]IW_GDP!U51="NA","अप्रयोज्य",[3]IW_GDP!U51)</f>
        <v>0.56153310041106574</v>
      </c>
      <c r="V51" s="60"/>
      <c r="W51" s="53" t="str">
        <f t="shared" si="0"/>
        <v>गो डिजिट</v>
      </c>
      <c r="X51" s="49"/>
      <c r="Y51" s="53" t="str">
        <f t="shared" si="1"/>
        <v>माह तक</v>
      </c>
      <c r="Z51" s="53"/>
      <c r="AB51" s="53"/>
    </row>
    <row r="52" spans="1:30" s="61" customFormat="1" ht="29.1" customHeight="1" x14ac:dyDescent="0.3">
      <c r="A52" s="91">
        <f>A46+1</f>
        <v>9</v>
      </c>
      <c r="B52" s="94" t="str">
        <f>INDEX([3]Sheet3!$F$3:$F$42,MATCH([3]IW_GDP!B52,[3]Sheet3!$E$3:$E$42,0))</f>
        <v>एचडीएफसी एर्गो</v>
      </c>
      <c r="C52" s="97" t="s">
        <v>78</v>
      </c>
      <c r="D52" s="50" t="str">
        <f>VLOOKUP([3]IW_GDP!D52,[3]Sheet3!$C$47:$D$49,2,0)</f>
        <v>चालू वर्ष</v>
      </c>
      <c r="E52" s="51">
        <f>IF([3]IW_GDP!E52="NA","अप्रयोज्य",[3]IW_GDP!E52)</f>
        <v>179.19152957475012</v>
      </c>
      <c r="F52" s="51">
        <f>IF([3]IW_GDP!F52="NA","अप्रयोज्य",[3]IW_GDP!F52)</f>
        <v>22.865652905999987</v>
      </c>
      <c r="G52" s="51">
        <f>IF([3]IW_GDP!G52="NA","अप्रयोज्य",[3]IW_GDP!G52)</f>
        <v>20.82933960199999</v>
      </c>
      <c r="H52" s="51">
        <f>IF([3]IW_GDP!H52="NA","अप्रयोज्य",[3]IW_GDP!H52)</f>
        <v>2.0363133039999983</v>
      </c>
      <c r="I52" s="51">
        <f>IF([3]IW_GDP!I52="NA","अप्रयोज्य",[3]IW_GDP!I52)</f>
        <v>14.668762479080002</v>
      </c>
      <c r="J52" s="51">
        <f>IF([3]IW_GDP!J52="NA","अप्रयोज्य",[3]IW_GDP!J52)</f>
        <v>554.12448202888811</v>
      </c>
      <c r="K52" s="51">
        <f>IF([3]IW_GDP!K52="NA","अप्रयोज्य",[3]IW_GDP!K52)</f>
        <v>247.61940763199107</v>
      </c>
      <c r="L52" s="51">
        <f>IF([3]IW_GDP!L52="NA","अप्रयोज्य",[3]IW_GDP!L52)</f>
        <v>306.50507439689704</v>
      </c>
      <c r="M52" s="51">
        <f>IF([3]IW_GDP!M52="NA","अप्रयोज्य",[3]IW_GDP!M52)</f>
        <v>327.41782631399929</v>
      </c>
      <c r="N52" s="51">
        <f>IF([3]IW_GDP!N52="NA","अप्रयोज्य",[3]IW_GDP!N52)</f>
        <v>1.8080779279999994</v>
      </c>
      <c r="O52" s="51">
        <f>IF([3]IW_GDP!O52="NA","अप्रयोज्य",[3]IW_GDP!O52)</f>
        <v>39.378468092020057</v>
      </c>
      <c r="P52" s="51">
        <f>IF([3]IW_GDP!P52="NA","अप्रयोज्य",[3]IW_GDP!P52)</f>
        <v>8.5273086109999952</v>
      </c>
      <c r="Q52" s="51">
        <f>IF([3]IW_GDP!Q52="NA","अप्रयोज्य",[3]IW_GDP!Q52)</f>
        <v>6.1046879999999977</v>
      </c>
      <c r="R52" s="51">
        <f>IF([3]IW_GDP!R52="NA","अप्रयोज्य",[3]IW_GDP!R52)</f>
        <v>88.038146738000052</v>
      </c>
      <c r="S52" s="51">
        <f>IF([3]IW_GDP!S52="NA","अप्रयोज्य",[3]IW_GDP!S52)</f>
        <v>49.146409826101092</v>
      </c>
      <c r="T52" s="51">
        <f>IF([3]IW_GDP!T52="NA","अप्रयोज्य",[3]IW_GDP!T52)</f>
        <v>6.9200149641700364</v>
      </c>
      <c r="U52" s="52">
        <f>IF([3]IW_GDP!U52="NA","अप्रयोज्य",[3]IW_GDP!U52)</f>
        <v>1298.1913674620087</v>
      </c>
      <c r="V52" s="60"/>
      <c r="W52" s="53" t="str">
        <f t="shared" si="0"/>
        <v>एचडीएफसी एर्गो</v>
      </c>
      <c r="X52" s="49" t="e">
        <f>VLOOKUP(D52,$Z$1:$AA$2,2,0)</f>
        <v>#N/A</v>
      </c>
      <c r="Y52" s="53" t="str">
        <f t="shared" si="1"/>
        <v>माह के लिए</v>
      </c>
      <c r="Z52" s="53">
        <f>U52-SUM(E52,F52,I52,J52,M52,P52,Q52,R52,S52,N52,O52)</f>
        <v>6.9200149641699227</v>
      </c>
      <c r="AA52" s="53"/>
      <c r="AB52" s="53" t="e">
        <f>SUM(#REF!)</f>
        <v>#REF!</v>
      </c>
      <c r="AC52" s="53" t="e">
        <f>AB52-M52</f>
        <v>#REF!</v>
      </c>
      <c r="AD52" s="53"/>
    </row>
    <row r="53" spans="1:30" s="61" customFormat="1" ht="29.1" customHeight="1" x14ac:dyDescent="0.3">
      <c r="A53" s="92"/>
      <c r="B53" s="95"/>
      <c r="C53" s="98"/>
      <c r="D53" s="54" t="str">
        <f>VLOOKUP([3]IW_GDP!D53,[3]Sheet3!$C$47:$D$49,2,0)</f>
        <v>गत वर्ष</v>
      </c>
      <c r="E53" s="55">
        <f>IF([3]IW_GDP!E53="NA","अप्रयोज्य",[3]IW_GDP!E53)</f>
        <v>140.70832878987494</v>
      </c>
      <c r="F53" s="55">
        <f>IF([3]IW_GDP!F53="NA","अप्रयोज्य",[3]IW_GDP!F53)</f>
        <v>21.211634797999999</v>
      </c>
      <c r="G53" s="55">
        <f>IF([3]IW_GDP!G53="NA","अप्रयोज्य",[3]IW_GDP!G53)</f>
        <v>20.730871041</v>
      </c>
      <c r="H53" s="55">
        <f>IF([3]IW_GDP!H53="NA","अप्रयोज्य",[3]IW_GDP!H53)</f>
        <v>0.48076375700000007</v>
      </c>
      <c r="I53" s="55">
        <f>IF([3]IW_GDP!I53="NA","अप्रयोज्य",[3]IW_GDP!I53)</f>
        <v>12.945556097199997</v>
      </c>
      <c r="J53" s="55">
        <f>IF([3]IW_GDP!J53="NA","अप्रयोज्य",[3]IW_GDP!J53)</f>
        <v>378.59316091199094</v>
      </c>
      <c r="K53" s="55">
        <f>IF([3]IW_GDP!K53="NA","अप्रयोज्य",[3]IW_GDP!K53)</f>
        <v>162.31464526600109</v>
      </c>
      <c r="L53" s="55">
        <f>IF([3]IW_GDP!L53="NA","अप्रयोज्य",[3]IW_GDP!L53)</f>
        <v>216.27851564598984</v>
      </c>
      <c r="M53" s="55">
        <f>IF([3]IW_GDP!M53="NA","अप्रयोज्य",[3]IW_GDP!M53)</f>
        <v>304.34054802299988</v>
      </c>
      <c r="N53" s="55">
        <f>IF([3]IW_GDP!N53="NA","अप्रयोज्य",[3]IW_GDP!N53)</f>
        <v>1.0337968259999988</v>
      </c>
      <c r="O53" s="55">
        <f>IF([3]IW_GDP!O53="NA","अप्रयोज्य",[3]IW_GDP!O53)</f>
        <v>167.69036085800008</v>
      </c>
      <c r="P53" s="55">
        <f>IF([3]IW_GDP!P53="NA","अप्रयोज्य",[3]IW_GDP!P53)</f>
        <v>6.9392256000000003</v>
      </c>
      <c r="Q53" s="55">
        <f>IF([3]IW_GDP!Q53="NA","अप्रयोज्य",[3]IW_GDP!Q53)</f>
        <v>7.0347731340000008</v>
      </c>
      <c r="R53" s="55">
        <f>IF([3]IW_GDP!R53="NA","अप्रयोज्य",[3]IW_GDP!R53)</f>
        <v>71.909036305900031</v>
      </c>
      <c r="S53" s="55">
        <f>IF([3]IW_GDP!S53="NA","अप्रयोज्य",[3]IW_GDP!S53)</f>
        <v>55.984912608000002</v>
      </c>
      <c r="T53" s="55">
        <f>IF([3]IW_GDP!T53="NA","अप्रयोज्य",[3]IW_GDP!T53)</f>
        <v>67.70894448027795</v>
      </c>
      <c r="U53" s="56">
        <f>IF([3]IW_GDP!U53="NA","अप्रयोज्य",[3]IW_GDP!U53)</f>
        <v>1236.1002784322438</v>
      </c>
      <c r="V53" s="60"/>
      <c r="W53" s="53" t="str">
        <f t="shared" si="0"/>
        <v>एचडीएफसी एर्गो</v>
      </c>
      <c r="X53" s="49" t="e">
        <f>VLOOKUP(D53,$Z$1:$AA$2,2,0)</f>
        <v>#N/A</v>
      </c>
      <c r="Y53" s="53" t="str">
        <f t="shared" si="1"/>
        <v>माह के लिए</v>
      </c>
      <c r="Z53" s="53">
        <f>U53-SUM(E53,F53,I53,J53,M53,P53,Q53,R53,S53,N53,O53)</f>
        <v>67.708944480277978</v>
      </c>
      <c r="AA53" s="53"/>
      <c r="AB53" s="53" t="e">
        <f>SUM(#REF!)</f>
        <v>#REF!</v>
      </c>
      <c r="AC53" s="53" t="e">
        <f>AB53-M53</f>
        <v>#REF!</v>
      </c>
      <c r="AD53" s="53"/>
    </row>
    <row r="54" spans="1:30" s="61" customFormat="1" ht="29.1" customHeight="1" x14ac:dyDescent="0.3">
      <c r="A54" s="92"/>
      <c r="B54" s="95"/>
      <c r="C54" s="98"/>
      <c r="D54" s="54" t="str">
        <f>VLOOKUP([3]IW_GDP!D54,[3]Sheet3!$C$47:$D$49,2,0)</f>
        <v>वृद्धि</v>
      </c>
      <c r="E54" s="57">
        <f>IF([3]IW_GDP!E54="NA","अप्रयोज्य",[3]IW_GDP!E54)</f>
        <v>0.27349625367481689</v>
      </c>
      <c r="F54" s="57">
        <f>IF([3]IW_GDP!F54="NA","अप्रयोज्य",[3]IW_GDP!F54)</f>
        <v>7.7976927462278495E-2</v>
      </c>
      <c r="G54" s="57">
        <f>IF([3]IW_GDP!G54="NA","अप्रयोज्य",[3]IW_GDP!G54)</f>
        <v>4.7498516007960347E-3</v>
      </c>
      <c r="H54" s="57">
        <f>IF([3]IW_GDP!H54="NA","अप्रयोज्य",[3]IW_GDP!H54)</f>
        <v>3.23557989626077</v>
      </c>
      <c r="I54" s="57">
        <f>IF([3]IW_GDP!I54="NA","अप्रयोज्य",[3]IW_GDP!I54)</f>
        <v>0.13311180832569391</v>
      </c>
      <c r="J54" s="58">
        <f>IF([3]IW_GDP!J54="NA","अप्रयोज्य",[3]IW_GDP!J54)</f>
        <v>0.4636410248248034</v>
      </c>
      <c r="K54" s="58">
        <f>IF([3]IW_GDP!K54="NA","अप्रयोज्य",[3]IW_GDP!K54)</f>
        <v>0.52555185162862295</v>
      </c>
      <c r="L54" s="58">
        <f>IF([3]IW_GDP!L54="NA","अप्रयोज्य",[3]IW_GDP!L54)</f>
        <v>0.41717763080357145</v>
      </c>
      <c r="M54" s="58">
        <f>IF([3]IW_GDP!M54="NA","अप्रयोज्य",[3]IW_GDP!M54)</f>
        <v>7.5827156259360443E-2</v>
      </c>
      <c r="N54" s="58">
        <f>IF([3]IW_GDP!N54="NA","अप्रयोज्य",[3]IW_GDP!N54)</f>
        <v>0.74896834902838205</v>
      </c>
      <c r="O54" s="58">
        <f>IF([3]IW_GDP!O54="NA","अप्रयोज्य",[3]IW_GDP!O54)</f>
        <v>-0.76517154659017239</v>
      </c>
      <c r="P54" s="58">
        <f>IF([3]IW_GDP!P54="NA","अप्रयोज्य",[3]IW_GDP!P54)</f>
        <v>0.22885594193680556</v>
      </c>
      <c r="Q54" s="58">
        <f>IF([3]IW_GDP!Q54="NA","अप्रयोज्य",[3]IW_GDP!Q54)</f>
        <v>-0.1322125271538292</v>
      </c>
      <c r="R54" s="58">
        <f>IF([3]IW_GDP!R54="NA","अप्रयोज्य",[3]IW_GDP!R54)</f>
        <v>0.22429879832469193</v>
      </c>
      <c r="S54" s="58">
        <f>IF([3]IW_GDP!S54="NA","अप्रयोज्य",[3]IW_GDP!S54)</f>
        <v>-0.12214903021786119</v>
      </c>
      <c r="T54" s="58">
        <f>IF([3]IW_GDP!T54="NA","अप्रयोज्य",[3]IW_GDP!T54)</f>
        <v>-0.89779762456368406</v>
      </c>
      <c r="U54" s="59">
        <f>IF([3]IW_GDP!U54="NA","अप्रयोज्य",[3]IW_GDP!U54)</f>
        <v>5.0231433576340148E-2</v>
      </c>
      <c r="V54" s="60"/>
      <c r="W54" s="53" t="str">
        <f t="shared" si="0"/>
        <v>एचडीएफसी एर्गो</v>
      </c>
      <c r="X54" s="49"/>
      <c r="Y54" s="53" t="str">
        <f t="shared" si="1"/>
        <v>माह के लिए</v>
      </c>
      <c r="Z54" s="53"/>
      <c r="AB54" s="53" t="e">
        <f>SUM(#REF!)</f>
        <v>#REF!</v>
      </c>
    </row>
    <row r="55" spans="1:30" s="61" customFormat="1" ht="29.1" customHeight="1" x14ac:dyDescent="0.3">
      <c r="A55" s="92"/>
      <c r="B55" s="95"/>
      <c r="C55" s="98" t="s">
        <v>79</v>
      </c>
      <c r="D55" s="54" t="str">
        <f>VLOOKUP([3]IW_GDP!D55,[3]Sheet3!$C$47:$D$49,2,0)</f>
        <v>चालू वर्ष</v>
      </c>
      <c r="E55" s="55">
        <f>IF([3]IW_GDP!E55="NA","अप्रयोज्य",[3]IW_GDP!E55)</f>
        <v>1176.0839687804701</v>
      </c>
      <c r="F55" s="55">
        <f>IF([3]IW_GDP!F55="NA","अप्रयोज्य",[3]IW_GDP!F55)</f>
        <v>152.367561798</v>
      </c>
      <c r="G55" s="55">
        <f>IF([3]IW_GDP!G55="NA","अप्रयोज्य",[3]IW_GDP!G55)</f>
        <v>136.92296873499998</v>
      </c>
      <c r="H55" s="55">
        <f>IF([3]IW_GDP!H55="NA","अप्रयोज्य",[3]IW_GDP!H55)</f>
        <v>15.444593062999999</v>
      </c>
      <c r="I55" s="55">
        <f>IF([3]IW_GDP!I55="NA","अप्रयोज्य",[3]IW_GDP!I55)</f>
        <v>119.644836092125</v>
      </c>
      <c r="J55" s="55">
        <f>IF([3]IW_GDP!J55="NA","अप्रयोज्य",[3]IW_GDP!J55)</f>
        <v>2596.7894291728262</v>
      </c>
      <c r="K55" s="55">
        <f>IF([3]IW_GDP!K55="NA","अप्रयोज्य",[3]IW_GDP!K55)</f>
        <v>1160.41162140899</v>
      </c>
      <c r="L55" s="55">
        <f>IF([3]IW_GDP!L55="NA","अप्रयोज्य",[3]IW_GDP!L55)</f>
        <v>1436.377807763836</v>
      </c>
      <c r="M55" s="55">
        <f>IF([3]IW_GDP!M55="NA","अप्रयोज्य",[3]IW_GDP!M55)</f>
        <v>2526.6042634359983</v>
      </c>
      <c r="N55" s="55">
        <f>IF([3]IW_GDP!N55="NA","अप्रयोज्य",[3]IW_GDP!N55)</f>
        <v>20.964028425999999</v>
      </c>
      <c r="O55" s="55">
        <f>IF([3]IW_GDP!O55="NA","अप्रयोज्य",[3]IW_GDP!O55)</f>
        <v>1629.9261295470301</v>
      </c>
      <c r="P55" s="55">
        <f>IF([3]IW_GDP!P55="NA","अप्रयोज्य",[3]IW_GDP!P55)</f>
        <v>51.647106833999999</v>
      </c>
      <c r="Q55" s="55">
        <f>IF([3]IW_GDP!Q55="NA","अप्रयोज्य",[3]IW_GDP!Q55)</f>
        <v>14.617725363999998</v>
      </c>
      <c r="R55" s="55">
        <f>IF([3]IW_GDP!R55="NA","अप्रयोज्य",[3]IW_GDP!R55)</f>
        <v>379.63178646590006</v>
      </c>
      <c r="S55" s="55">
        <f>IF([3]IW_GDP!S55="NA","अप्रयोज्य",[3]IW_GDP!S55)</f>
        <v>406.13664421444804</v>
      </c>
      <c r="T55" s="55">
        <f>IF([3]IW_GDP!T55="NA","अप्रयोज्य",[3]IW_GDP!T55)</f>
        <v>225.82649778558402</v>
      </c>
      <c r="U55" s="56">
        <f>IF([3]IW_GDP!U55="NA","अप्रयोज्य",[3]IW_GDP!U55)</f>
        <v>9300.2399779163825</v>
      </c>
      <c r="V55" s="60"/>
      <c r="W55" s="53" t="str">
        <f t="shared" si="0"/>
        <v>एचडीएफसी एर्गो</v>
      </c>
      <c r="X55" s="49" t="e">
        <f>VLOOKUP(D55,$Z$1:$AA$2,2,0)</f>
        <v>#N/A</v>
      </c>
      <c r="Y55" s="53" t="str">
        <f t="shared" si="1"/>
        <v>माह तक</v>
      </c>
      <c r="Z55" s="53"/>
      <c r="AB55" s="53"/>
    </row>
    <row r="56" spans="1:30" s="61" customFormat="1" ht="29.1" customHeight="1" x14ac:dyDescent="0.3">
      <c r="A56" s="92"/>
      <c r="B56" s="95"/>
      <c r="C56" s="98"/>
      <c r="D56" s="54" t="str">
        <f>VLOOKUP([3]IW_GDP!D56,[3]Sheet3!$C$47:$D$49,2,0)</f>
        <v>गत वर्ष</v>
      </c>
      <c r="E56" s="55">
        <f>IF([3]IW_GDP!E56="NA","अप्रयोज्य",[3]IW_GDP!E56)</f>
        <v>893.34680360699997</v>
      </c>
      <c r="F56" s="55">
        <f>IF([3]IW_GDP!F56="NA","अप्रयोज्य",[3]IW_GDP!F56)</f>
        <v>116.465732725</v>
      </c>
      <c r="G56" s="55">
        <f>IF([3]IW_GDP!G56="NA","अप्रयोज्य",[3]IW_GDP!G56)</f>
        <v>101.231887387</v>
      </c>
      <c r="H56" s="55">
        <f>IF([3]IW_GDP!H56="NA","अप्रयोज्य",[3]IW_GDP!H56)</f>
        <v>15.233845338</v>
      </c>
      <c r="I56" s="55">
        <f>IF([3]IW_GDP!I56="NA","अप्रयोज्य",[3]IW_GDP!I56)</f>
        <v>119.37330612524499</v>
      </c>
      <c r="J56" s="55">
        <f>IF([3]IW_GDP!J56="NA","अप्रयोज्य",[3]IW_GDP!J56)</f>
        <v>1904.2890556276359</v>
      </c>
      <c r="K56" s="55">
        <f>IF([3]IW_GDP!K56="NA","अप्रयोज्य",[3]IW_GDP!K56)</f>
        <v>831.73451317700005</v>
      </c>
      <c r="L56" s="55">
        <f>IF([3]IW_GDP!L56="NA","अप्रयोज्य",[3]IW_GDP!L56)</f>
        <v>1072.5545424506358</v>
      </c>
      <c r="M56" s="55">
        <f>IF([3]IW_GDP!M56="NA","अप्रयोज्य",[3]IW_GDP!M56)</f>
        <v>2141.242586932</v>
      </c>
      <c r="N56" s="55">
        <f>IF([3]IW_GDP!N56="NA","अप्रयोज्य",[3]IW_GDP!N56)</f>
        <v>7.5865028459999992</v>
      </c>
      <c r="O56" s="55">
        <f>IF([3]IW_GDP!O56="NA","अप्रयोज्य",[3]IW_GDP!O56)</f>
        <v>1688.6944550952001</v>
      </c>
      <c r="P56" s="55">
        <f>IF([3]IW_GDP!P56="NA","अप्रयोज्य",[3]IW_GDP!P56)</f>
        <v>32.169001350000002</v>
      </c>
      <c r="Q56" s="55">
        <f>IF([3]IW_GDP!Q56="NA","अप्रयोज्य",[3]IW_GDP!Q56)</f>
        <v>14.218320634000001</v>
      </c>
      <c r="R56" s="55">
        <f>IF([3]IW_GDP!R56="NA","अप्रयोज्य",[3]IW_GDP!R56)</f>
        <v>266.33946144290002</v>
      </c>
      <c r="S56" s="55">
        <f>IF([3]IW_GDP!S56="NA","अप्रयोज्य",[3]IW_GDP!S56)</f>
        <v>346.81045626899902</v>
      </c>
      <c r="T56" s="55">
        <f>IF([3]IW_GDP!T56="NA","अप्रयोज्य",[3]IW_GDP!T56)</f>
        <v>230.74939981413297</v>
      </c>
      <c r="U56" s="56">
        <f>IF([3]IW_GDP!U56="NA","अप्रयोज्य",[3]IW_GDP!U56)</f>
        <v>7761.2850824681127</v>
      </c>
      <c r="V56" s="60"/>
      <c r="W56" s="53" t="str">
        <f t="shared" si="0"/>
        <v>एचडीएफसी एर्गो</v>
      </c>
      <c r="X56" s="49" t="e">
        <f>VLOOKUP(D56,$Z$1:$AA$2,2,0)</f>
        <v>#N/A</v>
      </c>
      <c r="Y56" s="53" t="str">
        <f t="shared" si="1"/>
        <v>माह तक</v>
      </c>
      <c r="Z56" s="53"/>
      <c r="AB56" s="53"/>
    </row>
    <row r="57" spans="1:30" s="61" customFormat="1" ht="29.1" customHeight="1" thickBot="1" x14ac:dyDescent="0.35">
      <c r="A57" s="93"/>
      <c r="B57" s="96"/>
      <c r="C57" s="99"/>
      <c r="D57" s="62" t="str">
        <f>VLOOKUP([3]IW_GDP!D57,[3]Sheet3!$C$47:$D$49,2,0)</f>
        <v>वृद्धि</v>
      </c>
      <c r="E57" s="63">
        <f>IF([3]IW_GDP!E57="NA","अप्रयोज्य",[3]IW_GDP!E57)</f>
        <v>0.31649205440919836</v>
      </c>
      <c r="F57" s="63">
        <f>IF([3]IW_GDP!F57="NA","अप्रयोज्य",[3]IW_GDP!F57)</f>
        <v>0.30826087839735439</v>
      </c>
      <c r="G57" s="63">
        <f>IF([3]IW_GDP!G57="NA","अप्रयोज्य",[3]IW_GDP!G57)</f>
        <v>0.35256757795650229</v>
      </c>
      <c r="H57" s="63">
        <f>IF([3]IW_GDP!H57="NA","अप्रयोज्य",[3]IW_GDP!H57)</f>
        <v>1.3834177801076949E-2</v>
      </c>
      <c r="I57" s="63">
        <f>IF([3]IW_GDP!I57="NA","अप्रयोज्य",[3]IW_GDP!I57)</f>
        <v>2.2746288571007999E-3</v>
      </c>
      <c r="J57" s="64">
        <f>IF([3]IW_GDP!J57="NA","अप्रयोज्य",[3]IW_GDP!J57)</f>
        <v>0.36365297143240088</v>
      </c>
      <c r="K57" s="64">
        <f>IF([3]IW_GDP!K57="NA","अप्रयोज्य",[3]IW_GDP!K57)</f>
        <v>0.3951706981312253</v>
      </c>
      <c r="L57" s="64">
        <f>IF([3]IW_GDP!L57="NA","अप्रयोज्य",[3]IW_GDP!L57)</f>
        <v>0.33921190103947102</v>
      </c>
      <c r="M57" s="64">
        <f>IF([3]IW_GDP!M57="NA","अप्रयोज्य",[3]IW_GDP!M57)</f>
        <v>0.17997104992020052</v>
      </c>
      <c r="N57" s="64">
        <f>IF([3]IW_GDP!N57="NA","अप्रयोज्य",[3]IW_GDP!N57)</f>
        <v>1.7633323089113888</v>
      </c>
      <c r="O57" s="64">
        <f>IF([3]IW_GDP!O57="NA","अप्रयोज्य",[3]IW_GDP!O57)</f>
        <v>-3.4801041343418701E-2</v>
      </c>
      <c r="P57" s="64">
        <f>IF([3]IW_GDP!P57="NA","अप्रयोज्य",[3]IW_GDP!P57)</f>
        <v>0.60549301086712148</v>
      </c>
      <c r="Q57" s="64">
        <f>IF([3]IW_GDP!Q57="NA","अप्रयोज्य",[3]IW_GDP!Q57)</f>
        <v>2.8090851253199906E-2</v>
      </c>
      <c r="R57" s="64">
        <f>IF([3]IW_GDP!R57="NA","अप्रयोज्य",[3]IW_GDP!R57)</f>
        <v>0.42536815389366761</v>
      </c>
      <c r="S57" s="64">
        <f>IF([3]IW_GDP!S57="NA","अप्रयोज्य",[3]IW_GDP!S57)</f>
        <v>0.17106228163845624</v>
      </c>
      <c r="T57" s="64">
        <f>IF([3]IW_GDP!T57="NA","अप्रयोज्य",[3]IW_GDP!T57)</f>
        <v>-2.1334408811092512E-2</v>
      </c>
      <c r="U57" s="65">
        <f>IF([3]IW_GDP!U57="NA","अप्रयोज्य",[3]IW_GDP!U57)</f>
        <v>0.19828609297248972</v>
      </c>
      <c r="V57" s="60"/>
      <c r="W57" s="53" t="str">
        <f t="shared" si="0"/>
        <v>एचडीएफसी एर्गो</v>
      </c>
      <c r="X57" s="49"/>
      <c r="Y57" s="53" t="str">
        <f t="shared" si="1"/>
        <v>माह तक</v>
      </c>
      <c r="Z57" s="53"/>
      <c r="AB57" s="53"/>
    </row>
    <row r="58" spans="1:30" s="61" customFormat="1" ht="29.1" customHeight="1" x14ac:dyDescent="0.3">
      <c r="A58" s="91">
        <f>A52+1</f>
        <v>10</v>
      </c>
      <c r="B58" s="94" t="str">
        <f>INDEX([3]Sheet3!$F$3:$F$42,MATCH([3]IW_GDP!B58,[3]Sheet3!$E$3:$E$42,0))</f>
        <v>आईसीआईसीआई</v>
      </c>
      <c r="C58" s="97" t="s">
        <v>78</v>
      </c>
      <c r="D58" s="50" t="str">
        <f>VLOOKUP([3]IW_GDP!D58,[3]Sheet3!$C$47:$D$49,2,0)</f>
        <v>चालू वर्ष</v>
      </c>
      <c r="E58" s="51">
        <f>IF([3]IW_GDP!E58="NA","अप्रयोज्य",[3]IW_GDP!E58)</f>
        <v>297.53517011550548</v>
      </c>
      <c r="F58" s="51">
        <f>IF([3]IW_GDP!F58="NA","अप्रयोज्य",[3]IW_GDP!F58)</f>
        <v>57.211187386000063</v>
      </c>
      <c r="G58" s="51">
        <f>IF([3]IW_GDP!G58="NA","अप्रयोज्य",[3]IW_GDP!G58)</f>
        <v>51.442436009000062</v>
      </c>
      <c r="H58" s="51">
        <f>IF([3]IW_GDP!H58="NA","अप्रयोज्य",[3]IW_GDP!H58)</f>
        <v>5.768751377000001</v>
      </c>
      <c r="I58" s="51">
        <f>IF([3]IW_GDP!I58="NA","अप्रयोज्य",[3]IW_GDP!I58)</f>
        <v>54.083607572239998</v>
      </c>
      <c r="J58" s="51">
        <f>IF([3]IW_GDP!J58="NA","अप्रयोज्य",[3]IW_GDP!J58)</f>
        <v>995.49031418632808</v>
      </c>
      <c r="K58" s="51">
        <f>IF([3]IW_GDP!K58="NA","अप्रयोज्य",[3]IW_GDP!K58)</f>
        <v>450.58034332579791</v>
      </c>
      <c r="L58" s="51">
        <f>IF([3]IW_GDP!L58="NA","अप्रयोज्य",[3]IW_GDP!L58)</f>
        <v>544.90997086053017</v>
      </c>
      <c r="M58" s="51">
        <f>IF([3]IW_GDP!M58="NA","अप्रयोज्य",[3]IW_GDP!M58)</f>
        <v>381.8686547909997</v>
      </c>
      <c r="N58" s="51">
        <f>IF([3]IW_GDP!N58="NA","अप्रयोज्य",[3]IW_GDP!N58)</f>
        <v>16.822654416999868</v>
      </c>
      <c r="O58" s="51">
        <f>IF([3]IW_GDP!O58="NA","अप्रयोज्य",[3]IW_GDP!O58)</f>
        <v>18.064783099999659</v>
      </c>
      <c r="P58" s="51">
        <f>IF([3]IW_GDP!P58="NA","अप्रयोज्य",[3]IW_GDP!P58)</f>
        <v>10.460448700000001</v>
      </c>
      <c r="Q58" s="51">
        <f>IF([3]IW_GDP!Q58="NA","अप्रयोज्य",[3]IW_GDP!Q58)</f>
        <v>25.019327949000001</v>
      </c>
      <c r="R58" s="51">
        <f>IF([3]IW_GDP!R58="NA","अप्रयोज्य",[3]IW_GDP!R58)</f>
        <v>79.151714876250068</v>
      </c>
      <c r="S58" s="51">
        <f>IF([3]IW_GDP!S58="NA","अप्रयोज्य",[3]IW_GDP!S58)</f>
        <v>59.116531042884787</v>
      </c>
      <c r="T58" s="51">
        <f>IF([3]IW_GDP!T58="NA","अप्रयोज्य",[3]IW_GDP!T58)</f>
        <v>52.289295552500278</v>
      </c>
      <c r="U58" s="52">
        <f>IF([3]IW_GDP!U58="NA","अप्रयोज्य",[3]IW_GDP!U58)</f>
        <v>2047.1136896887081</v>
      </c>
      <c r="V58" s="60"/>
      <c r="W58" s="53" t="str">
        <f t="shared" si="0"/>
        <v>आईसीआईसीआई</v>
      </c>
      <c r="X58" s="49" t="e">
        <f>VLOOKUP(D58,$Z$1:$AA$2,2,0)</f>
        <v>#N/A</v>
      </c>
      <c r="Y58" s="53" t="str">
        <f t="shared" si="1"/>
        <v>माह के लिए</v>
      </c>
      <c r="Z58" s="53">
        <f>U58-SUM(E58,F58,I58,J58,M58,P58,Q58,R58,S58,N58,O58)</f>
        <v>52.289295552500334</v>
      </c>
      <c r="AA58" s="53"/>
      <c r="AB58" s="53" t="e">
        <f>SUM(#REF!)</f>
        <v>#REF!</v>
      </c>
      <c r="AC58" s="53" t="e">
        <f>AB58-M58</f>
        <v>#REF!</v>
      </c>
      <c r="AD58" s="53"/>
    </row>
    <row r="59" spans="1:30" s="61" customFormat="1" ht="29.1" customHeight="1" x14ac:dyDescent="0.3">
      <c r="A59" s="92"/>
      <c r="B59" s="95"/>
      <c r="C59" s="98"/>
      <c r="D59" s="54" t="str">
        <f>VLOOKUP([3]IW_GDP!D59,[3]Sheet3!$C$47:$D$49,2,0)</f>
        <v>गत वर्ष</v>
      </c>
      <c r="E59" s="55">
        <f>IF([3]IW_GDP!E59="NA","अप्रयोज्य",[3]IW_GDP!E59)</f>
        <v>251.36162486649982</v>
      </c>
      <c r="F59" s="55">
        <f>IF([3]IW_GDP!F59="NA","अप्रयोज्य",[3]IW_GDP!F59)</f>
        <v>50.414080474250056</v>
      </c>
      <c r="G59" s="55">
        <f>IF([3]IW_GDP!G59="NA","अप्रयोज्य",[3]IW_GDP!G59)</f>
        <v>44.744137169250052</v>
      </c>
      <c r="H59" s="55">
        <f>IF([3]IW_GDP!H59="NA","अप्रयोज्य",[3]IW_GDP!H59)</f>
        <v>5.6699433050000003</v>
      </c>
      <c r="I59" s="55">
        <f>IF([3]IW_GDP!I59="NA","अप्रयोज्य",[3]IW_GDP!I59)</f>
        <v>40.564080139099985</v>
      </c>
      <c r="J59" s="55">
        <f>IF([3]IW_GDP!J59="NA","अप्रयोज्य",[3]IW_GDP!J59)</f>
        <v>917.86420602868952</v>
      </c>
      <c r="K59" s="55">
        <f>IF([3]IW_GDP!K59="NA","अप्रयोज्य",[3]IW_GDP!K59)</f>
        <v>441.32528026327986</v>
      </c>
      <c r="L59" s="55">
        <f>IF([3]IW_GDP!L59="NA","अप्रयोज्य",[3]IW_GDP!L59)</f>
        <v>476.53892576540966</v>
      </c>
      <c r="M59" s="55">
        <f>IF([3]IW_GDP!M59="NA","अप्रयोज्य",[3]IW_GDP!M59)</f>
        <v>248.02132701400024</v>
      </c>
      <c r="N59" s="55">
        <f>IF([3]IW_GDP!N59="NA","अप्रयोज्य",[3]IW_GDP!N59)</f>
        <v>9.3005709369998968</v>
      </c>
      <c r="O59" s="55">
        <f>IF([3]IW_GDP!O59="NA","अप्रयोज्य",[3]IW_GDP!O59)</f>
        <v>0.16677046800009521</v>
      </c>
      <c r="P59" s="55">
        <f>IF([3]IW_GDP!P59="NA","अप्रयोज्य",[3]IW_GDP!P59)</f>
        <v>5.1653821999999998</v>
      </c>
      <c r="Q59" s="55">
        <f>IF([3]IW_GDP!Q59="NA","अप्रयोज्य",[3]IW_GDP!Q59)</f>
        <v>18.347772718500011</v>
      </c>
      <c r="R59" s="55">
        <f>IF([3]IW_GDP!R59="NA","अप्रयोज्य",[3]IW_GDP!R59)</f>
        <v>51.542348479800005</v>
      </c>
      <c r="S59" s="55">
        <f>IF([3]IW_GDP!S59="NA","अप्रयोज्य",[3]IW_GDP!S59)</f>
        <v>44.33380230003803</v>
      </c>
      <c r="T59" s="55">
        <f>IF([3]IW_GDP!T59="NA","अप्रयोज्य",[3]IW_GDP!T59)</f>
        <v>36.643579936700007</v>
      </c>
      <c r="U59" s="56">
        <f>IF([3]IW_GDP!U59="NA","अप्रयोज्य",[3]IW_GDP!U59)</f>
        <v>1673.7255455625777</v>
      </c>
      <c r="V59" s="60"/>
      <c r="W59" s="53" t="str">
        <f t="shared" si="0"/>
        <v>आईसीआईसीआई</v>
      </c>
      <c r="X59" s="49" t="e">
        <f>VLOOKUP(D59,$Z$1:$AA$2,2,0)</f>
        <v>#N/A</v>
      </c>
      <c r="Y59" s="53" t="str">
        <f t="shared" si="1"/>
        <v>माह के लिए</v>
      </c>
      <c r="Z59" s="53">
        <f>U59-SUM(E59,F59,I59,J59,M59,P59,Q59,R59,S59,N59,O59)</f>
        <v>36.643579936700007</v>
      </c>
      <c r="AA59" s="53"/>
      <c r="AB59" s="53" t="e">
        <f>SUM(#REF!)</f>
        <v>#REF!</v>
      </c>
      <c r="AC59" s="53" t="e">
        <f>AB59-M59</f>
        <v>#REF!</v>
      </c>
      <c r="AD59" s="53"/>
    </row>
    <row r="60" spans="1:30" s="61" customFormat="1" ht="29.1" customHeight="1" x14ac:dyDescent="0.3">
      <c r="A60" s="92"/>
      <c r="B60" s="95"/>
      <c r="C60" s="98"/>
      <c r="D60" s="54" t="str">
        <f>VLOOKUP([3]IW_GDP!D60,[3]Sheet3!$C$47:$D$49,2,0)</f>
        <v>वृद्धि</v>
      </c>
      <c r="E60" s="57">
        <f>IF([3]IW_GDP!E60="NA","अप्रयोज्य",[3]IW_GDP!E60)</f>
        <v>0.18369369339304994</v>
      </c>
      <c r="F60" s="57">
        <f>IF([3]IW_GDP!F60="NA","अप्रयोज्य",[3]IW_GDP!F60)</f>
        <v>0.13482556555249992</v>
      </c>
      <c r="G60" s="57">
        <f>IF([3]IW_GDP!G60="NA","अप्रयोज्य",[3]IW_GDP!G60)</f>
        <v>0.1497022685768393</v>
      </c>
      <c r="H60" s="57">
        <f>IF([3]IW_GDP!H60="NA","अप्रयोज्य",[3]IW_GDP!H60)</f>
        <v>1.7426641975920185E-2</v>
      </c>
      <c r="I60" s="57">
        <f>IF([3]IW_GDP!I60="NA","अप्रयोज्य",[3]IW_GDP!I60)</f>
        <v>0.33328815510618348</v>
      </c>
      <c r="J60" s="58">
        <f>IF([3]IW_GDP!J60="NA","अप्रयोज्य",[3]IW_GDP!J60)</f>
        <v>8.457254095734093E-2</v>
      </c>
      <c r="K60" s="58">
        <f>IF([3]IW_GDP!K60="NA","अप्रयोज्य",[3]IW_GDP!K60)</f>
        <v>2.0971069359536319E-2</v>
      </c>
      <c r="L60" s="58">
        <f>IF([3]IW_GDP!L60="NA","अप्रयोज्य",[3]IW_GDP!L60)</f>
        <v>0.14347420829327628</v>
      </c>
      <c r="M60" s="58">
        <f>IF([3]IW_GDP!M60="NA","अप्रयोज्य",[3]IW_GDP!M60)</f>
        <v>0.53966055818032166</v>
      </c>
      <c r="N60" s="58">
        <f>IF([3]IW_GDP!N60="NA","अप्रयोज्य",[3]IW_GDP!N60)</f>
        <v>0.80877652898440056</v>
      </c>
      <c r="O60" s="58">
        <f>IF([3]IW_GDP!O60="NA","अप्रयोज्य",[3]IW_GDP!O60)</f>
        <v>107.32123526804125</v>
      </c>
      <c r="P60" s="58">
        <f>IF([3]IW_GDP!P60="NA","अप्रयोज्य",[3]IW_GDP!P60)</f>
        <v>1.0251064287169305</v>
      </c>
      <c r="Q60" s="58">
        <f>IF([3]IW_GDP!Q60="NA","अप्रयोज्य",[3]IW_GDP!Q60)</f>
        <v>0.36361662708918774</v>
      </c>
      <c r="R60" s="58">
        <f>IF([3]IW_GDP!R60="NA","अप्रयोज्य",[3]IW_GDP!R60)</f>
        <v>0.53566372528156081</v>
      </c>
      <c r="S60" s="58">
        <f>IF([3]IW_GDP!S60="NA","अप्रयोज्य",[3]IW_GDP!S60)</f>
        <v>0.33344148202767793</v>
      </c>
      <c r="T60" s="58">
        <f>IF([3]IW_GDP!T60="NA","अप्रयोज्य",[3]IW_GDP!T60)</f>
        <v>0.42697017165974172</v>
      </c>
      <c r="U60" s="59">
        <f>IF([3]IW_GDP!U60="NA","अप्रयोज्य",[3]IW_GDP!U60)</f>
        <v>0.22308803561973833</v>
      </c>
      <c r="V60" s="60"/>
      <c r="W60" s="53" t="str">
        <f t="shared" si="0"/>
        <v>आईसीआईसीआई</v>
      </c>
      <c r="X60" s="49"/>
      <c r="Y60" s="53" t="str">
        <f t="shared" si="1"/>
        <v>माह के लिए</v>
      </c>
      <c r="Z60" s="53"/>
      <c r="AB60" s="53" t="e">
        <f>SUM(#REF!)</f>
        <v>#REF!</v>
      </c>
    </row>
    <row r="61" spans="1:30" s="61" customFormat="1" ht="29.1" customHeight="1" x14ac:dyDescent="0.3">
      <c r="A61" s="92"/>
      <c r="B61" s="95"/>
      <c r="C61" s="98" t="s">
        <v>79</v>
      </c>
      <c r="D61" s="54" t="str">
        <f>VLOOKUP([3]IW_GDP!D61,[3]Sheet3!$C$47:$D$49,2,0)</f>
        <v>चालू वर्ष</v>
      </c>
      <c r="E61" s="55">
        <f>IF([3]IW_GDP!E61="NA","अप्रयोज्य",[3]IW_GDP!E61)</f>
        <v>2010.5845790595456</v>
      </c>
      <c r="F61" s="55">
        <f>IF([3]IW_GDP!F61="NA","अप्रयोज्य",[3]IW_GDP!F61)</f>
        <v>474.93603328691</v>
      </c>
      <c r="G61" s="55">
        <f>IF([3]IW_GDP!G61="NA","अप्रयोज्य",[3]IW_GDP!G61)</f>
        <v>430.66256947541001</v>
      </c>
      <c r="H61" s="55">
        <f>IF([3]IW_GDP!H61="NA","अप्रयोज्य",[3]IW_GDP!H61)</f>
        <v>44.273463811500001</v>
      </c>
      <c r="I61" s="55">
        <f>IF([3]IW_GDP!I61="NA","अप्रयोज्य",[3]IW_GDP!I61)</f>
        <v>372.68499082739004</v>
      </c>
      <c r="J61" s="55">
        <f>IF([3]IW_GDP!J61="NA","अप्रयोज्य",[3]IW_GDP!J61)</f>
        <v>4704.74590864743</v>
      </c>
      <c r="K61" s="55">
        <f>IF([3]IW_GDP!K61="NA","अप्रयोज्य",[3]IW_GDP!K61)</f>
        <v>2220.3787225914011</v>
      </c>
      <c r="L61" s="55">
        <f>IF([3]IW_GDP!L61="NA","अप्रयोज्य",[3]IW_GDP!L61)</f>
        <v>2484.3671860560285</v>
      </c>
      <c r="M61" s="55">
        <f>IF([3]IW_GDP!M61="NA","अप्रयोज्य",[3]IW_GDP!M61)</f>
        <v>2809.0739428347129</v>
      </c>
      <c r="N61" s="55">
        <f>IF([3]IW_GDP!N61="NA","अप्रयोज्य",[3]IW_GDP!N61)</f>
        <v>144.3797656815986</v>
      </c>
      <c r="O61" s="55">
        <f>IF([3]IW_GDP!O61="NA","अप्रयोज्य",[3]IW_GDP!O61)</f>
        <v>817.26998320999974</v>
      </c>
      <c r="P61" s="55">
        <f>IF([3]IW_GDP!P61="NA","अप्रयोज्य",[3]IW_GDP!P61)</f>
        <v>42.503112634000004</v>
      </c>
      <c r="Q61" s="55">
        <f>IF([3]IW_GDP!Q61="NA","अप्रयोज्य",[3]IW_GDP!Q61)</f>
        <v>101.47602140588</v>
      </c>
      <c r="R61" s="55">
        <f>IF([3]IW_GDP!R61="NA","अप्रयोज्य",[3]IW_GDP!R61)</f>
        <v>514.57411134065001</v>
      </c>
      <c r="S61" s="55">
        <f>IF([3]IW_GDP!S61="NA","अप्रयोज्य",[3]IW_GDP!S61)</f>
        <v>337.96700140794303</v>
      </c>
      <c r="T61" s="55">
        <f>IF([3]IW_GDP!T61="NA","अप्रयोज्य",[3]IW_GDP!T61)</f>
        <v>272.02053301041519</v>
      </c>
      <c r="U61" s="56">
        <f>IF([3]IW_GDP!U61="NA","अप्रयोज्य",[3]IW_GDP!U61)</f>
        <v>12602.215983346474</v>
      </c>
      <c r="V61" s="60"/>
      <c r="W61" s="53" t="str">
        <f t="shared" si="0"/>
        <v>आईसीआईसीआई</v>
      </c>
      <c r="X61" s="49" t="e">
        <f>VLOOKUP(D61,$Z$1:$AA$2,2,0)</f>
        <v>#N/A</v>
      </c>
      <c r="Y61" s="53" t="str">
        <f t="shared" si="1"/>
        <v>माह तक</v>
      </c>
      <c r="Z61" s="53"/>
      <c r="AB61" s="53"/>
    </row>
    <row r="62" spans="1:30" s="61" customFormat="1" ht="29.1" customHeight="1" x14ac:dyDescent="0.3">
      <c r="A62" s="92"/>
      <c r="B62" s="95"/>
      <c r="C62" s="98"/>
      <c r="D62" s="54" t="str">
        <f>VLOOKUP([3]IW_GDP!D62,[3]Sheet3!$C$47:$D$49,2,0)</f>
        <v>गत वर्ष</v>
      </c>
      <c r="E62" s="55">
        <f>IF([3]IW_GDP!E62="NA","अप्रयोज्य",[3]IW_GDP!E62)</f>
        <v>1842.91359262216</v>
      </c>
      <c r="F62" s="55">
        <f>IF([3]IW_GDP!F62="NA","अप्रयोज्य",[3]IW_GDP!F62)</f>
        <v>373.00146766950002</v>
      </c>
      <c r="G62" s="55">
        <f>IF([3]IW_GDP!G62="NA","अप्रयोज्य",[3]IW_GDP!G62)</f>
        <v>339.99036937175003</v>
      </c>
      <c r="H62" s="55">
        <f>IF([3]IW_GDP!H62="NA","अप्रयोज्य",[3]IW_GDP!H62)</f>
        <v>33.011098297750003</v>
      </c>
      <c r="I62" s="55">
        <f>IF([3]IW_GDP!I62="NA","अप्रयोज्य",[3]IW_GDP!I62)</f>
        <v>317.15762335989001</v>
      </c>
      <c r="J62" s="55">
        <f>IF([3]IW_GDP!J62="NA","अप्रयोज्य",[3]IW_GDP!J62)</f>
        <v>4163.676217060789</v>
      </c>
      <c r="K62" s="55">
        <f>IF([3]IW_GDP!K62="NA","अप्रयोज्य",[3]IW_GDP!K62)</f>
        <v>2105.3151516737198</v>
      </c>
      <c r="L62" s="55">
        <f>IF([3]IW_GDP!L62="NA","अप्रयोज्य",[3]IW_GDP!L62)</f>
        <v>2058.3610653870696</v>
      </c>
      <c r="M62" s="55">
        <f>IF([3]IW_GDP!M62="NA","अप्रयोज्य",[3]IW_GDP!M62)</f>
        <v>2034.9492333879871</v>
      </c>
      <c r="N62" s="55">
        <f>IF([3]IW_GDP!N62="NA","अप्रयोज्य",[3]IW_GDP!N62)</f>
        <v>48.030721374429795</v>
      </c>
      <c r="O62" s="55">
        <f>IF([3]IW_GDP!O62="NA","अप्रयोज्य",[3]IW_GDP!O62)</f>
        <v>583.03021513100009</v>
      </c>
      <c r="P62" s="55">
        <f>IF([3]IW_GDP!P62="NA","अप्रयोज्य",[3]IW_GDP!P62)</f>
        <v>25.722924599999999</v>
      </c>
      <c r="Q62" s="55">
        <f>IF([3]IW_GDP!Q62="NA","अप्रयोज्य",[3]IW_GDP!Q62)</f>
        <v>77.28916423150001</v>
      </c>
      <c r="R62" s="55">
        <f>IF([3]IW_GDP!R62="NA","अप्रयोज्य",[3]IW_GDP!R62)</f>
        <v>408.01548795963998</v>
      </c>
      <c r="S62" s="55">
        <f>IF([3]IW_GDP!S62="NA","अप्रयोज्य",[3]IW_GDP!S62)</f>
        <v>233.57315271409703</v>
      </c>
      <c r="T62" s="55">
        <f>IF([3]IW_GDP!T62="NA","अप्रयोज्य",[3]IW_GDP!T62)</f>
        <v>180.56260059031001</v>
      </c>
      <c r="U62" s="56">
        <f>IF([3]IW_GDP!U62="NA","अप्रयोज्य",[3]IW_GDP!U62)</f>
        <v>10287.922400701304</v>
      </c>
      <c r="V62" s="60"/>
      <c r="W62" s="53" t="str">
        <f t="shared" si="0"/>
        <v>आईसीआईसीआई</v>
      </c>
      <c r="X62" s="49" t="e">
        <f>VLOOKUP(D62,$Z$1:$AA$2,2,0)</f>
        <v>#N/A</v>
      </c>
      <c r="Y62" s="53" t="str">
        <f t="shared" si="1"/>
        <v>माह तक</v>
      </c>
      <c r="Z62" s="53"/>
      <c r="AB62" s="53"/>
    </row>
    <row r="63" spans="1:30" s="61" customFormat="1" ht="29.1" customHeight="1" thickBot="1" x14ac:dyDescent="0.35">
      <c r="A63" s="93"/>
      <c r="B63" s="96"/>
      <c r="C63" s="99"/>
      <c r="D63" s="62" t="str">
        <f>VLOOKUP([3]IW_GDP!D63,[3]Sheet3!$C$47:$D$49,2,0)</f>
        <v>वृद्धि</v>
      </c>
      <c r="E63" s="63">
        <f>IF([3]IW_GDP!E63="NA","अप्रयोज्य",[3]IW_GDP!E63)</f>
        <v>9.0981469293314868E-2</v>
      </c>
      <c r="F63" s="63">
        <f>IF([3]IW_GDP!F63="NA","अप्रयोज्य",[3]IW_GDP!F63)</f>
        <v>0.27328194243924442</v>
      </c>
      <c r="G63" s="63">
        <f>IF([3]IW_GDP!G63="NA","अप्रयोज्य",[3]IW_GDP!G63)</f>
        <v>0.26669049559023766</v>
      </c>
      <c r="H63" s="63">
        <f>IF([3]IW_GDP!H63="NA","अप्रयोज्य",[3]IW_GDP!H63)</f>
        <v>0.3411690641785653</v>
      </c>
      <c r="I63" s="63">
        <f>IF([3]IW_GDP!I63="NA","अप्रयोज्य",[3]IW_GDP!I63)</f>
        <v>0.17507814215296713</v>
      </c>
      <c r="J63" s="64">
        <f>IF([3]IW_GDP!J63="NA","अप्रयोज्य",[3]IW_GDP!J63)</f>
        <v>0.1299499921174446</v>
      </c>
      <c r="K63" s="64">
        <f>IF([3]IW_GDP!K63="NA","अप्रयोज्य",[3]IW_GDP!K63)</f>
        <v>5.4653846397393804E-2</v>
      </c>
      <c r="L63" s="64">
        <f>IF([3]IW_GDP!L63="NA","अप्रयोज्य",[3]IW_GDP!L63)</f>
        <v>0.20696374792186883</v>
      </c>
      <c r="M63" s="64">
        <f>IF([3]IW_GDP!M63="NA","अप्रयोज्य",[3]IW_GDP!M63)</f>
        <v>0.38041475273458569</v>
      </c>
      <c r="N63" s="64">
        <f>IF([3]IW_GDP!N63="NA","अप्रयोज्य",[3]IW_GDP!N63)</f>
        <v>2.0059878667252815</v>
      </c>
      <c r="O63" s="64">
        <f>IF([3]IW_GDP!O63="NA","अप्रयोज्य",[3]IW_GDP!O63)</f>
        <v>0.40176265654837234</v>
      </c>
      <c r="P63" s="64">
        <f>IF([3]IW_GDP!P63="NA","अप्रयोज्य",[3]IW_GDP!P63)</f>
        <v>0.65234370877096948</v>
      </c>
      <c r="Q63" s="64">
        <f>IF([3]IW_GDP!Q63="NA","अप्रयोज्य",[3]IW_GDP!Q63)</f>
        <v>0.31293982041175167</v>
      </c>
      <c r="R63" s="64">
        <f>IF([3]IW_GDP!R63="NA","अप्रयोज्य",[3]IW_GDP!R63)</f>
        <v>0.26116318258867316</v>
      </c>
      <c r="S63" s="64">
        <f>IF([3]IW_GDP!S63="NA","अप्रयोज्य",[3]IW_GDP!S63)</f>
        <v>0.44694284202101037</v>
      </c>
      <c r="T63" s="64">
        <f>IF([3]IW_GDP!T63="NA","अप्रयोज्य",[3]IW_GDP!T63)</f>
        <v>0.50651647750477358</v>
      </c>
      <c r="U63" s="65">
        <f>IF([3]IW_GDP!U63="NA","अप्रयोज्य",[3]IW_GDP!U63)</f>
        <v>0.22495247266711599</v>
      </c>
      <c r="V63" s="60"/>
      <c r="W63" s="53" t="str">
        <f t="shared" si="0"/>
        <v>आईसीआईसीआई</v>
      </c>
      <c r="X63" s="49"/>
      <c r="Y63" s="53" t="str">
        <f t="shared" si="1"/>
        <v>माह तक</v>
      </c>
      <c r="Z63" s="53"/>
      <c r="AB63" s="53"/>
    </row>
    <row r="64" spans="1:30" s="61" customFormat="1" ht="29.1" customHeight="1" x14ac:dyDescent="0.3">
      <c r="A64" s="91">
        <f>A58+1</f>
        <v>11</v>
      </c>
      <c r="B64" s="94" t="str">
        <f>INDEX([3]Sheet3!$F$3:$F$42,MATCH([3]IW_GDP!B64,[3]Sheet3!$E$3:$E$42,0))</f>
        <v>इफको-टोकियो</v>
      </c>
      <c r="C64" s="97" t="s">
        <v>78</v>
      </c>
      <c r="D64" s="50" t="str">
        <f>VLOOKUP([3]IW_GDP!D64,[3]Sheet3!$C$47:$D$49,2,0)</f>
        <v>चालू वर्ष</v>
      </c>
      <c r="E64" s="51">
        <f>IF([3]IW_GDP!E64="NA","अप्रयोज्य",[3]IW_GDP!E64)</f>
        <v>76.056175131000828</v>
      </c>
      <c r="F64" s="51">
        <f>IF([3]IW_GDP!F64="NA","अप्रयोज्य",[3]IW_GDP!F64)</f>
        <v>24.332990191000206</v>
      </c>
      <c r="G64" s="51">
        <f>IF([3]IW_GDP!G64="NA","अप्रयोज्य",[3]IW_GDP!G64)</f>
        <v>21.216299130000209</v>
      </c>
      <c r="H64" s="51">
        <f>IF([3]IW_GDP!H64="NA","अप्रयोज्य",[3]IW_GDP!H64)</f>
        <v>3.1166910609999992</v>
      </c>
      <c r="I64" s="51">
        <f>IF([3]IW_GDP!I64="NA","अप्रयोज्य",[3]IW_GDP!I64)</f>
        <v>12.791163072000032</v>
      </c>
      <c r="J64" s="51">
        <f>IF([3]IW_GDP!J64="NA","अप्रयोज्य",[3]IW_GDP!J64)</f>
        <v>428.70174104700016</v>
      </c>
      <c r="K64" s="51">
        <f>IF([3]IW_GDP!K64="NA","अप्रयोज्य",[3]IW_GDP!K64)</f>
        <v>204.38255704299968</v>
      </c>
      <c r="L64" s="51">
        <f>IF([3]IW_GDP!L64="NA","अप्रयोज्य",[3]IW_GDP!L64)</f>
        <v>224.31918400400048</v>
      </c>
      <c r="M64" s="51">
        <f>IF([3]IW_GDP!M64="NA","अप्रयोज्य",[3]IW_GDP!M64)</f>
        <v>114.54015737300028</v>
      </c>
      <c r="N64" s="51">
        <f>IF([3]IW_GDP!N64="NA","अप्रयोज्य",[3]IW_GDP!N64)</f>
        <v>0.18946263799999974</v>
      </c>
      <c r="O64" s="51">
        <f>IF([3]IW_GDP!O64="NA","अप्रयोज्य",[3]IW_GDP!O64)</f>
        <v>75.000149799999861</v>
      </c>
      <c r="P64" s="51">
        <f>IF([3]IW_GDP!P64="NA","अप्रयोज्य",[3]IW_GDP!P64)</f>
        <v>1.0059571000000034</v>
      </c>
      <c r="Q64" s="51">
        <f>IF([3]IW_GDP!Q64="NA","अप्रयोज्य",[3]IW_GDP!Q64)</f>
        <v>0</v>
      </c>
      <c r="R64" s="51">
        <f>IF([3]IW_GDP!R64="NA","अप्रयोज्य",[3]IW_GDP!R64)</f>
        <v>21.417488866999992</v>
      </c>
      <c r="S64" s="51">
        <f>IF([3]IW_GDP!S64="NA","अप्रयोज्य",[3]IW_GDP!S64)</f>
        <v>11.470239237000015</v>
      </c>
      <c r="T64" s="51">
        <f>IF([3]IW_GDP!T64="NA","अप्रयोज्य",[3]IW_GDP!T64)</f>
        <v>41.78933434499902</v>
      </c>
      <c r="U64" s="52">
        <f>IF([3]IW_GDP!U64="NA","अप्रयोज्य",[3]IW_GDP!U64)</f>
        <v>807.29485880100049</v>
      </c>
      <c r="V64" s="60"/>
      <c r="W64" s="53" t="str">
        <f t="shared" si="0"/>
        <v>इफको-टोकियो</v>
      </c>
      <c r="X64" s="49" t="e">
        <f>VLOOKUP(D64,$Z$1:$AA$2,2,0)</f>
        <v>#N/A</v>
      </c>
      <c r="Y64" s="53" t="str">
        <f t="shared" si="1"/>
        <v>माह के लिए</v>
      </c>
      <c r="Z64" s="53">
        <f>U64-SUM(E64,F64,I64,J64,M64,P64,Q64,R64,S64,N64,O64)</f>
        <v>41.78933434499902</v>
      </c>
      <c r="AA64" s="53"/>
      <c r="AB64" s="53" t="e">
        <f>SUM(#REF!)</f>
        <v>#REF!</v>
      </c>
      <c r="AC64" s="53" t="e">
        <f>AB64-M64</f>
        <v>#REF!</v>
      </c>
      <c r="AD64" s="53"/>
    </row>
    <row r="65" spans="1:30" s="61" customFormat="1" ht="29.1" customHeight="1" x14ac:dyDescent="0.3">
      <c r="A65" s="92"/>
      <c r="B65" s="95"/>
      <c r="C65" s="98"/>
      <c r="D65" s="54" t="str">
        <f>VLOOKUP([3]IW_GDP!D65,[3]Sheet3!$C$47:$D$49,2,0)</f>
        <v>गत वर्ष</v>
      </c>
      <c r="E65" s="55">
        <f>IF([3]IW_GDP!E65="NA","अप्रयोज्य",[3]IW_GDP!E65)</f>
        <v>72.311272824999037</v>
      </c>
      <c r="F65" s="55">
        <f>IF([3]IW_GDP!F65="NA","अप्रयोज्य",[3]IW_GDP!F65)</f>
        <v>17.151249888000009</v>
      </c>
      <c r="G65" s="55">
        <f>IF([3]IW_GDP!G65="NA","अप्रयोज्य",[3]IW_GDP!G65)</f>
        <v>14.628375634000008</v>
      </c>
      <c r="H65" s="55">
        <f>IF([3]IW_GDP!H65="NA","अप्रयोज्य",[3]IW_GDP!H65)</f>
        <v>2.5228742540000031</v>
      </c>
      <c r="I65" s="55">
        <f>IF([3]IW_GDP!I65="NA","अप्रयोज्य",[3]IW_GDP!I65)</f>
        <v>10.258286977000012</v>
      </c>
      <c r="J65" s="55">
        <f>IF([3]IW_GDP!J65="NA","अप्रयोज्य",[3]IW_GDP!J65)</f>
        <v>392.79270692199714</v>
      </c>
      <c r="K65" s="55">
        <f>IF([3]IW_GDP!K65="NA","अप्रयोज्य",[3]IW_GDP!K65)</f>
        <v>178.54003832900003</v>
      </c>
      <c r="L65" s="55">
        <f>IF([3]IW_GDP!L65="NA","अप्रयोज्य",[3]IW_GDP!L65)</f>
        <v>214.25266859299711</v>
      </c>
      <c r="M65" s="55">
        <f>IF([3]IW_GDP!M65="NA","अप्रयोज्य",[3]IW_GDP!M65)</f>
        <v>88.760407250001322</v>
      </c>
      <c r="N65" s="55">
        <f>IF([3]IW_GDP!N65="NA","अप्रयोज्य",[3]IW_GDP!N65)</f>
        <v>0.16397364299999995</v>
      </c>
      <c r="O65" s="55">
        <f>IF([3]IW_GDP!O65="NA","अप्रयोज्य",[3]IW_GDP!O65)</f>
        <v>12.34999270000003</v>
      </c>
      <c r="P65" s="55">
        <f>IF([3]IW_GDP!P65="NA","अप्रयोज्य",[3]IW_GDP!P65)</f>
        <v>3.2342534000000001</v>
      </c>
      <c r="Q65" s="55">
        <f>IF([3]IW_GDP!Q65="NA","अप्रयोज्य",[3]IW_GDP!Q65)</f>
        <v>0</v>
      </c>
      <c r="R65" s="55">
        <f>IF([3]IW_GDP!R65="NA","अप्रयोज्य",[3]IW_GDP!R65)</f>
        <v>17.490056565999993</v>
      </c>
      <c r="S65" s="55">
        <f>IF([3]IW_GDP!S65="NA","अप्रयोज्य",[3]IW_GDP!S65)</f>
        <v>6.97438584399994</v>
      </c>
      <c r="T65" s="55">
        <f>IF([3]IW_GDP!T65="NA","अप्रयोज्य",[3]IW_GDP!T65)</f>
        <v>43.298071299998668</v>
      </c>
      <c r="U65" s="56">
        <f>IF([3]IW_GDP!U65="NA","अप्रयोज्य",[3]IW_GDP!U65)</f>
        <v>664.78465731499625</v>
      </c>
      <c r="V65" s="60"/>
      <c r="W65" s="53" t="str">
        <f t="shared" si="0"/>
        <v>इफको-टोकियो</v>
      </c>
      <c r="X65" s="49" t="e">
        <f>VLOOKUP(D65,$Z$1:$AA$2,2,0)</f>
        <v>#N/A</v>
      </c>
      <c r="Y65" s="53" t="str">
        <f t="shared" si="1"/>
        <v>माह के लिए</v>
      </c>
      <c r="Z65" s="53">
        <f>U65-SUM(E65,F65,I65,J65,M65,P65,Q65,R65,S65,N65,O65)</f>
        <v>43.298071299998924</v>
      </c>
      <c r="AA65" s="53"/>
      <c r="AB65" s="53" t="e">
        <f>SUM(#REF!)</f>
        <v>#REF!</v>
      </c>
      <c r="AC65" s="53" t="e">
        <f>AB65-M65</f>
        <v>#REF!</v>
      </c>
      <c r="AD65" s="53"/>
    </row>
    <row r="66" spans="1:30" s="61" customFormat="1" ht="29.1" customHeight="1" x14ac:dyDescent="0.3">
      <c r="A66" s="92"/>
      <c r="B66" s="95"/>
      <c r="C66" s="98"/>
      <c r="D66" s="54" t="str">
        <f>VLOOKUP([3]IW_GDP!D66,[3]Sheet3!$C$47:$D$49,2,0)</f>
        <v>वृद्धि</v>
      </c>
      <c r="E66" s="57">
        <f>IF([3]IW_GDP!E66="NA","अप्रयोज्य",[3]IW_GDP!E66)</f>
        <v>5.1788637645265242E-2</v>
      </c>
      <c r="F66" s="57">
        <f>IF([3]IW_GDP!F66="NA","अप्रयोज्य",[3]IW_GDP!F66)</f>
        <v>0.41872985058802925</v>
      </c>
      <c r="G66" s="57">
        <f>IF([3]IW_GDP!G66="NA","अप्रयोज्य",[3]IW_GDP!G66)</f>
        <v>0.45035236042805854</v>
      </c>
      <c r="H66" s="57">
        <f>IF([3]IW_GDP!H66="NA","अप्रयोज्य",[3]IW_GDP!H66)</f>
        <v>0.23537312890585127</v>
      </c>
      <c r="I66" s="57">
        <f>IF([3]IW_GDP!I66="NA","अप्रयोज्य",[3]IW_GDP!I66)</f>
        <v>0.246910239563287</v>
      </c>
      <c r="J66" s="58">
        <f>IF([3]IW_GDP!J66="NA","अप्रयोज्य",[3]IW_GDP!J66)</f>
        <v>9.1419808698571442E-2</v>
      </c>
      <c r="K66" s="58">
        <f>IF([3]IW_GDP!K66="NA","अप्रयोज्य",[3]IW_GDP!K66)</f>
        <v>0.14474354859484806</v>
      </c>
      <c r="L66" s="58">
        <f>IF([3]IW_GDP!L66="NA","अप्रयोज्य",[3]IW_GDP!L66)</f>
        <v>4.6984317521505968E-2</v>
      </c>
      <c r="M66" s="58">
        <f>IF([3]IW_GDP!M66="NA","अप्रयोज्य",[3]IW_GDP!M66)</f>
        <v>0.29044199910426366</v>
      </c>
      <c r="N66" s="58">
        <f>IF([3]IW_GDP!N66="NA","अप्रयोज्य",[3]IW_GDP!N66)</f>
        <v>0.15544568342608453</v>
      </c>
      <c r="O66" s="58">
        <f>IF([3]IW_GDP!O66="NA","अप्रयोज्य",[3]IW_GDP!O66)</f>
        <v>5.0728902131253628</v>
      </c>
      <c r="P66" s="58">
        <f>IF([3]IW_GDP!P66="NA","अप्रयोज्य",[3]IW_GDP!P66)</f>
        <v>-0.68896775373259145</v>
      </c>
      <c r="Q66" s="58" t="str">
        <f>IF([3]IW_GDP!Q66="NA","अप्रयोज्य",[3]IW_GDP!Q66)</f>
        <v>अप्रयोज्य</v>
      </c>
      <c r="R66" s="58">
        <f>IF([3]IW_GDP!R66="NA","अप्रयोज्य",[3]IW_GDP!R66)</f>
        <v>0.22455229268010368</v>
      </c>
      <c r="S66" s="58">
        <f>IF([3]IW_GDP!S66="NA","अप्रयोज्य",[3]IW_GDP!S66)</f>
        <v>0.6446235544693667</v>
      </c>
      <c r="T66" s="58">
        <f>IF([3]IW_GDP!T66="NA","अप्रयोज्य",[3]IW_GDP!T66)</f>
        <v>-3.4845361691657951E-2</v>
      </c>
      <c r="U66" s="59">
        <f>IF([3]IW_GDP!U66="NA","अप्रयोज्य",[3]IW_GDP!U66)</f>
        <v>0.21437047308159873</v>
      </c>
      <c r="V66" s="60"/>
      <c r="W66" s="53" t="str">
        <f t="shared" si="0"/>
        <v>इफको-टोकियो</v>
      </c>
      <c r="X66" s="49"/>
      <c r="Y66" s="53" t="str">
        <f t="shared" si="1"/>
        <v>माह के लिए</v>
      </c>
      <c r="Z66" s="53"/>
      <c r="AB66" s="53" t="e">
        <f>SUM(#REF!)</f>
        <v>#REF!</v>
      </c>
    </row>
    <row r="67" spans="1:30" s="61" customFormat="1" ht="29.1" customHeight="1" x14ac:dyDescent="0.3">
      <c r="A67" s="92"/>
      <c r="B67" s="95"/>
      <c r="C67" s="98" t="s">
        <v>79</v>
      </c>
      <c r="D67" s="54" t="str">
        <f>VLOOKUP([3]IW_GDP!D67,[3]Sheet3!$C$47:$D$49,2,0)</f>
        <v>चालू वर्ष</v>
      </c>
      <c r="E67" s="55">
        <f>IF([3]IW_GDP!E67="NA","अप्रयोज्य",[3]IW_GDP!E67)</f>
        <v>654.10302234999801</v>
      </c>
      <c r="F67" s="55">
        <f>IF([3]IW_GDP!F67="NA","अप्रयोज्य",[3]IW_GDP!F67)</f>
        <v>187.53390539499998</v>
      </c>
      <c r="G67" s="55">
        <f>IF([3]IW_GDP!G67="NA","अप्रयोज्य",[3]IW_GDP!G67)</f>
        <v>179.15194921199998</v>
      </c>
      <c r="H67" s="55">
        <f>IF([3]IW_GDP!H67="NA","अप्रयोज्य",[3]IW_GDP!H67)</f>
        <v>8.3819561829999998</v>
      </c>
      <c r="I67" s="55">
        <f>IF([3]IW_GDP!I67="NA","अप्रयोज्य",[3]IW_GDP!I67)</f>
        <v>94.567938670000004</v>
      </c>
      <c r="J67" s="55">
        <f>IF([3]IW_GDP!J67="NA","अप्रयोज्य",[3]IW_GDP!J67)</f>
        <v>2113.8737413879999</v>
      </c>
      <c r="K67" s="55">
        <f>IF([3]IW_GDP!K67="NA","अप्रयोज्य",[3]IW_GDP!K67)</f>
        <v>1002.436687977001</v>
      </c>
      <c r="L67" s="55">
        <f>IF([3]IW_GDP!L67="NA","अप्रयोज्य",[3]IW_GDP!L67)</f>
        <v>1111.4370534109989</v>
      </c>
      <c r="M67" s="55">
        <f>IF([3]IW_GDP!M67="NA","अप्रयोज्य",[3]IW_GDP!M67)</f>
        <v>1374.1949950300002</v>
      </c>
      <c r="N67" s="55">
        <f>IF([3]IW_GDP!N67="NA","अप्रयोज्य",[3]IW_GDP!N67)</f>
        <v>1.68108068</v>
      </c>
      <c r="O67" s="55">
        <f>IF([3]IW_GDP!O67="NA","अप्रयोज्य",[3]IW_GDP!O67)</f>
        <v>211.08401739999999</v>
      </c>
      <c r="P67" s="55">
        <f>IF([3]IW_GDP!P67="NA","अप्रयोज्य",[3]IW_GDP!P67)</f>
        <v>22.846959128000002</v>
      </c>
      <c r="Q67" s="55">
        <f>IF([3]IW_GDP!Q67="NA","अप्रयोज्य",[3]IW_GDP!Q67)</f>
        <v>0</v>
      </c>
      <c r="R67" s="55">
        <f>IF([3]IW_GDP!R67="NA","अप्रयोज्य",[3]IW_GDP!R67)</f>
        <v>137.633087219</v>
      </c>
      <c r="S67" s="55">
        <f>IF([3]IW_GDP!S67="NA","अप्रयोज्य",[3]IW_GDP!S67)</f>
        <v>79.690984276000236</v>
      </c>
      <c r="T67" s="55">
        <f>IF([3]IW_GDP!T67="NA","अप्रयोज्य",[3]IW_GDP!T67)</f>
        <v>477.79599917600001</v>
      </c>
      <c r="U67" s="56">
        <f>IF([3]IW_GDP!U67="NA","अप्रयोज्य",[3]IW_GDP!U67)</f>
        <v>5355.0057307119987</v>
      </c>
      <c r="V67" s="60"/>
      <c r="W67" s="53" t="str">
        <f t="shared" si="0"/>
        <v>इफको-टोकियो</v>
      </c>
      <c r="X67" s="49" t="e">
        <f>VLOOKUP(D67,$Z$1:$AA$2,2,0)</f>
        <v>#N/A</v>
      </c>
      <c r="Y67" s="53" t="str">
        <f t="shared" si="1"/>
        <v>माह तक</v>
      </c>
      <c r="Z67" s="53"/>
      <c r="AB67" s="53"/>
    </row>
    <row r="68" spans="1:30" s="61" customFormat="1" ht="29.1" customHeight="1" x14ac:dyDescent="0.3">
      <c r="A68" s="92"/>
      <c r="B68" s="95"/>
      <c r="C68" s="98"/>
      <c r="D68" s="54" t="str">
        <f>VLOOKUP([3]IW_GDP!D68,[3]Sheet3!$C$47:$D$49,2,0)</f>
        <v>गत वर्ष</v>
      </c>
      <c r="E68" s="55">
        <f>IF([3]IW_GDP!E68="NA","अप्रयोज्य",[3]IW_GDP!E68)</f>
        <v>642.05533286099899</v>
      </c>
      <c r="F68" s="55">
        <f>IF([3]IW_GDP!F68="NA","अप्रयोज्य",[3]IW_GDP!F68)</f>
        <v>144.416639702</v>
      </c>
      <c r="G68" s="55">
        <f>IF([3]IW_GDP!G68="NA","अप्रयोज्य",[3]IW_GDP!G68)</f>
        <v>130.618232216</v>
      </c>
      <c r="H68" s="55">
        <f>IF([3]IW_GDP!H68="NA","अप्रयोज्य",[3]IW_GDP!H68)</f>
        <v>13.798407486000002</v>
      </c>
      <c r="I68" s="55">
        <f>IF([3]IW_GDP!I68="NA","अप्रयोज्य",[3]IW_GDP!I68)</f>
        <v>68.529485078000107</v>
      </c>
      <c r="J68" s="55">
        <f>IF([3]IW_GDP!J68="NA","अप्रयोज्य",[3]IW_GDP!J68)</f>
        <v>1964.5996728819882</v>
      </c>
      <c r="K68" s="55">
        <f>IF([3]IW_GDP!K68="NA","अप्रयोज्य",[3]IW_GDP!K68)</f>
        <v>923.91096311600302</v>
      </c>
      <c r="L68" s="55">
        <f>IF([3]IW_GDP!L68="NA","अप्रयोज्य",[3]IW_GDP!L68)</f>
        <v>1040.6887097659851</v>
      </c>
      <c r="M68" s="55">
        <f>IF([3]IW_GDP!M68="NA","अप्रयोज्य",[3]IW_GDP!M68)</f>
        <v>1067.959204108</v>
      </c>
      <c r="N68" s="55">
        <f>IF([3]IW_GDP!N68="NA","अप्रयोज्य",[3]IW_GDP!N68)</f>
        <v>0.94479352500000002</v>
      </c>
      <c r="O68" s="55">
        <f>IF([3]IW_GDP!O68="NA","अप्रयोज्य",[3]IW_GDP!O68)</f>
        <v>681.24375438599998</v>
      </c>
      <c r="P68" s="55">
        <f>IF([3]IW_GDP!P68="NA","अप्रयोज्य",[3]IW_GDP!P68)</f>
        <v>20.1515004</v>
      </c>
      <c r="Q68" s="55">
        <f>IF([3]IW_GDP!Q68="NA","अप्रयोज्य",[3]IW_GDP!Q68)</f>
        <v>0</v>
      </c>
      <c r="R68" s="55">
        <f>IF([3]IW_GDP!R68="NA","अप्रयोज्य",[3]IW_GDP!R68)</f>
        <v>118.999616116</v>
      </c>
      <c r="S68" s="55">
        <f>IF([3]IW_GDP!S68="NA","अप्रयोज्य",[3]IW_GDP!S68)</f>
        <v>64.689933247000212</v>
      </c>
      <c r="T68" s="55">
        <f>IF([3]IW_GDP!T68="NA","अप्रयोज्य",[3]IW_GDP!T68)</f>
        <v>256.39881410499868</v>
      </c>
      <c r="U68" s="56">
        <f>IF([3]IW_GDP!U68="NA","अप्रयोज्य",[3]IW_GDP!U68)</f>
        <v>5029.9887464099866</v>
      </c>
      <c r="V68" s="60"/>
      <c r="W68" s="53" t="str">
        <f t="shared" ref="W68:W131" si="2">IF(B68="",W67,B68)</f>
        <v>इफको-टोकियो</v>
      </c>
      <c r="X68" s="49" t="e">
        <f>VLOOKUP(D68,$Z$1:$AA$2,2,0)</f>
        <v>#N/A</v>
      </c>
      <c r="Y68" s="53" t="str">
        <f t="shared" ref="Y68:Y131" si="3">IF(C68="",Y67,C68)</f>
        <v>माह तक</v>
      </c>
      <c r="Z68" s="53"/>
      <c r="AB68" s="53"/>
    </row>
    <row r="69" spans="1:30" s="61" customFormat="1" ht="29.1" customHeight="1" thickBot="1" x14ac:dyDescent="0.35">
      <c r="A69" s="93"/>
      <c r="B69" s="96"/>
      <c r="C69" s="99"/>
      <c r="D69" s="62" t="str">
        <f>VLOOKUP([3]IW_GDP!D69,[3]Sheet3!$C$47:$D$49,2,0)</f>
        <v>वृद्धि</v>
      </c>
      <c r="E69" s="63">
        <f>IF([3]IW_GDP!E69="NA","अप्रयोज्य",[3]IW_GDP!E69)</f>
        <v>1.8764254219826373E-2</v>
      </c>
      <c r="F69" s="63">
        <f>IF([3]IW_GDP!F69="NA","अप्रयोज्य",[3]IW_GDP!F69)</f>
        <v>0.29856161853628044</v>
      </c>
      <c r="G69" s="63">
        <f>IF([3]IW_GDP!G69="NA","अप्रयोज्य",[3]IW_GDP!G69)</f>
        <v>0.37156923786673995</v>
      </c>
      <c r="H69" s="63">
        <f>IF([3]IW_GDP!H69="NA","अप्रयोज्य",[3]IW_GDP!H69)</f>
        <v>-0.39254177038151583</v>
      </c>
      <c r="I69" s="63">
        <f>IF([3]IW_GDP!I69="NA","अप्रयोज्य",[3]IW_GDP!I69)</f>
        <v>0.3799598605237291</v>
      </c>
      <c r="J69" s="64">
        <f>IF([3]IW_GDP!J69="NA","अप्रयोज्य",[3]IW_GDP!J69)</f>
        <v>7.5981926784622039E-2</v>
      </c>
      <c r="K69" s="64">
        <f>IF([3]IW_GDP!K69="NA","अप्रयोज्य",[3]IW_GDP!K69)</f>
        <v>8.4992740638297426E-2</v>
      </c>
      <c r="L69" s="64">
        <f>IF([3]IW_GDP!L69="NA","अप्रयोज्य",[3]IW_GDP!L69)</f>
        <v>6.7982234246514214E-2</v>
      </c>
      <c r="M69" s="64">
        <f>IF([3]IW_GDP!M69="NA","अप्रयोज्य",[3]IW_GDP!M69)</f>
        <v>0.28674858528681341</v>
      </c>
      <c r="N69" s="64">
        <f>IF([3]IW_GDP!N69="NA","अप्रयोज्य",[3]IW_GDP!N69)</f>
        <v>0.77931011963698626</v>
      </c>
      <c r="O69" s="64">
        <f>IF([3]IW_GDP!O69="NA","अप्रयोज्य",[3]IW_GDP!O69)</f>
        <v>-0.69014906038992097</v>
      </c>
      <c r="P69" s="64">
        <f>IF([3]IW_GDP!P69="NA","अप्रयोज्य",[3]IW_GDP!P69)</f>
        <v>0.13375970396725406</v>
      </c>
      <c r="Q69" s="64" t="str">
        <f>IF([3]IW_GDP!Q69="NA","अप्रयोज्य",[3]IW_GDP!Q69)</f>
        <v>अप्रयोज्य</v>
      </c>
      <c r="R69" s="64">
        <f>IF([3]IW_GDP!R69="NA","अप्रयोज्य",[3]IW_GDP!R69)</f>
        <v>0.1565842959092929</v>
      </c>
      <c r="S69" s="64">
        <f>IF([3]IW_GDP!S69="NA","अप्रयोज्य",[3]IW_GDP!S69)</f>
        <v>0.23189158306475219</v>
      </c>
      <c r="T69" s="64">
        <f>IF([3]IW_GDP!T69="NA","अप्रयोज्य",[3]IW_GDP!T69)</f>
        <v>0.86348755490084395</v>
      </c>
      <c r="U69" s="65">
        <f>IF([3]IW_GDP!U69="NA","अप्रयोज्य",[3]IW_GDP!U69)</f>
        <v>6.4615847209197816E-2</v>
      </c>
      <c r="V69" s="60"/>
      <c r="W69" s="53" t="str">
        <f t="shared" si="2"/>
        <v>इफको-टोकियो</v>
      </c>
      <c r="X69" s="49"/>
      <c r="Y69" s="53" t="str">
        <f t="shared" si="3"/>
        <v>माह तक</v>
      </c>
      <c r="Z69" s="53"/>
      <c r="AB69" s="53"/>
    </row>
    <row r="70" spans="1:30" s="61" customFormat="1" ht="29.1" customHeight="1" x14ac:dyDescent="0.3">
      <c r="A70" s="91">
        <f>A64+1</f>
        <v>12</v>
      </c>
      <c r="B70" s="94" t="str">
        <f>INDEX([3]Sheet3!$F$3:$F$42,MATCH([3]IW_GDP!B70,[3]Sheet3!$E$3:$E$42,0))</f>
        <v>कोटक</v>
      </c>
      <c r="C70" s="97" t="s">
        <v>78</v>
      </c>
      <c r="D70" s="50" t="str">
        <f>VLOOKUP([3]IW_GDP!D70,[3]Sheet3!$C$47:$D$49,2,0)</f>
        <v>चालू वर्ष</v>
      </c>
      <c r="E70" s="51">
        <f>IF([3]IW_GDP!E70="NA","अप्रयोज्य",[3]IW_GDP!E70)</f>
        <v>5.0083242289999959</v>
      </c>
      <c r="F70" s="51">
        <f>IF([3]IW_GDP!F70="NA","अप्रयोज्य",[3]IW_GDP!F70)</f>
        <v>1.5837914049999995</v>
      </c>
      <c r="G70" s="51">
        <f>IF([3]IW_GDP!G70="NA","अप्रयोज्य",[3]IW_GDP!G70)</f>
        <v>1.5837914049999995</v>
      </c>
      <c r="H70" s="51">
        <f>IF([3]IW_GDP!H70="NA","अप्रयोज्य",[3]IW_GDP!H70)</f>
        <v>0</v>
      </c>
      <c r="I70" s="51">
        <f>IF([3]IW_GDP!I70="NA","अप्रयोज्य",[3]IW_GDP!I70)</f>
        <v>0.4330843910000004</v>
      </c>
      <c r="J70" s="51">
        <f>IF([3]IW_GDP!J70="NA","अप्रयोज्य",[3]IW_GDP!J70)</f>
        <v>49.812241825000015</v>
      </c>
      <c r="K70" s="51">
        <f>IF([3]IW_GDP!K70="NA","अप्रयोज्य",[3]IW_GDP!K70)</f>
        <v>25.287658110000024</v>
      </c>
      <c r="L70" s="51">
        <f>IF([3]IW_GDP!L70="NA","अप्रयोज्य",[3]IW_GDP!L70)</f>
        <v>24.524583714999991</v>
      </c>
      <c r="M70" s="51">
        <f>IF([3]IW_GDP!M70="NA","अप्रयोज्य",[3]IW_GDP!M70)</f>
        <v>32.312154679999992</v>
      </c>
      <c r="N70" s="51">
        <f>IF([3]IW_GDP!N70="NA","अप्रयोज्य",[3]IW_GDP!N70)</f>
        <v>0</v>
      </c>
      <c r="O70" s="51">
        <f>IF([3]IW_GDP!O70="NA","अप्रयोज्य",[3]IW_GDP!O70)</f>
        <v>0</v>
      </c>
      <c r="P70" s="51">
        <f>IF([3]IW_GDP!P70="NA","अप्रयोज्य",[3]IW_GDP!P70)</f>
        <v>0</v>
      </c>
      <c r="Q70" s="51">
        <f>IF([3]IW_GDP!Q70="NA","अप्रयोज्य",[3]IW_GDP!Q70)</f>
        <v>0</v>
      </c>
      <c r="R70" s="51">
        <f>IF([3]IW_GDP!R70="NA","अप्रयोज्य",[3]IW_GDP!R70)</f>
        <v>0.16185240900000003</v>
      </c>
      <c r="S70" s="51">
        <f>IF([3]IW_GDP!S70="NA","अप्रयोज्य",[3]IW_GDP!S70)</f>
        <v>5.4463339320000017</v>
      </c>
      <c r="T70" s="51">
        <f>IF([3]IW_GDP!T70="NA","अप्रयोज्य",[3]IW_GDP!T70)</f>
        <v>3.4903822919999996</v>
      </c>
      <c r="U70" s="52">
        <f>IF([3]IW_GDP!U70="NA","अप्रयोज्य",[3]IW_GDP!U70)</f>
        <v>98.248165162999996</v>
      </c>
      <c r="V70" s="60"/>
      <c r="W70" s="53" t="str">
        <f t="shared" si="2"/>
        <v>कोटक</v>
      </c>
      <c r="X70" s="49" t="e">
        <f>VLOOKUP(D70,$Z$1:$AA$2,2,0)</f>
        <v>#N/A</v>
      </c>
      <c r="Y70" s="53" t="str">
        <f t="shared" si="3"/>
        <v>माह के लिए</v>
      </c>
      <c r="Z70" s="53">
        <f>U70-SUM(E70,F70,I70,J70,M70,P70,Q70,R70,S70,N70,O70)</f>
        <v>3.4903822919999925</v>
      </c>
      <c r="AA70" s="53"/>
      <c r="AB70" s="53" t="e">
        <f>SUM(#REF!)</f>
        <v>#REF!</v>
      </c>
      <c r="AC70" s="53" t="e">
        <f>AB70-M70</f>
        <v>#REF!</v>
      </c>
      <c r="AD70" s="53"/>
    </row>
    <row r="71" spans="1:30" s="61" customFormat="1" ht="29.1" customHeight="1" x14ac:dyDescent="0.3">
      <c r="A71" s="92"/>
      <c r="B71" s="95"/>
      <c r="C71" s="98"/>
      <c r="D71" s="54" t="str">
        <f>VLOOKUP([3]IW_GDP!D71,[3]Sheet3!$C$47:$D$49,2,0)</f>
        <v>गत वर्ष</v>
      </c>
      <c r="E71" s="55">
        <f>IF([3]IW_GDP!E71="NA","अप्रयोज्य",[3]IW_GDP!E71)</f>
        <v>4.2307502409999991</v>
      </c>
      <c r="F71" s="55">
        <f>IF([3]IW_GDP!F71="NA","अप्रयोज्य",[3]IW_GDP!F71)</f>
        <v>0.40369012799999981</v>
      </c>
      <c r="G71" s="55">
        <f>IF([3]IW_GDP!G71="NA","अप्रयोज्य",[3]IW_GDP!G71)</f>
        <v>0.40369012799999981</v>
      </c>
      <c r="H71" s="55">
        <f>IF([3]IW_GDP!H71="NA","अप्रयोज्य",[3]IW_GDP!H71)</f>
        <v>0</v>
      </c>
      <c r="I71" s="55">
        <f>IF([3]IW_GDP!I71="NA","अप्रयोज्य",[3]IW_GDP!I71)</f>
        <v>0.43234328900000008</v>
      </c>
      <c r="J71" s="55">
        <f>IF([3]IW_GDP!J71="NA","अप्रयोज्य",[3]IW_GDP!J71)</f>
        <v>43.315962830000004</v>
      </c>
      <c r="K71" s="55">
        <f>IF([3]IW_GDP!K71="NA","अप्रयोज्य",[3]IW_GDP!K71)</f>
        <v>27.335528724</v>
      </c>
      <c r="L71" s="55">
        <f>IF([3]IW_GDP!L71="NA","अप्रयोज्य",[3]IW_GDP!L71)</f>
        <v>15.980434106000004</v>
      </c>
      <c r="M71" s="55">
        <f>IF([3]IW_GDP!M71="NA","अप्रयोज्य",[3]IW_GDP!M71)</f>
        <v>19.23880766500001</v>
      </c>
      <c r="N71" s="55">
        <f>IF([3]IW_GDP!N71="NA","अप्रयोज्य",[3]IW_GDP!N71)</f>
        <v>0</v>
      </c>
      <c r="O71" s="55">
        <f>IF([3]IW_GDP!O71="NA","अप्रयोज्य",[3]IW_GDP!O71)</f>
        <v>0</v>
      </c>
      <c r="P71" s="55">
        <f>IF([3]IW_GDP!P71="NA","अप्रयोज्य",[3]IW_GDP!P71)</f>
        <v>0</v>
      </c>
      <c r="Q71" s="55">
        <f>IF([3]IW_GDP!Q71="NA","अप्रयोज्य",[3]IW_GDP!Q71)</f>
        <v>0</v>
      </c>
      <c r="R71" s="55">
        <f>IF([3]IW_GDP!R71="NA","अप्रयोज्य",[3]IW_GDP!R71)</f>
        <v>2.721114899999999E-2</v>
      </c>
      <c r="S71" s="55">
        <f>IF([3]IW_GDP!S71="NA","अप्रयोज्य",[3]IW_GDP!S71)</f>
        <v>3.5907082950000024</v>
      </c>
      <c r="T71" s="55">
        <f>IF([3]IW_GDP!T71="NA","अप्रयोज्य",[3]IW_GDP!T71)</f>
        <v>0.88970759699999968</v>
      </c>
      <c r="U71" s="56">
        <f>IF([3]IW_GDP!U71="NA","अप्रयोज्य",[3]IW_GDP!U71)</f>
        <v>72.129181194000012</v>
      </c>
      <c r="V71" s="60"/>
      <c r="W71" s="53" t="str">
        <f t="shared" si="2"/>
        <v>कोटक</v>
      </c>
      <c r="X71" s="49" t="e">
        <f>VLOOKUP(D71,$Z$1:$AA$2,2,0)</f>
        <v>#N/A</v>
      </c>
      <c r="Y71" s="53" t="str">
        <f t="shared" si="3"/>
        <v>माह के लिए</v>
      </c>
      <c r="Z71" s="53">
        <f>U71-SUM(E71,F71,I71,J71,M71,P71,Q71,R71,S71,N71,O71)</f>
        <v>0.88970759700001167</v>
      </c>
      <c r="AA71" s="53"/>
      <c r="AB71" s="53" t="e">
        <f>SUM(#REF!)</f>
        <v>#REF!</v>
      </c>
      <c r="AC71" s="53" t="e">
        <f>AB71-M71</f>
        <v>#REF!</v>
      </c>
      <c r="AD71" s="53"/>
    </row>
    <row r="72" spans="1:30" s="61" customFormat="1" ht="29.1" customHeight="1" x14ac:dyDescent="0.3">
      <c r="A72" s="92"/>
      <c r="B72" s="95"/>
      <c r="C72" s="98"/>
      <c r="D72" s="54" t="str">
        <f>VLOOKUP([3]IW_GDP!D72,[3]Sheet3!$C$47:$D$49,2,0)</f>
        <v>वृद्धि</v>
      </c>
      <c r="E72" s="57">
        <f>IF([3]IW_GDP!E72="NA","अप्रयोज्य",[3]IW_GDP!E72)</f>
        <v>0.18379104028986734</v>
      </c>
      <c r="F72" s="57">
        <f>IF([3]IW_GDP!F72="NA","अप्रयोज्य",[3]IW_GDP!F72)</f>
        <v>2.9232849533541239</v>
      </c>
      <c r="G72" s="57">
        <f>IF([3]IW_GDP!G72="NA","अप्रयोज्य",[3]IW_GDP!G72)</f>
        <v>2.9232849533541239</v>
      </c>
      <c r="H72" s="57" t="str">
        <f>IF([3]IW_GDP!H72="NA","अप्रयोज्य",[3]IW_GDP!H72)</f>
        <v>अप्रयोज्य</v>
      </c>
      <c r="I72" s="57">
        <f>IF([3]IW_GDP!I72="NA","अप्रयोज्य",[3]IW_GDP!I72)</f>
        <v>1.7141517374179166E-3</v>
      </c>
      <c r="J72" s="58">
        <f>IF([3]IW_GDP!J72="NA","अप्रयोज्य",[3]IW_GDP!J72)</f>
        <v>0.14997424899674131</v>
      </c>
      <c r="K72" s="58">
        <f>IF([3]IW_GDP!K72="NA","अप्रयोज्य",[3]IW_GDP!K72)</f>
        <v>-7.4916078436850941E-2</v>
      </c>
      <c r="L72" s="58">
        <f>IF([3]IW_GDP!L72="NA","अप्रयोज्य",[3]IW_GDP!L72)</f>
        <v>0.53466317324834156</v>
      </c>
      <c r="M72" s="58">
        <f>IF([3]IW_GDP!M72="NA","अप्रयोज्य",[3]IW_GDP!M72)</f>
        <v>0.67953000220401005</v>
      </c>
      <c r="N72" s="58" t="str">
        <f>IF([3]IW_GDP!N72="NA","अप्रयोज्य",[3]IW_GDP!N72)</f>
        <v>अप्रयोज्य</v>
      </c>
      <c r="O72" s="58" t="str">
        <f>IF([3]IW_GDP!O72="NA","अप्रयोज्य",[3]IW_GDP!O72)</f>
        <v>अप्रयोज्य</v>
      </c>
      <c r="P72" s="58" t="str">
        <f>IF([3]IW_GDP!P72="NA","अप्रयोज्य",[3]IW_GDP!P72)</f>
        <v>अप्रयोज्य</v>
      </c>
      <c r="Q72" s="58" t="str">
        <f>IF([3]IW_GDP!Q72="NA","अप्रयोज्य",[3]IW_GDP!Q72)</f>
        <v>अप्रयोज्य</v>
      </c>
      <c r="R72" s="58">
        <f>IF([3]IW_GDP!R72="NA","अप्रयोज्य",[3]IW_GDP!R72)</f>
        <v>4.9480181818121718</v>
      </c>
      <c r="S72" s="58">
        <f>IF([3]IW_GDP!S72="NA","अप्रयोज्य",[3]IW_GDP!S72)</f>
        <v>0.51678540403405226</v>
      </c>
      <c r="T72" s="58">
        <f>IF([3]IW_GDP!T72="NA","अप्रयोज्य",[3]IW_GDP!T72)</f>
        <v>2.9230667511092419</v>
      </c>
      <c r="U72" s="59">
        <f>IF([3]IW_GDP!U72="NA","अप्रयोज्य",[3]IW_GDP!U72)</f>
        <v>0.36211396742117274</v>
      </c>
      <c r="V72" s="60"/>
      <c r="W72" s="53" t="str">
        <f t="shared" si="2"/>
        <v>कोटक</v>
      </c>
      <c r="X72" s="49"/>
      <c r="Y72" s="53" t="str">
        <f t="shared" si="3"/>
        <v>माह के लिए</v>
      </c>
      <c r="Z72" s="53"/>
      <c r="AB72" s="53" t="e">
        <f>SUM(#REF!)</f>
        <v>#REF!</v>
      </c>
    </row>
    <row r="73" spans="1:30" s="61" customFormat="1" ht="29.1" customHeight="1" x14ac:dyDescent="0.3">
      <c r="A73" s="92"/>
      <c r="B73" s="95"/>
      <c r="C73" s="98" t="s">
        <v>79</v>
      </c>
      <c r="D73" s="54" t="str">
        <f>VLOOKUP([3]IW_GDP!D73,[3]Sheet3!$C$47:$D$49,2,0)</f>
        <v>चालू वर्ष</v>
      </c>
      <c r="E73" s="55">
        <f>IF([3]IW_GDP!E73="NA","अप्रयोज्य",[3]IW_GDP!E73)</f>
        <v>41.656173848999998</v>
      </c>
      <c r="F73" s="55">
        <f>IF([3]IW_GDP!F73="NA","अप्रयोज्य",[3]IW_GDP!F73)</f>
        <v>10.922026419</v>
      </c>
      <c r="G73" s="55">
        <f>IF([3]IW_GDP!G73="NA","अप्रयोज्य",[3]IW_GDP!G73)</f>
        <v>10.922026419</v>
      </c>
      <c r="H73" s="55">
        <f>IF([3]IW_GDP!H73="NA","अप्रयोज्य",[3]IW_GDP!H73)</f>
        <v>0</v>
      </c>
      <c r="I73" s="55">
        <f>IF([3]IW_GDP!I73="NA","अप्रयोज्य",[3]IW_GDP!I73)</f>
        <v>4.5710346120000001</v>
      </c>
      <c r="J73" s="55">
        <f>IF([3]IW_GDP!J73="NA","अप्रयोज्य",[3]IW_GDP!J73)</f>
        <v>280.76276573899997</v>
      </c>
      <c r="K73" s="55">
        <f>IF([3]IW_GDP!K73="NA","अप्रयोज्य",[3]IW_GDP!K73)</f>
        <v>143.41499254000001</v>
      </c>
      <c r="L73" s="55">
        <f>IF([3]IW_GDP!L73="NA","अप्रयोज्य",[3]IW_GDP!L73)</f>
        <v>137.34777319899999</v>
      </c>
      <c r="M73" s="55">
        <f>IF([3]IW_GDP!M73="NA","अप्रयोज्य",[3]IW_GDP!M73)</f>
        <v>208.55016203999998</v>
      </c>
      <c r="N73" s="55">
        <f>IF([3]IW_GDP!N73="NA","अप्रयोज्य",[3]IW_GDP!N73)</f>
        <v>0</v>
      </c>
      <c r="O73" s="55">
        <f>IF([3]IW_GDP!O73="NA","अप्रयोज्य",[3]IW_GDP!O73)</f>
        <v>0</v>
      </c>
      <c r="P73" s="55">
        <f>IF([3]IW_GDP!P73="NA","अप्रयोज्य",[3]IW_GDP!P73)</f>
        <v>0</v>
      </c>
      <c r="Q73" s="55">
        <f>IF([3]IW_GDP!Q73="NA","अप्रयोज्य",[3]IW_GDP!Q73)</f>
        <v>0</v>
      </c>
      <c r="R73" s="55">
        <f>IF([3]IW_GDP!R73="NA","अप्रयोज्य",[3]IW_GDP!R73)</f>
        <v>0.61588645399999997</v>
      </c>
      <c r="S73" s="55">
        <f>IF([3]IW_GDP!S73="NA","अप्रयोज्य",[3]IW_GDP!S73)</f>
        <v>31.160573866000004</v>
      </c>
      <c r="T73" s="55">
        <f>IF([3]IW_GDP!T73="NA","अप्रयोज्य",[3]IW_GDP!T73)</f>
        <v>20.018588261000001</v>
      </c>
      <c r="U73" s="56">
        <f>IF([3]IW_GDP!U73="NA","अप्रयोज्य",[3]IW_GDP!U73)</f>
        <v>598.25721123999983</v>
      </c>
      <c r="V73" s="60"/>
      <c r="W73" s="53" t="str">
        <f t="shared" si="2"/>
        <v>कोटक</v>
      </c>
      <c r="X73" s="49" t="e">
        <f>VLOOKUP(D73,$Z$1:$AA$2,2,0)</f>
        <v>#N/A</v>
      </c>
      <c r="Y73" s="53" t="str">
        <f t="shared" si="3"/>
        <v>माह तक</v>
      </c>
      <c r="Z73" s="53"/>
      <c r="AB73" s="53"/>
    </row>
    <row r="74" spans="1:30" s="61" customFormat="1" ht="29.1" customHeight="1" x14ac:dyDescent="0.3">
      <c r="A74" s="92"/>
      <c r="B74" s="95"/>
      <c r="C74" s="98"/>
      <c r="D74" s="54" t="str">
        <f>VLOOKUP([3]IW_GDP!D74,[3]Sheet3!$C$47:$D$49,2,0)</f>
        <v>गत वर्ष</v>
      </c>
      <c r="E74" s="55">
        <f>IF([3]IW_GDP!E74="NA","अप्रयोज्य",[3]IW_GDP!E74)</f>
        <v>26.568532862000001</v>
      </c>
      <c r="F74" s="55">
        <f>IF([3]IW_GDP!F74="NA","अप्रयोज्य",[3]IW_GDP!F74)</f>
        <v>1.1201533509999999</v>
      </c>
      <c r="G74" s="55">
        <f>IF([3]IW_GDP!G74="NA","अप्रयोज्य",[3]IW_GDP!G74)</f>
        <v>1.1201533509999999</v>
      </c>
      <c r="H74" s="55">
        <f>IF([3]IW_GDP!H74="NA","अप्रयोज्य",[3]IW_GDP!H74)</f>
        <v>0</v>
      </c>
      <c r="I74" s="55">
        <f>IF([3]IW_GDP!I74="NA","अप्रयोज्य",[3]IW_GDP!I74)</f>
        <v>1.7362136190000002</v>
      </c>
      <c r="J74" s="55">
        <f>IF([3]IW_GDP!J74="NA","अप्रयोज्य",[3]IW_GDP!J74)</f>
        <v>173.03673543393592</v>
      </c>
      <c r="K74" s="55">
        <f>IF([3]IW_GDP!K74="NA","अप्रयोज्य",[3]IW_GDP!K74)</f>
        <v>100.895793435</v>
      </c>
      <c r="L74" s="55">
        <f>IF([3]IW_GDP!L74="NA","अप्रयोज्य",[3]IW_GDP!L74)</f>
        <v>72.140941998935901</v>
      </c>
      <c r="M74" s="55">
        <f>IF([3]IW_GDP!M74="NA","अप्रयोज्य",[3]IW_GDP!M74)</f>
        <v>122.82496684500001</v>
      </c>
      <c r="N74" s="55">
        <f>IF([3]IW_GDP!N74="NA","अप्रयोज्य",[3]IW_GDP!N74)</f>
        <v>0</v>
      </c>
      <c r="O74" s="55">
        <f>IF([3]IW_GDP!O74="NA","अप्रयोज्य",[3]IW_GDP!O74)</f>
        <v>0</v>
      </c>
      <c r="P74" s="55">
        <f>IF([3]IW_GDP!P74="NA","अप्रयोज्य",[3]IW_GDP!P74)</f>
        <v>0</v>
      </c>
      <c r="Q74" s="55">
        <f>IF([3]IW_GDP!Q74="NA","अप्रयोज्य",[3]IW_GDP!Q74)</f>
        <v>0</v>
      </c>
      <c r="R74" s="55">
        <f>IF([3]IW_GDP!R74="NA","अप्रयोज्य",[3]IW_GDP!R74)</f>
        <v>0.311868741</v>
      </c>
      <c r="S74" s="55">
        <f>IF([3]IW_GDP!S74="NA","अप्रयोज्य",[3]IW_GDP!S74)</f>
        <v>19.718677615000001</v>
      </c>
      <c r="T74" s="55">
        <f>IF([3]IW_GDP!T74="NA","अप्रयोज्य",[3]IW_GDP!T74)</f>
        <v>4.4862899819999997</v>
      </c>
      <c r="U74" s="56">
        <f>IF([3]IW_GDP!U74="NA","अप्रयोज्य",[3]IW_GDP!U74)</f>
        <v>349.80343844893588</v>
      </c>
      <c r="V74" s="60"/>
      <c r="W74" s="53" t="str">
        <f t="shared" si="2"/>
        <v>कोटक</v>
      </c>
      <c r="X74" s="49" t="e">
        <f>VLOOKUP(D74,$Z$1:$AA$2,2,0)</f>
        <v>#N/A</v>
      </c>
      <c r="Y74" s="53" t="str">
        <f t="shared" si="3"/>
        <v>माह तक</v>
      </c>
      <c r="Z74" s="53"/>
      <c r="AB74" s="53"/>
    </row>
    <row r="75" spans="1:30" s="61" customFormat="1" ht="29.1" customHeight="1" thickBot="1" x14ac:dyDescent="0.35">
      <c r="A75" s="93"/>
      <c r="B75" s="96"/>
      <c r="C75" s="99"/>
      <c r="D75" s="62" t="str">
        <f>VLOOKUP([3]IW_GDP!D75,[3]Sheet3!$C$47:$D$49,2,0)</f>
        <v>वृद्धि</v>
      </c>
      <c r="E75" s="63">
        <f>IF([3]IW_GDP!E75="NA","अप्रयोज्य",[3]IW_GDP!E75)</f>
        <v>0.56787633195129483</v>
      </c>
      <c r="F75" s="63">
        <f>IF([3]IW_GDP!F75="NA","अप्रयोज्य",[3]IW_GDP!F75)</f>
        <v>8.750474262519079</v>
      </c>
      <c r="G75" s="63">
        <f>IF([3]IW_GDP!G75="NA","अप्रयोज्य",[3]IW_GDP!G75)</f>
        <v>8.750474262519079</v>
      </c>
      <c r="H75" s="63" t="str">
        <f>IF([3]IW_GDP!H75="NA","अप्रयोज्य",[3]IW_GDP!H75)</f>
        <v>अप्रयोज्य</v>
      </c>
      <c r="I75" s="63">
        <f>IF([3]IW_GDP!I75="NA","अप्रयोज्य",[3]IW_GDP!I75)</f>
        <v>1.632760486369621</v>
      </c>
      <c r="J75" s="64">
        <f>IF([3]IW_GDP!J75="NA","अप्रयोज्य",[3]IW_GDP!J75)</f>
        <v>0.62256161984859582</v>
      </c>
      <c r="K75" s="64">
        <f>IF([3]IW_GDP!K75="NA","अप्रयोज्य",[3]IW_GDP!K75)</f>
        <v>0.42141696553872798</v>
      </c>
      <c r="L75" s="64">
        <f>IF([3]IW_GDP!L75="NA","अप्रयोज्य",[3]IW_GDP!L75)</f>
        <v>0.90388106106274446</v>
      </c>
      <c r="M75" s="64">
        <f>IF([3]IW_GDP!M75="NA","अप्रयोज्य",[3]IW_GDP!M75)</f>
        <v>0.69794600720862876</v>
      </c>
      <c r="N75" s="64" t="str">
        <f>IF([3]IW_GDP!N75="NA","अप्रयोज्य",[3]IW_GDP!N75)</f>
        <v>अप्रयोज्य</v>
      </c>
      <c r="O75" s="64" t="str">
        <f>IF([3]IW_GDP!O75="NA","अप्रयोज्य",[3]IW_GDP!O75)</f>
        <v>अप्रयोज्य</v>
      </c>
      <c r="P75" s="64" t="str">
        <f>IF([3]IW_GDP!P75="NA","अप्रयोज्य",[3]IW_GDP!P75)</f>
        <v>अप्रयोज्य</v>
      </c>
      <c r="Q75" s="64" t="str">
        <f>IF([3]IW_GDP!Q75="NA","अप्रयोज्य",[3]IW_GDP!Q75)</f>
        <v>अप्रयोज्य</v>
      </c>
      <c r="R75" s="64">
        <f>IF([3]IW_GDP!R75="NA","अप्रयोज्य",[3]IW_GDP!R75)</f>
        <v>0.97482585790795862</v>
      </c>
      <c r="S75" s="64">
        <f>IF([3]IW_GDP!S75="NA","अप्रयोज्य",[3]IW_GDP!S75)</f>
        <v>0.58025677352198057</v>
      </c>
      <c r="T75" s="64">
        <f>IF([3]IW_GDP!T75="NA","अप्रयोज्य",[3]IW_GDP!T75)</f>
        <v>3.46216993135064</v>
      </c>
      <c r="U75" s="65">
        <f>IF([3]IW_GDP!U75="NA","अप्रयोज्य",[3]IW_GDP!U75)</f>
        <v>0.71026681124900692</v>
      </c>
      <c r="V75" s="60"/>
      <c r="W75" s="53" t="str">
        <f t="shared" si="2"/>
        <v>कोटक</v>
      </c>
      <c r="X75" s="49"/>
      <c r="Y75" s="53" t="str">
        <f t="shared" si="3"/>
        <v>माह तक</v>
      </c>
      <c r="Z75" s="53"/>
      <c r="AB75" s="53"/>
    </row>
    <row r="76" spans="1:30" s="66" customFormat="1" ht="29.1" customHeight="1" x14ac:dyDescent="0.25">
      <c r="A76" s="91">
        <f>A70+1</f>
        <v>13</v>
      </c>
      <c r="B76" s="94" t="str">
        <f>INDEX([3]Sheet3!$F$3:$F$42,MATCH([3]IW_GDP!B76,[3]Sheet3!$E$3:$E$42,0))</f>
        <v>लिबर्टी</v>
      </c>
      <c r="C76" s="97" t="s">
        <v>78</v>
      </c>
      <c r="D76" s="50" t="str">
        <f>VLOOKUP([3]IW_GDP!D76,[3]Sheet3!$C$47:$D$49,2,0)</f>
        <v>चालू वर्ष</v>
      </c>
      <c r="E76" s="51">
        <f>IF([3]IW_GDP!E76="NA","अप्रयोज्य",[3]IW_GDP!E76)</f>
        <v>3.0295760600000037</v>
      </c>
      <c r="F76" s="51">
        <f>IF([3]IW_GDP!F76="NA","अप्रयोज्य",[3]IW_GDP!F76)</f>
        <v>3.4756336999999995</v>
      </c>
      <c r="G76" s="51">
        <f>IF([3]IW_GDP!G76="NA","अप्रयोज्य",[3]IW_GDP!G76)</f>
        <v>3.4756336999999995</v>
      </c>
      <c r="H76" s="51">
        <f>IF([3]IW_GDP!H76="NA","अप्रयोज्य",[3]IW_GDP!H76)</f>
        <v>0</v>
      </c>
      <c r="I76" s="51">
        <f>IF([3]IW_GDP!I76="NA","अप्रयोज्य",[3]IW_GDP!I76)</f>
        <v>2.7032801999999982</v>
      </c>
      <c r="J76" s="51">
        <f>IF([3]IW_GDP!J76="NA","अप्रयोज्य",[3]IW_GDP!J76)</f>
        <v>153.80121076604462</v>
      </c>
      <c r="K76" s="51">
        <f>IF([3]IW_GDP!K76="NA","अप्रयोज्य",[3]IW_GDP!K76)</f>
        <v>78.096966698000472</v>
      </c>
      <c r="L76" s="51">
        <f>IF([3]IW_GDP!L76="NA","अप्रयोज्य",[3]IW_GDP!L76)</f>
        <v>75.704244068044147</v>
      </c>
      <c r="M76" s="51">
        <f>IF([3]IW_GDP!M76="NA","अप्रयोज्य",[3]IW_GDP!M76)</f>
        <v>23.290647495998712</v>
      </c>
      <c r="N76" s="51">
        <f>IF([3]IW_GDP!N76="NA","अप्रयोज्य",[3]IW_GDP!N76)</f>
        <v>3.5008970089997327</v>
      </c>
      <c r="O76" s="51">
        <f>IF([3]IW_GDP!O76="NA","अप्रयोज्य",[3]IW_GDP!O76)</f>
        <v>0</v>
      </c>
      <c r="P76" s="51">
        <f>IF([3]IW_GDP!P76="NA","अप्रयोज्य",[3]IW_GDP!P76)</f>
        <v>0</v>
      </c>
      <c r="Q76" s="51">
        <f>IF([3]IW_GDP!Q76="NA","अप्रयोज्य",[3]IW_GDP!Q76)</f>
        <v>0</v>
      </c>
      <c r="R76" s="51">
        <f>IF([3]IW_GDP!R76="NA","अप्रयोज्य",[3]IW_GDP!R76)</f>
        <v>2.2282077</v>
      </c>
      <c r="S76" s="51">
        <f>IF([3]IW_GDP!S76="NA","अप्रयोज्य",[3]IW_GDP!S76)</f>
        <v>1.7722616979999977</v>
      </c>
      <c r="T76" s="51">
        <f>IF([3]IW_GDP!T76="NA","अप्रयोज्य",[3]IW_GDP!T76)</f>
        <v>5.017999089000007</v>
      </c>
      <c r="U76" s="52">
        <f>IF([3]IW_GDP!U76="NA","अप्रयोज्य",[3]IW_GDP!U76)</f>
        <v>198.81971371804309</v>
      </c>
      <c r="V76" s="60"/>
      <c r="W76" s="53" t="str">
        <f t="shared" si="2"/>
        <v>लिबर्टी</v>
      </c>
      <c r="X76" s="49" t="e">
        <f>VLOOKUP(D76,$Z$1:$AA$2,2,0)</f>
        <v>#N/A</v>
      </c>
      <c r="Y76" s="53" t="str">
        <f t="shared" si="3"/>
        <v>माह के लिए</v>
      </c>
      <c r="Z76" s="53">
        <f>U76-SUM(E76,F76,I76,J76,M76,P76,Q76,R76,S76,N76,O76)</f>
        <v>5.0179990889999999</v>
      </c>
      <c r="AA76" s="53"/>
      <c r="AB76" s="53" t="e">
        <f>SUM(#REF!)</f>
        <v>#REF!</v>
      </c>
      <c r="AC76" s="53" t="e">
        <f>AB76-M76</f>
        <v>#REF!</v>
      </c>
      <c r="AD76" s="53"/>
    </row>
    <row r="77" spans="1:30" s="66" customFormat="1" ht="29.1" customHeight="1" x14ac:dyDescent="0.25">
      <c r="A77" s="92"/>
      <c r="B77" s="95"/>
      <c r="C77" s="98"/>
      <c r="D77" s="54" t="str">
        <f>VLOOKUP([3]IW_GDP!D77,[3]Sheet3!$C$47:$D$49,2,0)</f>
        <v>गत वर्ष</v>
      </c>
      <c r="E77" s="55">
        <f>IF([3]IW_GDP!E77="NA","अप्रयोज्य",[3]IW_GDP!E77)</f>
        <v>4.2884868000000012</v>
      </c>
      <c r="F77" s="55">
        <f>IF([3]IW_GDP!F77="NA","अप्रयोज्य",[3]IW_GDP!F77)</f>
        <v>3.9356735</v>
      </c>
      <c r="G77" s="55">
        <f>IF([3]IW_GDP!G77="NA","अप्रयोज्य",[3]IW_GDP!G77)</f>
        <v>3.9356735</v>
      </c>
      <c r="H77" s="55">
        <f>IF([3]IW_GDP!H77="NA","अप्रयोज्य",[3]IW_GDP!H77)</f>
        <v>0</v>
      </c>
      <c r="I77" s="55">
        <f>IF([3]IW_GDP!I77="NA","अप्रयोज्य",[3]IW_GDP!I77)</f>
        <v>3.7299928999999992</v>
      </c>
      <c r="J77" s="55">
        <f>IF([3]IW_GDP!J77="NA","अप्रयोज्य",[3]IW_GDP!J77)</f>
        <v>112.00531109999997</v>
      </c>
      <c r="K77" s="55">
        <f>IF([3]IW_GDP!K77="NA","अप्रयोज्य",[3]IW_GDP!K77)</f>
        <v>56.421790699999974</v>
      </c>
      <c r="L77" s="55">
        <f>IF([3]IW_GDP!L77="NA","अप्रयोज्य",[3]IW_GDP!L77)</f>
        <v>55.583520399999998</v>
      </c>
      <c r="M77" s="55">
        <f>IF([3]IW_GDP!M77="NA","अप्रयोज्य",[3]IW_GDP!M77)</f>
        <v>13.907407499999991</v>
      </c>
      <c r="N77" s="55">
        <f>IF([3]IW_GDP!N77="NA","अप्रयोज्य",[3]IW_GDP!N77)</f>
        <v>2.5055124000000006</v>
      </c>
      <c r="O77" s="55">
        <f>IF([3]IW_GDP!O77="NA","अप्रयोज्य",[3]IW_GDP!O77)</f>
        <v>0</v>
      </c>
      <c r="P77" s="55">
        <f>IF([3]IW_GDP!P77="NA","अप्रयोज्य",[3]IW_GDP!P77)</f>
        <v>0</v>
      </c>
      <c r="Q77" s="55">
        <f>IF([3]IW_GDP!Q77="NA","अप्रयोज्य",[3]IW_GDP!Q77)</f>
        <v>0</v>
      </c>
      <c r="R77" s="55">
        <f>IF([3]IW_GDP!R77="NA","अप्रयोज्य",[3]IW_GDP!R77)</f>
        <v>1.6514875999999998</v>
      </c>
      <c r="S77" s="55">
        <f>IF([3]IW_GDP!S77="NA","अप्रयोज्य",[3]IW_GDP!S77)</f>
        <v>2.4673634999999994</v>
      </c>
      <c r="T77" s="55">
        <f>IF([3]IW_GDP!T77="NA","अप्रयोज्य",[3]IW_GDP!T77)</f>
        <v>5.0057815999999953</v>
      </c>
      <c r="U77" s="56">
        <f>IF([3]IW_GDP!U77="NA","अप्रयोज्य",[3]IW_GDP!U77)</f>
        <v>149.49701689999995</v>
      </c>
      <c r="V77" s="60"/>
      <c r="W77" s="53" t="str">
        <f t="shared" si="2"/>
        <v>लिबर्टी</v>
      </c>
      <c r="X77" s="49" t="e">
        <f>VLOOKUP(D77,$Z$1:$AA$2,2,0)</f>
        <v>#N/A</v>
      </c>
      <c r="Y77" s="53" t="str">
        <f t="shared" si="3"/>
        <v>माह के लिए</v>
      </c>
      <c r="Z77" s="53">
        <f>U77-SUM(E77,F77,I77,J77,M77,P77,Q77,R77,S77,N77,O77)</f>
        <v>5.0057815999999775</v>
      </c>
      <c r="AA77" s="53"/>
      <c r="AB77" s="53" t="e">
        <f>SUM(#REF!)</f>
        <v>#REF!</v>
      </c>
      <c r="AC77" s="53" t="e">
        <f>AB77-M77</f>
        <v>#REF!</v>
      </c>
      <c r="AD77" s="53"/>
    </row>
    <row r="78" spans="1:30" s="66" customFormat="1" ht="29.1" customHeight="1" x14ac:dyDescent="0.25">
      <c r="A78" s="92"/>
      <c r="B78" s="95"/>
      <c r="C78" s="98"/>
      <c r="D78" s="54" t="str">
        <f>VLOOKUP([3]IW_GDP!D78,[3]Sheet3!$C$47:$D$49,2,0)</f>
        <v>वृद्धि</v>
      </c>
      <c r="E78" s="57">
        <f>IF([3]IW_GDP!E78="NA","अप्रयोज्य",[3]IW_GDP!E78)</f>
        <v>-0.29355593212971931</v>
      </c>
      <c r="F78" s="57">
        <f>IF([3]IW_GDP!F78="NA","अप्रयोज्य",[3]IW_GDP!F78)</f>
        <v>-0.11688972675197791</v>
      </c>
      <c r="G78" s="57">
        <f>IF([3]IW_GDP!G78="NA","अप्रयोज्य",[3]IW_GDP!G78)</f>
        <v>-0.11688972675197791</v>
      </c>
      <c r="H78" s="57" t="str">
        <f>IF([3]IW_GDP!H78="NA","अप्रयोज्य",[3]IW_GDP!H78)</f>
        <v>अप्रयोज्य</v>
      </c>
      <c r="I78" s="57">
        <f>IF([3]IW_GDP!I78="NA","अप्रयोज्य",[3]IW_GDP!I78)</f>
        <v>-0.27525862046547089</v>
      </c>
      <c r="J78" s="58">
        <f>IF([3]IW_GDP!J78="NA","अप्रयोज्य",[3]IW_GDP!J78)</f>
        <v>0.37315998014351892</v>
      </c>
      <c r="K78" s="58">
        <f>IF([3]IW_GDP!K78="NA","अप्रयोज्य",[3]IW_GDP!K78)</f>
        <v>0.38416320590123537</v>
      </c>
      <c r="L78" s="58">
        <f>IF([3]IW_GDP!L78="NA","अप्रयोज्य",[3]IW_GDP!L78)</f>
        <v>0.36199081172347175</v>
      </c>
      <c r="M78" s="58">
        <f>IF([3]IW_GDP!M78="NA","अप्रयोज्य",[3]IW_GDP!M78)</f>
        <v>0.67469368363576943</v>
      </c>
      <c r="N78" s="58">
        <f>IF([3]IW_GDP!N78="NA","अप्रयोज्य",[3]IW_GDP!N78)</f>
        <v>0.39727786180572555</v>
      </c>
      <c r="O78" s="58" t="str">
        <f>IF([3]IW_GDP!O78="NA","अप्रयोज्य",[3]IW_GDP!O78)</f>
        <v>अप्रयोज्य</v>
      </c>
      <c r="P78" s="58" t="str">
        <f>IF([3]IW_GDP!P78="NA","अप्रयोज्य",[3]IW_GDP!P78)</f>
        <v>अप्रयोज्य</v>
      </c>
      <c r="Q78" s="58" t="str">
        <f>IF([3]IW_GDP!Q78="NA","अप्रयोज्य",[3]IW_GDP!Q78)</f>
        <v>अप्रयोज्य</v>
      </c>
      <c r="R78" s="58">
        <f>IF([3]IW_GDP!R78="NA","अप्रयोज्य",[3]IW_GDP!R78)</f>
        <v>0.34921249181646913</v>
      </c>
      <c r="S78" s="58">
        <f>IF([3]IW_GDP!S78="NA","अप्रयोज्य",[3]IW_GDP!S78)</f>
        <v>-0.28171844237786686</v>
      </c>
      <c r="T78" s="58">
        <f>IF([3]IW_GDP!T78="NA","अप्रयोज्य",[3]IW_GDP!T78)</f>
        <v>2.4406755979948765E-3</v>
      </c>
      <c r="U78" s="59">
        <f>IF([3]IW_GDP!U78="NA","अप्रयोज्य",[3]IW_GDP!U78)</f>
        <v>0.32992428772699584</v>
      </c>
      <c r="V78" s="60"/>
      <c r="W78" s="53" t="str">
        <f t="shared" si="2"/>
        <v>लिबर्टी</v>
      </c>
      <c r="X78" s="49"/>
      <c r="Y78" s="53" t="str">
        <f t="shared" si="3"/>
        <v>माह के लिए</v>
      </c>
      <c r="Z78" s="53"/>
      <c r="AB78" s="53" t="e">
        <f>SUM(#REF!)</f>
        <v>#REF!</v>
      </c>
    </row>
    <row r="79" spans="1:30" s="66" customFormat="1" ht="29.1" customHeight="1" x14ac:dyDescent="0.25">
      <c r="A79" s="92"/>
      <c r="B79" s="95"/>
      <c r="C79" s="98" t="s">
        <v>79</v>
      </c>
      <c r="D79" s="54" t="str">
        <f>VLOOKUP([3]IW_GDP!D79,[3]Sheet3!$C$47:$D$49,2,0)</f>
        <v>चालू वर्ष</v>
      </c>
      <c r="E79" s="55">
        <f>IF([3]IW_GDP!E79="NA","अप्रयोज्य",[3]IW_GDP!E79)</f>
        <v>57.840454027</v>
      </c>
      <c r="F79" s="55">
        <f>IF([3]IW_GDP!F79="NA","अप्रयोज्य",[3]IW_GDP!F79)</f>
        <v>24.7362</v>
      </c>
      <c r="G79" s="55">
        <f>IF([3]IW_GDP!G79="NA","अप्रयोज्य",[3]IW_GDP!G79)</f>
        <v>24.7362</v>
      </c>
      <c r="H79" s="55">
        <f>IF([3]IW_GDP!H79="NA","अप्रयोज्य",[3]IW_GDP!H79)</f>
        <v>0</v>
      </c>
      <c r="I79" s="55">
        <f>IF([3]IW_GDP!I79="NA","अप्रयोज्य",[3]IW_GDP!I79)</f>
        <v>20.2418418</v>
      </c>
      <c r="J79" s="55">
        <f>IF([3]IW_GDP!J79="NA","अप्रयोज्य",[3]IW_GDP!J79)</f>
        <v>730.86196165297224</v>
      </c>
      <c r="K79" s="55">
        <f>IF([3]IW_GDP!K79="NA","अप्रयोज्य",[3]IW_GDP!K79)</f>
        <v>386.47957852400032</v>
      </c>
      <c r="L79" s="55">
        <f>IF([3]IW_GDP!L79="NA","अप्रयोज्य",[3]IW_GDP!L79)</f>
        <v>344.38238312897198</v>
      </c>
      <c r="M79" s="55">
        <f>IF([3]IW_GDP!M79="NA","अप्रयोज्य",[3]IW_GDP!M79)</f>
        <v>190.87009961995216</v>
      </c>
      <c r="N79" s="55">
        <f>IF([3]IW_GDP!N79="NA","अप्रयोज्य",[3]IW_GDP!N79)</f>
        <v>13.719131945016128</v>
      </c>
      <c r="O79" s="55">
        <f>IF([3]IW_GDP!O79="NA","अप्रयोज्य",[3]IW_GDP!O79)</f>
        <v>0</v>
      </c>
      <c r="P79" s="55">
        <f>IF([3]IW_GDP!P79="NA","अप्रयोज्य",[3]IW_GDP!P79)</f>
        <v>0</v>
      </c>
      <c r="Q79" s="55">
        <f>IF([3]IW_GDP!Q79="NA","अप्रयोज्य",[3]IW_GDP!Q79)</f>
        <v>0</v>
      </c>
      <c r="R79" s="55">
        <f>IF([3]IW_GDP!R79="NA","अप्रयोज्य",[3]IW_GDP!R79)</f>
        <v>12.87279431</v>
      </c>
      <c r="S79" s="55">
        <f>IF([3]IW_GDP!S79="NA","अप्रयोज्य",[3]IW_GDP!S79)</f>
        <v>14.469004579999995</v>
      </c>
      <c r="T79" s="55">
        <f>IF([3]IW_GDP!T79="NA","अप्रयोज्य",[3]IW_GDP!T79)</f>
        <v>41.974138170000046</v>
      </c>
      <c r="U79" s="56">
        <f>IF([3]IW_GDP!U79="NA","अप्रयोज्य",[3]IW_GDP!U79)</f>
        <v>1107.5856261049407</v>
      </c>
      <c r="V79" s="60"/>
      <c r="W79" s="53" t="str">
        <f t="shared" si="2"/>
        <v>लिबर्टी</v>
      </c>
      <c r="X79" s="49" t="e">
        <f>VLOOKUP(D79,$Z$1:$AA$2,2,0)</f>
        <v>#N/A</v>
      </c>
      <c r="Y79" s="53" t="str">
        <f t="shared" si="3"/>
        <v>माह तक</v>
      </c>
      <c r="Z79" s="53"/>
      <c r="AB79" s="53"/>
    </row>
    <row r="80" spans="1:30" s="66" customFormat="1" ht="29.1" customHeight="1" x14ac:dyDescent="0.25">
      <c r="A80" s="92"/>
      <c r="B80" s="95"/>
      <c r="C80" s="98"/>
      <c r="D80" s="54" t="str">
        <f>VLOOKUP([3]IW_GDP!D80,[3]Sheet3!$C$47:$D$49,2,0)</f>
        <v>गत वर्ष</v>
      </c>
      <c r="E80" s="55">
        <f>IF([3]IW_GDP!E80="NA","अप्रयोज्य",[3]IW_GDP!E80)</f>
        <v>70.233934700000006</v>
      </c>
      <c r="F80" s="55">
        <f>IF([3]IW_GDP!F80="NA","अप्रयोज्य",[3]IW_GDP!F80)</f>
        <v>24.273833400000001</v>
      </c>
      <c r="G80" s="55">
        <f>IF([3]IW_GDP!G80="NA","अप्रयोज्य",[3]IW_GDP!G80)</f>
        <v>24.273833400000001</v>
      </c>
      <c r="H80" s="55">
        <f>IF([3]IW_GDP!H80="NA","अप्रयोज्य",[3]IW_GDP!H80)</f>
        <v>0</v>
      </c>
      <c r="I80" s="55">
        <f>IF([3]IW_GDP!I80="NA","अप्रयोज्य",[3]IW_GDP!I80)</f>
        <v>21.487665499999999</v>
      </c>
      <c r="J80" s="55">
        <f>IF([3]IW_GDP!J80="NA","अप्रयोज्य",[3]IW_GDP!J80)</f>
        <v>522.08718269999997</v>
      </c>
      <c r="K80" s="55">
        <f>IF([3]IW_GDP!K80="NA","अप्रयोज्य",[3]IW_GDP!K80)</f>
        <v>276.88246859999998</v>
      </c>
      <c r="L80" s="55">
        <f>IF([3]IW_GDP!L80="NA","अप्रयोज्य",[3]IW_GDP!L80)</f>
        <v>245.20471409999999</v>
      </c>
      <c r="M80" s="55">
        <f>IF([3]IW_GDP!M80="NA","अप्रयोज्य",[3]IW_GDP!M80)</f>
        <v>135.25763409999999</v>
      </c>
      <c r="N80" s="55">
        <f>IF([3]IW_GDP!N80="NA","अप्रयोज्य",[3]IW_GDP!N80)</f>
        <v>7.4463720000000002</v>
      </c>
      <c r="O80" s="55">
        <f>IF([3]IW_GDP!O80="NA","अप्रयोज्य",[3]IW_GDP!O80)</f>
        <v>0</v>
      </c>
      <c r="P80" s="55">
        <f>IF([3]IW_GDP!P80="NA","अप्रयोज्य",[3]IW_GDP!P80)</f>
        <v>0</v>
      </c>
      <c r="Q80" s="55">
        <f>IF([3]IW_GDP!Q80="NA","अप्रयोज्य",[3]IW_GDP!Q80)</f>
        <v>0</v>
      </c>
      <c r="R80" s="55">
        <f>IF([3]IW_GDP!R80="NA","अप्रयोज्य",[3]IW_GDP!R80)</f>
        <v>11.771539000000001</v>
      </c>
      <c r="S80" s="55">
        <f>IF([3]IW_GDP!S80="NA","अप्रयोज्य",[3]IW_GDP!S80)</f>
        <v>13.953883599999999</v>
      </c>
      <c r="T80" s="55">
        <f>IF([3]IW_GDP!T80="NA","अप्रयोज्य",[3]IW_GDP!T80)</f>
        <v>32.552095799999996</v>
      </c>
      <c r="U80" s="56">
        <f>IF([3]IW_GDP!U80="NA","अप्रयोज्य",[3]IW_GDP!U80)</f>
        <v>839.0641407999999</v>
      </c>
      <c r="V80" s="60"/>
      <c r="W80" s="53" t="str">
        <f t="shared" si="2"/>
        <v>लिबर्टी</v>
      </c>
      <c r="X80" s="49" t="e">
        <f>VLOOKUP(D80,$Z$1:$AA$2,2,0)</f>
        <v>#N/A</v>
      </c>
      <c r="Y80" s="53" t="str">
        <f t="shared" si="3"/>
        <v>माह तक</v>
      </c>
      <c r="Z80" s="53"/>
      <c r="AB80" s="53"/>
    </row>
    <row r="81" spans="1:30" s="66" customFormat="1" ht="29.1" customHeight="1" thickBot="1" x14ac:dyDescent="0.3">
      <c r="A81" s="93"/>
      <c r="B81" s="96"/>
      <c r="C81" s="99"/>
      <c r="D81" s="62" t="str">
        <f>VLOOKUP([3]IW_GDP!D81,[3]Sheet3!$C$47:$D$49,2,0)</f>
        <v>वृद्धि</v>
      </c>
      <c r="E81" s="63">
        <f>IF([3]IW_GDP!E81="NA","अप्रयोज्य",[3]IW_GDP!E81)</f>
        <v>-0.17646000791409464</v>
      </c>
      <c r="F81" s="63">
        <f>IF([3]IW_GDP!F81="NA","अप्रयोज्य",[3]IW_GDP!F81)</f>
        <v>1.9047943206201592E-2</v>
      </c>
      <c r="G81" s="63">
        <f>IF([3]IW_GDP!G81="NA","अप्रयोज्य",[3]IW_GDP!G81)</f>
        <v>1.9047943206201592E-2</v>
      </c>
      <c r="H81" s="63" t="str">
        <f>IF([3]IW_GDP!H81="NA","अप्रयोज्य",[3]IW_GDP!H81)</f>
        <v>अप्रयोज्य</v>
      </c>
      <c r="I81" s="63">
        <f>IF([3]IW_GDP!I81="NA","अप्रयोज्य",[3]IW_GDP!I81)</f>
        <v>-5.7978550531699174E-2</v>
      </c>
      <c r="J81" s="64">
        <f>IF([3]IW_GDP!J81="NA","अप्रयोज्य",[3]IW_GDP!J81)</f>
        <v>0.39988489637551156</v>
      </c>
      <c r="K81" s="64">
        <f>IF([3]IW_GDP!K81="NA","अप्रयोज्य",[3]IW_GDP!K81)</f>
        <v>0.39582538568857711</v>
      </c>
      <c r="L81" s="64">
        <f>IF([3]IW_GDP!L81="NA","अप्रयोज्य",[3]IW_GDP!L81)</f>
        <v>0.40446885123311743</v>
      </c>
      <c r="M81" s="64">
        <f>IF([3]IW_GDP!M81="NA","अप्रयोज्य",[3]IW_GDP!M81)</f>
        <v>0.41115953188147752</v>
      </c>
      <c r="N81" s="64">
        <f>IF([3]IW_GDP!N81="NA","अप्रयोज्य",[3]IW_GDP!N81)</f>
        <v>0.84239142833800518</v>
      </c>
      <c r="O81" s="64" t="str">
        <f>IF([3]IW_GDP!O81="NA","अप्रयोज्य",[3]IW_GDP!O81)</f>
        <v>अप्रयोज्य</v>
      </c>
      <c r="P81" s="64" t="str">
        <f>IF([3]IW_GDP!P81="NA","अप्रयोज्य",[3]IW_GDP!P81)</f>
        <v>अप्रयोज्य</v>
      </c>
      <c r="Q81" s="64" t="str">
        <f>IF([3]IW_GDP!Q81="NA","अप्रयोज्य",[3]IW_GDP!Q81)</f>
        <v>अप्रयोज्य</v>
      </c>
      <c r="R81" s="64">
        <f>IF([3]IW_GDP!R81="NA","अप्रयोज्य",[3]IW_GDP!R81)</f>
        <v>9.3552364733277354E-2</v>
      </c>
      <c r="S81" s="64">
        <f>IF([3]IW_GDP!S81="NA","अप्रयोज्य",[3]IW_GDP!S81)</f>
        <v>3.6915957934463166E-2</v>
      </c>
      <c r="T81" s="64">
        <f>IF([3]IW_GDP!T81="NA","अप्रयोज्य",[3]IW_GDP!T81)</f>
        <v>0.28944503075590144</v>
      </c>
      <c r="U81" s="65">
        <f>IF([3]IW_GDP!U81="NA","अप्रयोज्य",[3]IW_GDP!U81)</f>
        <v>0.32002498050854716</v>
      </c>
      <c r="V81" s="60"/>
      <c r="W81" s="53" t="str">
        <f t="shared" si="2"/>
        <v>लिबर्टी</v>
      </c>
      <c r="X81" s="49"/>
      <c r="Y81" s="53" t="str">
        <f t="shared" si="3"/>
        <v>माह तक</v>
      </c>
      <c r="Z81" s="53"/>
      <c r="AB81" s="53"/>
    </row>
    <row r="82" spans="1:30" s="66" customFormat="1" ht="29.1" customHeight="1" x14ac:dyDescent="0.25">
      <c r="A82" s="91">
        <f>A76+1</f>
        <v>14</v>
      </c>
      <c r="B82" s="94" t="str">
        <f>INDEX([3]Sheet3!$F$3:$F$42,MATCH([3]IW_GDP!B82,[3]Sheet3!$E$3:$E$42,0))</f>
        <v>मेग्मा</v>
      </c>
      <c r="C82" s="97" t="s">
        <v>78</v>
      </c>
      <c r="D82" s="50" t="str">
        <f>VLOOKUP([3]IW_GDP!D82,[3]Sheet3!$C$47:$D$49,2,0)</f>
        <v>चालू वर्ष</v>
      </c>
      <c r="E82" s="51">
        <f>IF([3]IW_GDP!E82="NA","अप्रयोज्य",[3]IW_GDP!E82)</f>
        <v>29.844192401000015</v>
      </c>
      <c r="F82" s="51">
        <f>IF([3]IW_GDP!F82="NA","अप्रयोज्य",[3]IW_GDP!F82)</f>
        <v>1.0525281999999994</v>
      </c>
      <c r="G82" s="51">
        <f>IF([3]IW_GDP!G82="NA","अप्रयोज्य",[3]IW_GDP!G82)</f>
        <v>1.0525281999999994</v>
      </c>
      <c r="H82" s="51">
        <f>IF([3]IW_GDP!H82="NA","अप्रयोज्य",[3]IW_GDP!H82)</f>
        <v>0</v>
      </c>
      <c r="I82" s="51">
        <f>IF([3]IW_GDP!I82="NA","अप्रयोज्य",[3]IW_GDP!I82)</f>
        <v>0.22874179999999988</v>
      </c>
      <c r="J82" s="51">
        <f>IF([3]IW_GDP!J82="NA","अप्रयोज्य",[3]IW_GDP!J82)</f>
        <v>196.68647293599992</v>
      </c>
      <c r="K82" s="51">
        <f>IF([3]IW_GDP!K82="NA","अप्रयोज्य",[3]IW_GDP!K82)</f>
        <v>70.980648959000007</v>
      </c>
      <c r="L82" s="51">
        <f>IF([3]IW_GDP!L82="NA","अप्रयोज्य",[3]IW_GDP!L82)</f>
        <v>125.70582397699991</v>
      </c>
      <c r="M82" s="51">
        <f>IF([3]IW_GDP!M82="NA","अप्रयोज्य",[3]IW_GDP!M82)</f>
        <v>20.92934990000002</v>
      </c>
      <c r="N82" s="51">
        <f>IF([3]IW_GDP!N82="NA","अप्रयोज्य",[3]IW_GDP!N82)</f>
        <v>0</v>
      </c>
      <c r="O82" s="51">
        <f>IF([3]IW_GDP!O82="NA","अप्रयोज्य",[3]IW_GDP!O82)</f>
        <v>0</v>
      </c>
      <c r="P82" s="51">
        <f>IF([3]IW_GDP!P82="NA","अप्रयोज्य",[3]IW_GDP!P82)</f>
        <v>0</v>
      </c>
      <c r="Q82" s="51">
        <f>IF([3]IW_GDP!Q82="NA","अप्रयोज्य",[3]IW_GDP!Q82)</f>
        <v>0</v>
      </c>
      <c r="R82" s="51">
        <f>IF([3]IW_GDP!R82="NA","अप्रयोज्य",[3]IW_GDP!R82)</f>
        <v>8.0250965999999977</v>
      </c>
      <c r="S82" s="51">
        <f>IF([3]IW_GDP!S82="NA","अप्रयोज्य",[3]IW_GDP!S82)</f>
        <v>1.1640863000000001</v>
      </c>
      <c r="T82" s="51">
        <f>IF([3]IW_GDP!T82="NA","अप्रयोज्य",[3]IW_GDP!T82)</f>
        <v>2.399999999999991E-2</v>
      </c>
      <c r="U82" s="52">
        <f>IF([3]IW_GDP!U82="NA","अप्रयोज्य",[3]IW_GDP!U82)</f>
        <v>257.95446813699994</v>
      </c>
      <c r="V82" s="60"/>
      <c r="W82" s="53" t="str">
        <f t="shared" si="2"/>
        <v>मेग्मा</v>
      </c>
      <c r="X82" s="49" t="e">
        <f>VLOOKUP(D82,$Z$1:$AA$2,2,0)</f>
        <v>#N/A</v>
      </c>
      <c r="Y82" s="53" t="str">
        <f t="shared" si="3"/>
        <v>माह के लिए</v>
      </c>
      <c r="Z82" s="53">
        <f>U82-SUM(E82,F82,I82,J82,M82,P82,Q82,R82,S82,N82,O82)</f>
        <v>2.4000000000000909E-2</v>
      </c>
      <c r="AA82" s="53"/>
      <c r="AB82" s="53" t="e">
        <f>SUM(#REF!)</f>
        <v>#REF!</v>
      </c>
      <c r="AC82" s="53" t="e">
        <f>AB82-M82</f>
        <v>#REF!</v>
      </c>
      <c r="AD82" s="53"/>
    </row>
    <row r="83" spans="1:30" s="66" customFormat="1" ht="29.1" customHeight="1" x14ac:dyDescent="0.25">
      <c r="A83" s="92"/>
      <c r="B83" s="95"/>
      <c r="C83" s="98"/>
      <c r="D83" s="54" t="str">
        <f>VLOOKUP([3]IW_GDP!D83,[3]Sheet3!$C$47:$D$49,2,0)</f>
        <v>गत वर्ष</v>
      </c>
      <c r="E83" s="55">
        <f>IF([3]IW_GDP!E83="NA","अप्रयोज्य",[3]IW_GDP!E83)</f>
        <v>25.340234801000008</v>
      </c>
      <c r="F83" s="55">
        <f>IF([3]IW_GDP!F83="NA","अप्रयोज्य",[3]IW_GDP!F83)</f>
        <v>0.87690469999999898</v>
      </c>
      <c r="G83" s="55">
        <f>IF([3]IW_GDP!G83="NA","अप्रयोज्य",[3]IW_GDP!G83)</f>
        <v>0.87690469999999898</v>
      </c>
      <c r="H83" s="55">
        <f>IF([3]IW_GDP!H83="NA","अप्रयोज्य",[3]IW_GDP!H83)</f>
        <v>0</v>
      </c>
      <c r="I83" s="55">
        <f>IF([3]IW_GDP!I83="NA","अप्रयोज्य",[3]IW_GDP!I83)</f>
        <v>0.14172730000000033</v>
      </c>
      <c r="J83" s="55">
        <f>IF([3]IW_GDP!J83="NA","अप्रयोज्य",[3]IW_GDP!J83)</f>
        <v>129.845604393</v>
      </c>
      <c r="K83" s="55">
        <f>IF([3]IW_GDP!K83="NA","अप्रयोज्य",[3]IW_GDP!K83)</f>
        <v>42.537752093000023</v>
      </c>
      <c r="L83" s="55">
        <f>IF([3]IW_GDP!L83="NA","अप्रयोज्य",[3]IW_GDP!L83)</f>
        <v>87.307852299999979</v>
      </c>
      <c r="M83" s="55">
        <f>IF([3]IW_GDP!M83="NA","अप्रयोज्य",[3]IW_GDP!M83)</f>
        <v>10.917011000000002</v>
      </c>
      <c r="N83" s="55">
        <f>IF([3]IW_GDP!N83="NA","अप्रयोज्य",[3]IW_GDP!N83)</f>
        <v>0</v>
      </c>
      <c r="O83" s="55">
        <f>IF([3]IW_GDP!O83="NA","अप्रयोज्य",[3]IW_GDP!O83)</f>
        <v>0</v>
      </c>
      <c r="P83" s="55">
        <f>IF([3]IW_GDP!P83="NA","अप्रयोज्य",[3]IW_GDP!P83)</f>
        <v>0</v>
      </c>
      <c r="Q83" s="55">
        <f>IF([3]IW_GDP!Q83="NA","अप्रयोज्य",[3]IW_GDP!Q83)</f>
        <v>0</v>
      </c>
      <c r="R83" s="55">
        <f>IF([3]IW_GDP!R83="NA","अप्रयोज्य",[3]IW_GDP!R83)</f>
        <v>7.9485583999999978</v>
      </c>
      <c r="S83" s="55">
        <f>IF([3]IW_GDP!S83="NA","अप्रयोज्य",[3]IW_GDP!S83)</f>
        <v>0.50863350499999971</v>
      </c>
      <c r="T83" s="55">
        <f>IF([3]IW_GDP!T83="NA","अप्रयोज्य",[3]IW_GDP!T83)</f>
        <v>4.2907065999999994E-2</v>
      </c>
      <c r="U83" s="56">
        <f>IF([3]IW_GDP!U83="NA","अप्रयोज्य",[3]IW_GDP!U83)</f>
        <v>175.62158116500004</v>
      </c>
      <c r="V83" s="60"/>
      <c r="W83" s="53" t="str">
        <f t="shared" si="2"/>
        <v>मेग्मा</v>
      </c>
      <c r="X83" s="49" t="e">
        <f>VLOOKUP(D83,$Z$1:$AA$2,2,0)</f>
        <v>#N/A</v>
      </c>
      <c r="Y83" s="53" t="str">
        <f t="shared" si="3"/>
        <v>माह के लिए</v>
      </c>
      <c r="Z83" s="53">
        <f>U83-SUM(E83,F83,I83,J83,M83,P83,Q83,R83,S83,N83,O83)</f>
        <v>4.2907066000026362E-2</v>
      </c>
      <c r="AA83" s="53"/>
      <c r="AB83" s="53" t="e">
        <f>SUM(#REF!)</f>
        <v>#REF!</v>
      </c>
      <c r="AC83" s="53" t="e">
        <f>AB83-M83</f>
        <v>#REF!</v>
      </c>
      <c r="AD83" s="53"/>
    </row>
    <row r="84" spans="1:30" s="66" customFormat="1" ht="29.1" customHeight="1" x14ac:dyDescent="0.25">
      <c r="A84" s="92"/>
      <c r="B84" s="95"/>
      <c r="C84" s="98"/>
      <c r="D84" s="54" t="str">
        <f>VLOOKUP([3]IW_GDP!D84,[3]Sheet3!$C$47:$D$49,2,0)</f>
        <v>वृद्धि</v>
      </c>
      <c r="E84" s="57">
        <f>IF([3]IW_GDP!E84="NA","अप्रयोज्य",[3]IW_GDP!E84)</f>
        <v>0.17773937910876286</v>
      </c>
      <c r="F84" s="57">
        <f>IF([3]IW_GDP!F84="NA","अप्रयोज्य",[3]IW_GDP!F84)</f>
        <v>0.20027660930543603</v>
      </c>
      <c r="G84" s="57">
        <f>IF([3]IW_GDP!G84="NA","अप्रयोज्य",[3]IW_GDP!G84)</f>
        <v>0.20027660930543603</v>
      </c>
      <c r="H84" s="57" t="str">
        <f>IF([3]IW_GDP!H84="NA","अप्रयोज्य",[3]IW_GDP!H84)</f>
        <v>अप्रयोज्य</v>
      </c>
      <c r="I84" s="57">
        <f>IF([3]IW_GDP!I84="NA","अप्रयोज्य",[3]IW_GDP!I84)</f>
        <v>0.61395722630713589</v>
      </c>
      <c r="J84" s="58">
        <f>IF([3]IW_GDP!J84="NA","अप्रयोज्य",[3]IW_GDP!J84)</f>
        <v>0.51477190048493715</v>
      </c>
      <c r="K84" s="58">
        <f>IF([3]IW_GDP!K84="NA","अप्रयोज्य",[3]IW_GDP!K84)</f>
        <v>0.66865068007861472</v>
      </c>
      <c r="L84" s="58">
        <f>IF([3]IW_GDP!L84="NA","अप्रयोज्य",[3]IW_GDP!L84)</f>
        <v>0.43979975071497596</v>
      </c>
      <c r="M84" s="58">
        <f>IF([3]IW_GDP!M84="NA","अप्रयोज्य",[3]IW_GDP!M84)</f>
        <v>0.91713188710719584</v>
      </c>
      <c r="N84" s="58" t="str">
        <f>IF([3]IW_GDP!N84="NA","अप्रयोज्य",[3]IW_GDP!N84)</f>
        <v>अप्रयोज्य</v>
      </c>
      <c r="O84" s="58" t="str">
        <f>IF([3]IW_GDP!O84="NA","अप्रयोज्य",[3]IW_GDP!O84)</f>
        <v>अप्रयोज्य</v>
      </c>
      <c r="P84" s="58" t="str">
        <f>IF([3]IW_GDP!P84="NA","अप्रयोज्य",[3]IW_GDP!P84)</f>
        <v>अप्रयोज्य</v>
      </c>
      <c r="Q84" s="58" t="str">
        <f>IF([3]IW_GDP!Q84="NA","अप्रयोज्य",[3]IW_GDP!Q84)</f>
        <v>अप्रयोज्य</v>
      </c>
      <c r="R84" s="58">
        <f>IF([3]IW_GDP!R84="NA","अप्रयोज्य",[3]IW_GDP!R84)</f>
        <v>9.6291926344782112E-3</v>
      </c>
      <c r="S84" s="58">
        <f>IF([3]IW_GDP!S84="NA","अप्रयोज्य",[3]IW_GDP!S84)</f>
        <v>1.2886543819011702</v>
      </c>
      <c r="T84" s="58">
        <f>IF([3]IW_GDP!T84="NA","अप्रयोज्य",[3]IW_GDP!T84)</f>
        <v>-0.44065157007006928</v>
      </c>
      <c r="U84" s="59">
        <f>IF([3]IW_GDP!U84="NA","अप्रयोज्य",[3]IW_GDP!U84)</f>
        <v>0.46880848256710822</v>
      </c>
      <c r="V84" s="60"/>
      <c r="W84" s="53" t="str">
        <f t="shared" si="2"/>
        <v>मेग्मा</v>
      </c>
      <c r="X84" s="49"/>
      <c r="Y84" s="53" t="str">
        <f t="shared" si="3"/>
        <v>माह के लिए</v>
      </c>
      <c r="Z84" s="53"/>
      <c r="AB84" s="53" t="e">
        <f>SUM(#REF!)</f>
        <v>#REF!</v>
      </c>
    </row>
    <row r="85" spans="1:30" s="66" customFormat="1" ht="29.1" customHeight="1" x14ac:dyDescent="0.25">
      <c r="A85" s="92"/>
      <c r="B85" s="95"/>
      <c r="C85" s="98" t="s">
        <v>79</v>
      </c>
      <c r="D85" s="54" t="str">
        <f>VLOOKUP([3]IW_GDP!D85,[3]Sheet3!$C$47:$D$49,2,0)</f>
        <v>चालू वर्ष</v>
      </c>
      <c r="E85" s="55">
        <f>IF([3]IW_GDP!E85="NA","अप्रयोज्य",[3]IW_GDP!E85)</f>
        <v>169.58777567199999</v>
      </c>
      <c r="F85" s="55">
        <f>IF([3]IW_GDP!F85="NA","अप्रयोज्य",[3]IW_GDP!F85)</f>
        <v>15.076385399999999</v>
      </c>
      <c r="G85" s="55">
        <f>IF([3]IW_GDP!G85="NA","अप्रयोज्य",[3]IW_GDP!G85)</f>
        <v>15.076385399999999</v>
      </c>
      <c r="H85" s="55">
        <f>IF([3]IW_GDP!H85="NA","अप्रयोज्य",[3]IW_GDP!H85)</f>
        <v>0</v>
      </c>
      <c r="I85" s="55">
        <f>IF([3]IW_GDP!I85="NA","अप्रयोज्य",[3]IW_GDP!I85)</f>
        <v>2.229856448</v>
      </c>
      <c r="J85" s="55">
        <f>IF([3]IW_GDP!J85="NA","अप्रयोज्य",[3]IW_GDP!J85)</f>
        <v>1054.439634199</v>
      </c>
      <c r="K85" s="55">
        <f>IF([3]IW_GDP!K85="NA","अप्रयोज्य",[3]IW_GDP!K85)</f>
        <v>368.56254487500001</v>
      </c>
      <c r="L85" s="55">
        <f>IF([3]IW_GDP!L85="NA","अप्रयोज्य",[3]IW_GDP!L85)</f>
        <v>685.87708932399994</v>
      </c>
      <c r="M85" s="55">
        <f>IF([3]IW_GDP!M85="NA","अप्रयोज्य",[3]IW_GDP!M85)</f>
        <v>113.13311927000001</v>
      </c>
      <c r="N85" s="55">
        <f>IF([3]IW_GDP!N85="NA","अप्रयोज्य",[3]IW_GDP!N85)</f>
        <v>0</v>
      </c>
      <c r="O85" s="55">
        <f>IF([3]IW_GDP!O85="NA","अप्रयोज्य",[3]IW_GDP!O85)</f>
        <v>0</v>
      </c>
      <c r="P85" s="55">
        <f>IF([3]IW_GDP!P85="NA","अप्रयोज्य",[3]IW_GDP!P85)</f>
        <v>0</v>
      </c>
      <c r="Q85" s="55">
        <f>IF([3]IW_GDP!Q85="NA","अप्रयोज्य",[3]IW_GDP!Q85)</f>
        <v>0</v>
      </c>
      <c r="R85" s="55">
        <f>IF([3]IW_GDP!R85="NA","अप्रयोज्य",[3]IW_GDP!R85)</f>
        <v>31.758036176000001</v>
      </c>
      <c r="S85" s="55">
        <f>IF([3]IW_GDP!S85="NA","अप्रयोज्य",[3]IW_GDP!S85)</f>
        <v>4.5672487899999998</v>
      </c>
      <c r="T85" s="55">
        <f>IF([3]IW_GDP!T85="NA","अप्रयोज्य",[3]IW_GDP!T85)</f>
        <v>-0.77235976399999995</v>
      </c>
      <c r="U85" s="56">
        <f>IF([3]IW_GDP!U85="NA","अप्रयोज्य",[3]IW_GDP!U85)</f>
        <v>1390.0196961909999</v>
      </c>
      <c r="V85" s="60"/>
      <c r="W85" s="53" t="str">
        <f t="shared" si="2"/>
        <v>मेग्मा</v>
      </c>
      <c r="X85" s="49" t="e">
        <f>VLOOKUP(D85,$Z$1:$AA$2,2,0)</f>
        <v>#N/A</v>
      </c>
      <c r="Y85" s="53" t="str">
        <f t="shared" si="3"/>
        <v>माह तक</v>
      </c>
      <c r="Z85" s="53"/>
      <c r="AB85" s="53"/>
    </row>
    <row r="86" spans="1:30" s="66" customFormat="1" ht="29.1" customHeight="1" x14ac:dyDescent="0.25">
      <c r="A86" s="92"/>
      <c r="B86" s="95"/>
      <c r="C86" s="98"/>
      <c r="D86" s="54" t="str">
        <f>VLOOKUP([3]IW_GDP!D86,[3]Sheet3!$C$47:$D$49,2,0)</f>
        <v>गत वर्ष</v>
      </c>
      <c r="E86" s="55">
        <f>IF([3]IW_GDP!E86="NA","अप्रयोज्य",[3]IW_GDP!E86)</f>
        <v>108.49059000550001</v>
      </c>
      <c r="F86" s="55">
        <f>IF([3]IW_GDP!F86="NA","अप्रयोज्य",[3]IW_GDP!F86)</f>
        <v>11.101886199999999</v>
      </c>
      <c r="G86" s="55">
        <f>IF([3]IW_GDP!G86="NA","अप्रयोज्य",[3]IW_GDP!G86)</f>
        <v>11.101886199999999</v>
      </c>
      <c r="H86" s="55">
        <f>IF([3]IW_GDP!H86="NA","अप्रयोज्य",[3]IW_GDP!H86)</f>
        <v>0</v>
      </c>
      <c r="I86" s="55">
        <f>IF([3]IW_GDP!I86="NA","अप्रयोज्य",[3]IW_GDP!I86)</f>
        <v>3.3213390500000002</v>
      </c>
      <c r="J86" s="55">
        <f>IF([3]IW_GDP!J86="NA","अप्रयोज्य",[3]IW_GDP!J86)</f>
        <v>647.04136960699998</v>
      </c>
      <c r="K86" s="55">
        <f>IF([3]IW_GDP!K86="NA","अप्रयोज्य",[3]IW_GDP!K86)</f>
        <v>205.96847497300001</v>
      </c>
      <c r="L86" s="55">
        <f>IF([3]IW_GDP!L86="NA","अप्रयोज्य",[3]IW_GDP!L86)</f>
        <v>441.07289463400002</v>
      </c>
      <c r="M86" s="55">
        <f>IF([3]IW_GDP!M86="NA","अप्रयोज्य",[3]IW_GDP!M86)</f>
        <v>59.696472300000003</v>
      </c>
      <c r="N86" s="55">
        <f>IF([3]IW_GDP!N86="NA","अप्रयोज्य",[3]IW_GDP!N86)</f>
        <v>0</v>
      </c>
      <c r="O86" s="55">
        <f>IF([3]IW_GDP!O86="NA","अप्रयोज्य",[3]IW_GDP!O86)</f>
        <v>0</v>
      </c>
      <c r="P86" s="55">
        <f>IF([3]IW_GDP!P86="NA","अप्रयोज्य",[3]IW_GDP!P86)</f>
        <v>0</v>
      </c>
      <c r="Q86" s="55">
        <f>IF([3]IW_GDP!Q86="NA","अप्रयोज्य",[3]IW_GDP!Q86)</f>
        <v>0</v>
      </c>
      <c r="R86" s="55">
        <f>IF([3]IW_GDP!R86="NA","अप्रयोज्य",[3]IW_GDP!R86)</f>
        <v>32.450537300000001</v>
      </c>
      <c r="S86" s="55">
        <f>IF([3]IW_GDP!S86="NA","अप्रयोज्य",[3]IW_GDP!S86)</f>
        <v>3.0322105619999999</v>
      </c>
      <c r="T86" s="55">
        <f>IF([3]IW_GDP!T86="NA","अप्रयोज्य",[3]IW_GDP!T86)</f>
        <v>0.21866270200000001</v>
      </c>
      <c r="U86" s="56">
        <f>IF([3]IW_GDP!U86="NA","अप्रयोज्य",[3]IW_GDP!U86)</f>
        <v>865.35306772650006</v>
      </c>
      <c r="V86" s="60"/>
      <c r="W86" s="53" t="str">
        <f t="shared" si="2"/>
        <v>मेग्मा</v>
      </c>
      <c r="X86" s="49" t="e">
        <f>VLOOKUP(D86,$Z$1:$AA$2,2,0)</f>
        <v>#N/A</v>
      </c>
      <c r="Y86" s="53" t="str">
        <f t="shared" si="3"/>
        <v>माह तक</v>
      </c>
      <c r="Z86" s="53"/>
      <c r="AB86" s="53"/>
    </row>
    <row r="87" spans="1:30" s="66" customFormat="1" ht="29.1" customHeight="1" thickBot="1" x14ac:dyDescent="0.3">
      <c r="A87" s="93"/>
      <c r="B87" s="96"/>
      <c r="C87" s="99"/>
      <c r="D87" s="62" t="str">
        <f>VLOOKUP([3]IW_GDP!D87,[3]Sheet3!$C$47:$D$49,2,0)</f>
        <v>वृद्धि</v>
      </c>
      <c r="E87" s="63">
        <f>IF([3]IW_GDP!E87="NA","अप्रयोज्य",[3]IW_GDP!E87)</f>
        <v>0.56315654346983102</v>
      </c>
      <c r="F87" s="63">
        <f>IF([3]IW_GDP!F87="NA","अप्रयोज्य",[3]IW_GDP!F87)</f>
        <v>0.3580021564263558</v>
      </c>
      <c r="G87" s="63">
        <f>IF([3]IW_GDP!G87="NA","अप्रयोज्य",[3]IW_GDP!G87)</f>
        <v>0.3580021564263558</v>
      </c>
      <c r="H87" s="63" t="str">
        <f>IF([3]IW_GDP!H87="NA","अप्रयोज्य",[3]IW_GDP!H87)</f>
        <v>अप्रयोज्य</v>
      </c>
      <c r="I87" s="63">
        <f>IF([3]IW_GDP!I87="NA","अप्रयोज्य",[3]IW_GDP!I87)</f>
        <v>-0.32862727519492479</v>
      </c>
      <c r="J87" s="64">
        <f>IF([3]IW_GDP!J87="NA","अप्रयोज्य",[3]IW_GDP!J87)</f>
        <v>0.62963248368407354</v>
      </c>
      <c r="K87" s="64">
        <f>IF([3]IW_GDP!K87="NA","अप्रयोज्य",[3]IW_GDP!K87)</f>
        <v>0.78941240849267891</v>
      </c>
      <c r="L87" s="64">
        <f>IF([3]IW_GDP!L87="NA","अप्रयोज्य",[3]IW_GDP!L87)</f>
        <v>0.555019811165538</v>
      </c>
      <c r="M87" s="64">
        <f>IF([3]IW_GDP!M87="NA","अप्रयोज्य",[3]IW_GDP!M87)</f>
        <v>0.89513910807758068</v>
      </c>
      <c r="N87" s="64" t="str">
        <f>IF([3]IW_GDP!N87="NA","अप्रयोज्य",[3]IW_GDP!N87)</f>
        <v>अप्रयोज्य</v>
      </c>
      <c r="O87" s="64" t="str">
        <f>IF([3]IW_GDP!O87="NA","अप्रयोज्य",[3]IW_GDP!O87)</f>
        <v>अप्रयोज्य</v>
      </c>
      <c r="P87" s="64" t="str">
        <f>IF([3]IW_GDP!P87="NA","अप्रयोज्य",[3]IW_GDP!P87)</f>
        <v>अप्रयोज्य</v>
      </c>
      <c r="Q87" s="64" t="str">
        <f>IF([3]IW_GDP!Q87="NA","अप्रयोज्य",[3]IW_GDP!Q87)</f>
        <v>अप्रयोज्य</v>
      </c>
      <c r="R87" s="64">
        <f>IF([3]IW_GDP!R87="NA","अप्रयोज्य",[3]IW_GDP!R87)</f>
        <v>-2.1340205174353141E-2</v>
      </c>
      <c r="S87" s="64">
        <f>IF([3]IW_GDP!S87="NA","अप्रयोज्य",[3]IW_GDP!S87)</f>
        <v>0.50624394203927314</v>
      </c>
      <c r="T87" s="64">
        <f>IF([3]IW_GDP!T87="NA","अप्रयोज्य",[3]IW_GDP!T87)</f>
        <v>-4.5321971096835707</v>
      </c>
      <c r="U87" s="65">
        <f>IF([3]IW_GDP!U87="NA","अप्रयोज्य",[3]IW_GDP!U87)</f>
        <v>0.60630354017572374</v>
      </c>
      <c r="V87" s="60"/>
      <c r="W87" s="53" t="str">
        <f t="shared" si="2"/>
        <v>मेग्मा</v>
      </c>
      <c r="X87" s="49"/>
      <c r="Y87" s="53" t="str">
        <f t="shared" si="3"/>
        <v>माह तक</v>
      </c>
      <c r="Z87" s="53"/>
      <c r="AB87" s="53"/>
    </row>
    <row r="88" spans="1:30" s="66" customFormat="1" ht="29.1" customHeight="1" x14ac:dyDescent="0.25">
      <c r="A88" s="91">
        <f>A82+1</f>
        <v>15</v>
      </c>
      <c r="B88" s="94" t="str">
        <f>INDEX([3]Sheet3!$F$3:$F$42,MATCH([3]IW_GDP!B88,[3]Sheet3!$E$3:$E$42,0))</f>
        <v>रहेजा</v>
      </c>
      <c r="C88" s="97" t="s">
        <v>78</v>
      </c>
      <c r="D88" s="50" t="str">
        <f>VLOOKUP([3]IW_GDP!D88,[3]Sheet3!$C$47:$D$49,2,0)</f>
        <v>चालू वर्ष</v>
      </c>
      <c r="E88" s="51">
        <f>IF([3]IW_GDP!E88="NA","अप्रयोज्य",[3]IW_GDP!E88)</f>
        <v>2.0781187429999886</v>
      </c>
      <c r="F88" s="51">
        <f>IF([3]IW_GDP!F88="NA","अप्रयोज्य",[3]IW_GDP!F88)</f>
        <v>0</v>
      </c>
      <c r="G88" s="51">
        <f>IF([3]IW_GDP!G88="NA","अप्रयोज्य",[3]IW_GDP!G88)</f>
        <v>0</v>
      </c>
      <c r="H88" s="51">
        <f>IF([3]IW_GDP!H88="NA","अप्रयोज्य",[3]IW_GDP!H88)</f>
        <v>0</v>
      </c>
      <c r="I88" s="51">
        <f>IF([3]IW_GDP!I88="NA","अप्रयोज्य",[3]IW_GDP!I88)</f>
        <v>0.17230065500000036</v>
      </c>
      <c r="J88" s="51">
        <f>IF([3]IW_GDP!J88="NA","अप्रयोज्य",[3]IW_GDP!J88)</f>
        <v>38.905050164502519</v>
      </c>
      <c r="K88" s="51">
        <f>IF([3]IW_GDP!K88="NA","अप्रयोज्य",[3]IW_GDP!K88)</f>
        <v>28.159048596000844</v>
      </c>
      <c r="L88" s="51">
        <f>IF([3]IW_GDP!L88="NA","अप्रयोज्य",[3]IW_GDP!L88)</f>
        <v>10.746001568501676</v>
      </c>
      <c r="M88" s="51">
        <f>IF([3]IW_GDP!M88="NA","अप्रयोज्य",[3]IW_GDP!M88)</f>
        <v>1.011918779999994</v>
      </c>
      <c r="N88" s="51">
        <f>IF([3]IW_GDP!N88="NA","अप्रयोज्य",[3]IW_GDP!N88)</f>
        <v>0</v>
      </c>
      <c r="O88" s="51">
        <f>IF([3]IW_GDP!O88="NA","अप्रयोज्य",[3]IW_GDP!O88)</f>
        <v>0</v>
      </c>
      <c r="P88" s="51">
        <f>IF([3]IW_GDP!P88="NA","अप्रयोज्य",[3]IW_GDP!P88)</f>
        <v>0</v>
      </c>
      <c r="Q88" s="51">
        <f>IF([3]IW_GDP!Q88="NA","अप्रयोज्य",[3]IW_GDP!Q88)</f>
        <v>0</v>
      </c>
      <c r="R88" s="51">
        <f>IF([3]IW_GDP!R88="NA","अप्रयोज्य",[3]IW_GDP!R88)</f>
        <v>4.110985843999984</v>
      </c>
      <c r="S88" s="51">
        <f>IF([3]IW_GDP!S88="NA","अप्रयोज्य",[3]IW_GDP!S88)</f>
        <v>2.4155594000000058E-2</v>
      </c>
      <c r="T88" s="51">
        <f>IF([3]IW_GDP!T88="NA","अप्रयोज्य",[3]IW_GDP!T88)</f>
        <v>3.612271299999989E-2</v>
      </c>
      <c r="U88" s="52">
        <f>IF([3]IW_GDP!U88="NA","अप्रयोज्य",[3]IW_GDP!U88)</f>
        <v>46.338652493502487</v>
      </c>
      <c r="V88" s="60"/>
      <c r="W88" s="53" t="str">
        <f t="shared" si="2"/>
        <v>रहेजा</v>
      </c>
      <c r="X88" s="49" t="e">
        <f>VLOOKUP(D88,$Z$1:$AA$2,2,0)</f>
        <v>#N/A</v>
      </c>
      <c r="Y88" s="53" t="str">
        <f t="shared" si="3"/>
        <v>माह के लिए</v>
      </c>
      <c r="Z88" s="53">
        <f>U88-SUM(E88,F88,I88,J88,M88,P88,Q88,R88,S88,N88,O88)</f>
        <v>3.6122712999997475E-2</v>
      </c>
      <c r="AA88" s="53"/>
      <c r="AB88" s="53" t="e">
        <f>SUM(#REF!)</f>
        <v>#REF!</v>
      </c>
      <c r="AC88" s="53" t="e">
        <f>AB88-M88</f>
        <v>#REF!</v>
      </c>
      <c r="AD88" s="53"/>
    </row>
    <row r="89" spans="1:30" s="66" customFormat="1" ht="29.1" customHeight="1" x14ac:dyDescent="0.25">
      <c r="A89" s="92"/>
      <c r="B89" s="95"/>
      <c r="C89" s="98"/>
      <c r="D89" s="54" t="str">
        <f>VLOOKUP([3]IW_GDP!D89,[3]Sheet3!$C$47:$D$49,2,0)</f>
        <v>गत वर्ष</v>
      </c>
      <c r="E89" s="55">
        <f>IF([3]IW_GDP!E89="NA","अप्रयोज्य",[3]IW_GDP!E89)</f>
        <v>0.85207083799998884</v>
      </c>
      <c r="F89" s="55">
        <f>IF([3]IW_GDP!F89="NA","अप्रयोज्य",[3]IW_GDP!F89)</f>
        <v>0</v>
      </c>
      <c r="G89" s="55">
        <f>IF([3]IW_GDP!G89="NA","अप्रयोज्य",[3]IW_GDP!G89)</f>
        <v>0</v>
      </c>
      <c r="H89" s="55">
        <f>IF([3]IW_GDP!H89="NA","अप्रयोज्य",[3]IW_GDP!H89)</f>
        <v>0</v>
      </c>
      <c r="I89" s="55">
        <f>IF([3]IW_GDP!I89="NA","अप्रयोज्य",[3]IW_GDP!I89)</f>
        <v>7.6832658000000276E-2</v>
      </c>
      <c r="J89" s="55">
        <f>IF([3]IW_GDP!J89="NA","अप्रयोज्य",[3]IW_GDP!J89)</f>
        <v>23.033002725505114</v>
      </c>
      <c r="K89" s="55">
        <f>IF([3]IW_GDP!K89="NA","अप्रयोज्य",[3]IW_GDP!K89)</f>
        <v>16.664790243000013</v>
      </c>
      <c r="L89" s="55">
        <f>IF([3]IW_GDP!L89="NA","अप्रयोज्य",[3]IW_GDP!L89)</f>
        <v>6.3682124825051005</v>
      </c>
      <c r="M89" s="55">
        <f>IF([3]IW_GDP!M89="NA","अप्रयोज्य",[3]IW_GDP!M89)</f>
        <v>0.41405053799999925</v>
      </c>
      <c r="N89" s="55">
        <f>IF([3]IW_GDP!N89="NA","अप्रयोज्य",[3]IW_GDP!N89)</f>
        <v>0</v>
      </c>
      <c r="O89" s="55">
        <f>IF([3]IW_GDP!O89="NA","अप्रयोज्य",[3]IW_GDP!O89)</f>
        <v>0</v>
      </c>
      <c r="P89" s="55">
        <f>IF([3]IW_GDP!P89="NA","अप्रयोज्य",[3]IW_GDP!P89)</f>
        <v>0</v>
      </c>
      <c r="Q89" s="55">
        <f>IF([3]IW_GDP!Q89="NA","अप्रयोज्य",[3]IW_GDP!Q89)</f>
        <v>0</v>
      </c>
      <c r="R89" s="55">
        <f>IF([3]IW_GDP!R89="NA","अप्रयोज्य",[3]IW_GDP!R89)</f>
        <v>4.864322930011701</v>
      </c>
      <c r="S89" s="55">
        <f>IF([3]IW_GDP!S89="NA","अप्रयोज्य",[3]IW_GDP!S89)</f>
        <v>1.0675959999999984E-2</v>
      </c>
      <c r="T89" s="55">
        <f>IF([3]IW_GDP!T89="NA","अप्रयोज्य",[3]IW_GDP!T89)</f>
        <v>1.8537189999999981E-2</v>
      </c>
      <c r="U89" s="56">
        <f>IF([3]IW_GDP!U89="NA","अप्रयोज्य",[3]IW_GDP!U89)</f>
        <v>29.269492839516804</v>
      </c>
      <c r="V89" s="60"/>
      <c r="W89" s="53" t="str">
        <f t="shared" si="2"/>
        <v>रहेजा</v>
      </c>
      <c r="X89" s="49" t="e">
        <f>VLOOKUP(D89,$Z$1:$AA$2,2,0)</f>
        <v>#N/A</v>
      </c>
      <c r="Y89" s="53" t="str">
        <f t="shared" si="3"/>
        <v>माह के लिए</v>
      </c>
      <c r="Z89" s="53">
        <f>U89-SUM(E89,F89,I89,J89,M89,P89,Q89,R89,S89,N89,O89)</f>
        <v>1.8537189999999981E-2</v>
      </c>
      <c r="AA89" s="53"/>
      <c r="AB89" s="53" t="e">
        <f>SUM(#REF!)</f>
        <v>#REF!</v>
      </c>
      <c r="AC89" s="53" t="e">
        <f>AB89-M89</f>
        <v>#REF!</v>
      </c>
      <c r="AD89" s="53"/>
    </row>
    <row r="90" spans="1:30" s="66" customFormat="1" ht="29.1" customHeight="1" x14ac:dyDescent="0.25">
      <c r="A90" s="92"/>
      <c r="B90" s="95"/>
      <c r="C90" s="98"/>
      <c r="D90" s="54" t="str">
        <f>VLOOKUP([3]IW_GDP!D90,[3]Sheet3!$C$47:$D$49,2,0)</f>
        <v>वृद्धि</v>
      </c>
      <c r="E90" s="57">
        <f>IF([3]IW_GDP!E90="NA","अप्रयोज्य",[3]IW_GDP!E90)</f>
        <v>1.4389037276264767</v>
      </c>
      <c r="F90" s="57" t="str">
        <f>IF([3]IW_GDP!F90="NA","अप्रयोज्य",[3]IW_GDP!F90)</f>
        <v>अप्रयोज्य</v>
      </c>
      <c r="G90" s="57" t="str">
        <f>IF([3]IW_GDP!G90="NA","अप्रयोज्य",[3]IW_GDP!G90)</f>
        <v>अप्रयोज्य</v>
      </c>
      <c r="H90" s="57" t="str">
        <f>IF([3]IW_GDP!H90="NA","अप्रयोज्य",[3]IW_GDP!H90)</f>
        <v>अप्रयोज्य</v>
      </c>
      <c r="I90" s="57">
        <f>IF([3]IW_GDP!I90="NA","अप्रयोज्य",[3]IW_GDP!I90)</f>
        <v>1.2425445049681834</v>
      </c>
      <c r="J90" s="58">
        <f>IF([3]IW_GDP!J90="NA","अप्रयोज्य",[3]IW_GDP!J90)</f>
        <v>0.68910022840494989</v>
      </c>
      <c r="K90" s="58">
        <f>IF([3]IW_GDP!K90="NA","अप्रयोज्य",[3]IW_GDP!K90)</f>
        <v>0.68973315507700161</v>
      </c>
      <c r="L90" s="58">
        <f>IF([3]IW_GDP!L90="NA","अप्रयोज्य",[3]IW_GDP!L90)</f>
        <v>0.68744394098396333</v>
      </c>
      <c r="M90" s="58">
        <f>IF([3]IW_GDP!M90="NA","अप्रयोज्य",[3]IW_GDP!M90)</f>
        <v>1.4439499218812653</v>
      </c>
      <c r="N90" s="58" t="str">
        <f>IF([3]IW_GDP!N90="NA","अप्रयोज्य",[3]IW_GDP!N90)</f>
        <v>अप्रयोज्य</v>
      </c>
      <c r="O90" s="58" t="str">
        <f>IF([3]IW_GDP!O90="NA","अप्रयोज्य",[3]IW_GDP!O90)</f>
        <v>अप्रयोज्य</v>
      </c>
      <c r="P90" s="58" t="str">
        <f>IF([3]IW_GDP!P90="NA","अप्रयोज्य",[3]IW_GDP!P90)</f>
        <v>अप्रयोज्य</v>
      </c>
      <c r="Q90" s="58" t="str">
        <f>IF([3]IW_GDP!Q90="NA","अप्रयोज्य",[3]IW_GDP!Q90)</f>
        <v>अप्रयोज्य</v>
      </c>
      <c r="R90" s="58">
        <f>IF([3]IW_GDP!R90="NA","अप्रयोज्य",[3]IW_GDP!R90)</f>
        <v>-0.15486987538672825</v>
      </c>
      <c r="S90" s="58">
        <f>IF([3]IW_GDP!S90="NA","अप्रयोज्य",[3]IW_GDP!S90)</f>
        <v>1.2626156336292094</v>
      </c>
      <c r="T90" s="58">
        <f>IF([3]IW_GDP!T90="NA","अप्रयोज्य",[3]IW_GDP!T90)</f>
        <v>0.94866174430967831</v>
      </c>
      <c r="U90" s="59">
        <f>IF([3]IW_GDP!U90="NA","अप्रयोज्य",[3]IW_GDP!U90)</f>
        <v>0.58317237499040553</v>
      </c>
      <c r="V90" s="60"/>
      <c r="W90" s="53" t="str">
        <f t="shared" si="2"/>
        <v>रहेजा</v>
      </c>
      <c r="X90" s="49"/>
      <c r="Y90" s="53" t="str">
        <f t="shared" si="3"/>
        <v>माह के लिए</v>
      </c>
      <c r="Z90" s="53"/>
      <c r="AB90" s="53" t="e">
        <f>SUM(#REF!)</f>
        <v>#REF!</v>
      </c>
    </row>
    <row r="91" spans="1:30" s="66" customFormat="1" ht="29.1" customHeight="1" x14ac:dyDescent="0.25">
      <c r="A91" s="92"/>
      <c r="B91" s="95"/>
      <c r="C91" s="98" t="s">
        <v>79</v>
      </c>
      <c r="D91" s="54" t="str">
        <f>VLOOKUP([3]IW_GDP!D91,[3]Sheet3!$C$47:$D$49,2,0)</f>
        <v>चालू वर्ष</v>
      </c>
      <c r="E91" s="55">
        <f>IF([3]IW_GDP!E91="NA","अप्रयोज्य",[3]IW_GDP!E91)</f>
        <v>15.923775327000001</v>
      </c>
      <c r="F91" s="55">
        <f>IF([3]IW_GDP!F91="NA","अप्रयोज्य",[3]IW_GDP!F91)</f>
        <v>4.8428000000000004E-3</v>
      </c>
      <c r="G91" s="55">
        <f>IF([3]IW_GDP!G91="NA","अप्रयोज्य",[3]IW_GDP!G91)</f>
        <v>4.8428000000000004E-3</v>
      </c>
      <c r="H91" s="55">
        <f>IF([3]IW_GDP!H91="NA","अप्रयोज्य",[3]IW_GDP!H91)</f>
        <v>0</v>
      </c>
      <c r="I91" s="55">
        <f>IF([3]IW_GDP!I91="NA","अप्रयोज्य",[3]IW_GDP!I91)</f>
        <v>1.626387021</v>
      </c>
      <c r="J91" s="55">
        <f>IF([3]IW_GDP!J91="NA","अप्रयोज्य",[3]IW_GDP!J91)</f>
        <v>230.40498572449778</v>
      </c>
      <c r="K91" s="55">
        <f>IF([3]IW_GDP!K91="NA","अप्रयोज्य",[3]IW_GDP!K91)</f>
        <v>167.61649872100017</v>
      </c>
      <c r="L91" s="55">
        <f>IF([3]IW_GDP!L91="NA","अप्रयोज्य",[3]IW_GDP!L91)</f>
        <v>62.7884870034976</v>
      </c>
      <c r="M91" s="55">
        <f>IF([3]IW_GDP!M91="NA","अप्रयोज्य",[3]IW_GDP!M91)</f>
        <v>6.9250528900000097</v>
      </c>
      <c r="N91" s="55">
        <f>IF([3]IW_GDP!N91="NA","अप्रयोज्य",[3]IW_GDP!N91)</f>
        <v>0</v>
      </c>
      <c r="O91" s="55">
        <f>IF([3]IW_GDP!O91="NA","अप्रयोज्य",[3]IW_GDP!O91)</f>
        <v>0</v>
      </c>
      <c r="P91" s="55">
        <f>IF([3]IW_GDP!P91="NA","अप्रयोज्य",[3]IW_GDP!P91)</f>
        <v>0</v>
      </c>
      <c r="Q91" s="55">
        <f>IF([3]IW_GDP!Q91="NA","अप्रयोज्य",[3]IW_GDP!Q91)</f>
        <v>0</v>
      </c>
      <c r="R91" s="55">
        <f>IF([3]IW_GDP!R91="NA","अप्रयोज्य",[3]IW_GDP!R91)</f>
        <v>38.713724795999994</v>
      </c>
      <c r="S91" s="55">
        <f>IF([3]IW_GDP!S91="NA","अप्रयोज्य",[3]IW_GDP!S91)</f>
        <v>0.28529484300000002</v>
      </c>
      <c r="T91" s="55">
        <f>IF([3]IW_GDP!T91="NA","अप्रयोज्य",[3]IW_GDP!T91)</f>
        <v>0.26205258199999998</v>
      </c>
      <c r="U91" s="56">
        <f>IF([3]IW_GDP!U91="NA","अप्रयोज्य",[3]IW_GDP!U91)</f>
        <v>294.14611598349779</v>
      </c>
      <c r="V91" s="60"/>
      <c r="W91" s="53" t="str">
        <f t="shared" si="2"/>
        <v>रहेजा</v>
      </c>
      <c r="X91" s="49" t="e">
        <f>VLOOKUP(D91,$Z$1:$AA$2,2,0)</f>
        <v>#N/A</v>
      </c>
      <c r="Y91" s="53" t="str">
        <f t="shared" si="3"/>
        <v>माह तक</v>
      </c>
      <c r="Z91" s="53"/>
      <c r="AB91" s="53"/>
    </row>
    <row r="92" spans="1:30" s="66" customFormat="1" ht="29.1" customHeight="1" x14ac:dyDescent="0.25">
      <c r="A92" s="92"/>
      <c r="B92" s="95"/>
      <c r="C92" s="98"/>
      <c r="D92" s="54" t="str">
        <f>VLOOKUP([3]IW_GDP!D92,[3]Sheet3!$C$47:$D$49,2,0)</f>
        <v>गत वर्ष</v>
      </c>
      <c r="E92" s="55">
        <f>IF([3]IW_GDP!E92="NA","अप्रयोज्य",[3]IW_GDP!E92)</f>
        <v>9.3769210329999897</v>
      </c>
      <c r="F92" s="55">
        <f>IF([3]IW_GDP!F92="NA","अप्रयोज्य",[3]IW_GDP!F92)</f>
        <v>1.3726314999999999E-2</v>
      </c>
      <c r="G92" s="55">
        <f>IF([3]IW_GDP!G92="NA","अप्रयोज्य",[3]IW_GDP!G92)</f>
        <v>1.3726314999999999E-2</v>
      </c>
      <c r="H92" s="55">
        <f>IF([3]IW_GDP!H92="NA","अप्रयोज्य",[3]IW_GDP!H92)</f>
        <v>0</v>
      </c>
      <c r="I92" s="55">
        <f>IF([3]IW_GDP!I92="NA","अप्रयोज्य",[3]IW_GDP!I92)</f>
        <v>2.1204483980000002</v>
      </c>
      <c r="J92" s="55">
        <f>IF([3]IW_GDP!J92="NA","अप्रयोज्य",[3]IW_GDP!J92)</f>
        <v>157.0693031660019</v>
      </c>
      <c r="K92" s="55">
        <f>IF([3]IW_GDP!K92="NA","अप्रयोज्य",[3]IW_GDP!K92)</f>
        <v>108.288762527</v>
      </c>
      <c r="L92" s="55">
        <f>IF([3]IW_GDP!L92="NA","अप्रयोज्य",[3]IW_GDP!L92)</f>
        <v>48.780540639001899</v>
      </c>
      <c r="M92" s="55">
        <f>IF([3]IW_GDP!M92="NA","अप्रयोज्य",[3]IW_GDP!M92)</f>
        <v>2.837480789000002</v>
      </c>
      <c r="N92" s="55">
        <f>IF([3]IW_GDP!N92="NA","अप्रयोज्य",[3]IW_GDP!N92)</f>
        <v>0</v>
      </c>
      <c r="O92" s="55">
        <f>IF([3]IW_GDP!O92="NA","अप्रयोज्य",[3]IW_GDP!O92)</f>
        <v>0</v>
      </c>
      <c r="P92" s="55">
        <f>IF([3]IW_GDP!P92="NA","अप्रयोज्य",[3]IW_GDP!P92)</f>
        <v>0</v>
      </c>
      <c r="Q92" s="55">
        <f>IF([3]IW_GDP!Q92="NA","अप्रयोज्य",[3]IW_GDP!Q92)</f>
        <v>0</v>
      </c>
      <c r="R92" s="55">
        <f>IF([3]IW_GDP!R92="NA","अप्रयोज्य",[3]IW_GDP!R92)</f>
        <v>43.4296170870117</v>
      </c>
      <c r="S92" s="55">
        <f>IF([3]IW_GDP!S92="NA","अप्रयोज्य",[3]IW_GDP!S92)</f>
        <v>0.14109517699999999</v>
      </c>
      <c r="T92" s="55">
        <f>IF([3]IW_GDP!T92="NA","अप्रयोज्य",[3]IW_GDP!T92)</f>
        <v>0.227443548</v>
      </c>
      <c r="U92" s="56">
        <f>IF([3]IW_GDP!U92="NA","अप्रयोज्य",[3]IW_GDP!U92)</f>
        <v>215.21603551301362</v>
      </c>
      <c r="V92" s="60"/>
      <c r="W92" s="53" t="str">
        <f t="shared" si="2"/>
        <v>रहेजा</v>
      </c>
      <c r="X92" s="49" t="e">
        <f>VLOOKUP(D92,$Z$1:$AA$2,2,0)</f>
        <v>#N/A</v>
      </c>
      <c r="Y92" s="53" t="str">
        <f t="shared" si="3"/>
        <v>माह तक</v>
      </c>
      <c r="Z92" s="53"/>
      <c r="AB92" s="53"/>
    </row>
    <row r="93" spans="1:30" s="66" customFormat="1" ht="29.1" customHeight="1" thickBot="1" x14ac:dyDescent="0.3">
      <c r="A93" s="93"/>
      <c r="B93" s="96"/>
      <c r="C93" s="99"/>
      <c r="D93" s="62" t="str">
        <f>VLOOKUP([3]IW_GDP!D93,[3]Sheet3!$C$47:$D$49,2,0)</f>
        <v>वृद्धि</v>
      </c>
      <c r="E93" s="63">
        <f>IF([3]IW_GDP!E93="NA","अप्रयोज्य",[3]IW_GDP!E93)</f>
        <v>0.69818805884786839</v>
      </c>
      <c r="F93" s="63">
        <f>IF([3]IW_GDP!F93="NA","अप्रयोज्य",[3]IW_GDP!F93)</f>
        <v>-0.64718863001468341</v>
      </c>
      <c r="G93" s="63">
        <f>IF([3]IW_GDP!G93="NA","अप्रयोज्य",[3]IW_GDP!G93)</f>
        <v>-0.64718863001468341</v>
      </c>
      <c r="H93" s="63" t="str">
        <f>IF([3]IW_GDP!H93="NA","अप्रयोज्य",[3]IW_GDP!H93)</f>
        <v>अप्रयोज्य</v>
      </c>
      <c r="I93" s="63">
        <f>IF([3]IW_GDP!I93="NA","अप्रयोज्य",[3]IW_GDP!I93)</f>
        <v>-0.23299853817051017</v>
      </c>
      <c r="J93" s="64">
        <f>IF([3]IW_GDP!J93="NA","अप्रयोज्य",[3]IW_GDP!J93)</f>
        <v>0.46690015859425799</v>
      </c>
      <c r="K93" s="64">
        <f>IF([3]IW_GDP!K93="NA","अप्रयोज्य",[3]IW_GDP!K93)</f>
        <v>0.54786604638877268</v>
      </c>
      <c r="L93" s="64">
        <f>IF([3]IW_GDP!L93="NA","अप्रयोज्य",[3]IW_GDP!L93)</f>
        <v>0.28716258944649364</v>
      </c>
      <c r="M93" s="64">
        <f>IF([3]IW_GDP!M93="NA","अप्रयोज्य",[3]IW_GDP!M93)</f>
        <v>1.4405637975933465</v>
      </c>
      <c r="N93" s="64" t="str">
        <f>IF([3]IW_GDP!N93="NA","अप्रयोज्य",[3]IW_GDP!N93)</f>
        <v>अप्रयोज्य</v>
      </c>
      <c r="O93" s="64" t="str">
        <f>IF([3]IW_GDP!O93="NA","अप्रयोज्य",[3]IW_GDP!O93)</f>
        <v>अप्रयोज्य</v>
      </c>
      <c r="P93" s="64" t="str">
        <f>IF([3]IW_GDP!P93="NA","अप्रयोज्य",[3]IW_GDP!P93)</f>
        <v>अप्रयोज्य</v>
      </c>
      <c r="Q93" s="64" t="str">
        <f>IF([3]IW_GDP!Q93="NA","अप्रयोज्य",[3]IW_GDP!Q93)</f>
        <v>अप्रयोज्य</v>
      </c>
      <c r="R93" s="64">
        <f>IF([3]IW_GDP!R93="NA","अप्रयोज्य",[3]IW_GDP!R93)</f>
        <v>-0.10858701060070056</v>
      </c>
      <c r="S93" s="64">
        <f>IF([3]IW_GDP!S93="NA","अप्रयोज्य",[3]IW_GDP!S93)</f>
        <v>1.0220028002799844</v>
      </c>
      <c r="T93" s="64">
        <f>IF([3]IW_GDP!T93="NA","अप्रयोज्य",[3]IW_GDP!T93)</f>
        <v>0.15216538039584215</v>
      </c>
      <c r="U93" s="65">
        <f>IF([3]IW_GDP!U93="NA","अप्रयोज्य",[3]IW_GDP!U93)</f>
        <v>0.36674813882867685</v>
      </c>
      <c r="V93" s="60"/>
      <c r="W93" s="53" t="str">
        <f t="shared" si="2"/>
        <v>रहेजा</v>
      </c>
      <c r="X93" s="49"/>
      <c r="Y93" s="53" t="str">
        <f t="shared" si="3"/>
        <v>माह तक</v>
      </c>
      <c r="Z93" s="53"/>
      <c r="AB93" s="53"/>
    </row>
    <row r="94" spans="1:30" s="66" customFormat="1" ht="29.1" customHeight="1" x14ac:dyDescent="0.25">
      <c r="A94" s="91">
        <f>A88+1</f>
        <v>16</v>
      </c>
      <c r="B94" s="94" t="str">
        <f>INDEX([3]Sheet3!$F$3:$F$42,MATCH([3]IW_GDP!B94,[3]Sheet3!$E$3:$E$42,0))</f>
        <v>रिलायंस</v>
      </c>
      <c r="C94" s="97" t="s">
        <v>78</v>
      </c>
      <c r="D94" s="50" t="str">
        <f>VLOOKUP([3]IW_GDP!D94,[3]Sheet3!$C$47:$D$49,2,0)</f>
        <v>चालू वर्ष</v>
      </c>
      <c r="E94" s="51">
        <f>IF([3]IW_GDP!E94="NA","अप्रयोज्य",[3]IW_GDP!E94)</f>
        <v>62.335940301858955</v>
      </c>
      <c r="F94" s="51">
        <f>IF([3]IW_GDP!F94="NA","अप्रयोज्य",[3]IW_GDP!F94)</f>
        <v>19.89097996357</v>
      </c>
      <c r="G94" s="51">
        <f>IF([3]IW_GDP!G94="NA","अप्रयोज्य",[3]IW_GDP!G94)</f>
        <v>7.7456006395700001</v>
      </c>
      <c r="H94" s="51">
        <f>IF([3]IW_GDP!H94="NA","अप्रयोज्य",[3]IW_GDP!H94)</f>
        <v>12.145379324</v>
      </c>
      <c r="I94" s="51">
        <f>IF([3]IW_GDP!I94="NA","अप्रयोज्य",[3]IW_GDP!I94)</f>
        <v>11.459944880709969</v>
      </c>
      <c r="J94" s="51">
        <f>IF([3]IW_GDP!J94="NA","अप्रयोज्य",[3]IW_GDP!J94)</f>
        <v>440.83404186300197</v>
      </c>
      <c r="K94" s="51">
        <f>IF([3]IW_GDP!K94="NA","अप्रयोज्य",[3]IW_GDP!K94)</f>
        <v>172.98182360899989</v>
      </c>
      <c r="L94" s="51">
        <f>IF([3]IW_GDP!L94="NA","अप्रयोज्य",[3]IW_GDP!L94)</f>
        <v>267.85221825400208</v>
      </c>
      <c r="M94" s="51">
        <f>IF([3]IW_GDP!M94="NA","अप्रयोज्य",[3]IW_GDP!M94)</f>
        <v>93.920794035960057</v>
      </c>
      <c r="N94" s="51">
        <f>IF([3]IW_GDP!N94="NA","अप्रयोज्य",[3]IW_GDP!N94)</f>
        <v>5.9827693060000016</v>
      </c>
      <c r="O94" s="51">
        <f>IF([3]IW_GDP!O94="NA","अप्रयोज्य",[3]IW_GDP!O94)</f>
        <v>156.80121552499986</v>
      </c>
      <c r="P94" s="51">
        <f>IF([3]IW_GDP!P94="NA","अप्रयोज्य",[3]IW_GDP!P94)</f>
        <v>0</v>
      </c>
      <c r="Q94" s="51">
        <f>IF([3]IW_GDP!Q94="NA","अप्रयोज्य",[3]IW_GDP!Q94)</f>
        <v>7.9087546000000231E-2</v>
      </c>
      <c r="R94" s="51">
        <f>IF([3]IW_GDP!R94="NA","अप्रयोज्य",[3]IW_GDP!R94)</f>
        <v>6.1915860654999983</v>
      </c>
      <c r="S94" s="51">
        <f>IF([3]IW_GDP!S94="NA","अप्रयोज्य",[3]IW_GDP!S94)</f>
        <v>14.746583733300099</v>
      </c>
      <c r="T94" s="51">
        <f>IF([3]IW_GDP!T94="NA","अप्रयोज्य",[3]IW_GDP!T94)</f>
        <v>6.7499162407099789</v>
      </c>
      <c r="U94" s="52">
        <f>IF([3]IW_GDP!U94="NA","अप्रयोज्य",[3]IW_GDP!U94)</f>
        <v>818.99285946161081</v>
      </c>
      <c r="V94" s="60"/>
      <c r="W94" s="53" t="str">
        <f t="shared" si="2"/>
        <v>रिलायंस</v>
      </c>
      <c r="X94" s="49" t="e">
        <f>VLOOKUP(D94,$Z$1:$AA$2,2,0)</f>
        <v>#N/A</v>
      </c>
      <c r="Y94" s="53" t="str">
        <f t="shared" si="3"/>
        <v>माह के लिए</v>
      </c>
      <c r="Z94" s="53">
        <f>U94-SUM(E94,F94,I94,J94,M94,P94,Q94,R94,S94,N94,O94)</f>
        <v>6.7499162407098083</v>
      </c>
      <c r="AA94" s="53"/>
      <c r="AB94" s="53" t="e">
        <f>SUM(#REF!)</f>
        <v>#REF!</v>
      </c>
      <c r="AC94" s="53" t="e">
        <f>AB94-M94</f>
        <v>#REF!</v>
      </c>
      <c r="AD94" s="53"/>
    </row>
    <row r="95" spans="1:30" s="66" customFormat="1" ht="29.1" customHeight="1" x14ac:dyDescent="0.25">
      <c r="A95" s="92"/>
      <c r="B95" s="95"/>
      <c r="C95" s="98"/>
      <c r="D95" s="54" t="str">
        <f>VLOOKUP([3]IW_GDP!D95,[3]Sheet3!$C$47:$D$49,2,0)</f>
        <v>गत वर्ष</v>
      </c>
      <c r="E95" s="55">
        <f>IF([3]IW_GDP!E95="NA","अप्रयोज्य",[3]IW_GDP!E95)</f>
        <v>47.167739385009099</v>
      </c>
      <c r="F95" s="55">
        <f>IF([3]IW_GDP!F95="NA","अप्रयोज्य",[3]IW_GDP!F95)</f>
        <v>19.388588493200103</v>
      </c>
      <c r="G95" s="55">
        <f>IF([3]IW_GDP!G95="NA","अप्रयोज्य",[3]IW_GDP!G95)</f>
        <v>6.8231928882001043</v>
      </c>
      <c r="H95" s="55">
        <f>IF([3]IW_GDP!H95="NA","अप्रयोज्य",[3]IW_GDP!H95)</f>
        <v>12.565395605000001</v>
      </c>
      <c r="I95" s="55">
        <f>IF([3]IW_GDP!I95="NA","अप्रयोज्य",[3]IW_GDP!I95)</f>
        <v>10.414528924250007</v>
      </c>
      <c r="J95" s="55">
        <f>IF([3]IW_GDP!J95="NA","अप्रयोज्य",[3]IW_GDP!J95)</f>
        <v>402.7172265079987</v>
      </c>
      <c r="K95" s="55">
        <f>IF([3]IW_GDP!K95="NA","अप्रयोज्य",[3]IW_GDP!K95)</f>
        <v>173.23222337299774</v>
      </c>
      <c r="L95" s="55">
        <f>IF([3]IW_GDP!L95="NA","अप्रयोज्य",[3]IW_GDP!L95)</f>
        <v>229.48500313500097</v>
      </c>
      <c r="M95" s="55">
        <f>IF([3]IW_GDP!M95="NA","अप्रयोज्य",[3]IW_GDP!M95)</f>
        <v>58.59994617780012</v>
      </c>
      <c r="N95" s="55">
        <f>IF([3]IW_GDP!N95="NA","अप्रयोज्य",[3]IW_GDP!N95)</f>
        <v>2.9276422249999996</v>
      </c>
      <c r="O95" s="55">
        <f>IF([3]IW_GDP!O95="NA","अप्रयोज्य",[3]IW_GDP!O95)</f>
        <v>180.3337173079999</v>
      </c>
      <c r="P95" s="55">
        <f>IF([3]IW_GDP!P95="NA","अप्रयोज्य",[3]IW_GDP!P95)</f>
        <v>0</v>
      </c>
      <c r="Q95" s="55">
        <f>IF([3]IW_GDP!Q95="NA","अप्रयोज्य",[3]IW_GDP!Q95)</f>
        <v>1.2838660699999984</v>
      </c>
      <c r="R95" s="55">
        <f>IF([3]IW_GDP!R95="NA","अप्रयोज्य",[3]IW_GDP!R95)</f>
        <v>5.4294086023999943</v>
      </c>
      <c r="S95" s="55">
        <f>IF([3]IW_GDP!S95="NA","अप्रयोज्य",[3]IW_GDP!S95)</f>
        <v>6.9836465635499962</v>
      </c>
      <c r="T95" s="55">
        <f>IF([3]IW_GDP!T95="NA","अप्रयोज्य",[3]IW_GDP!T95)</f>
        <v>4.8370559920748946</v>
      </c>
      <c r="U95" s="56">
        <f>IF([3]IW_GDP!U95="NA","अप्रयोज्य",[3]IW_GDP!U95)</f>
        <v>740.0833662492829</v>
      </c>
      <c r="V95" s="60"/>
      <c r="W95" s="53" t="str">
        <f t="shared" si="2"/>
        <v>रिलायंस</v>
      </c>
      <c r="X95" s="49" t="e">
        <f>VLOOKUP(D95,$Z$1:$AA$2,2,0)</f>
        <v>#N/A</v>
      </c>
      <c r="Y95" s="53" t="str">
        <f t="shared" si="3"/>
        <v>माह के लिए</v>
      </c>
      <c r="Z95" s="53">
        <f>U95-SUM(E95,F95,I95,J95,M95,P95,Q95,R95,S95,N95,O95)</f>
        <v>4.8370559920749656</v>
      </c>
      <c r="AA95" s="53"/>
      <c r="AB95" s="53" t="e">
        <f>SUM(#REF!)</f>
        <v>#REF!</v>
      </c>
      <c r="AC95" s="53" t="e">
        <f>AB95-M95</f>
        <v>#REF!</v>
      </c>
      <c r="AD95" s="53"/>
    </row>
    <row r="96" spans="1:30" s="66" customFormat="1" ht="29.1" customHeight="1" x14ac:dyDescent="0.25">
      <c r="A96" s="92"/>
      <c r="B96" s="95"/>
      <c r="C96" s="98"/>
      <c r="D96" s="54" t="str">
        <f>VLOOKUP([3]IW_GDP!D96,[3]Sheet3!$C$47:$D$49,2,0)</f>
        <v>वृद्धि</v>
      </c>
      <c r="E96" s="57">
        <f>IF([3]IW_GDP!E96="NA","अप्रयोज्य",[3]IW_GDP!E96)</f>
        <v>0.3215799848502095</v>
      </c>
      <c r="F96" s="57">
        <f>IF([3]IW_GDP!F96="NA","अप्रयोज्य",[3]IW_GDP!F96)</f>
        <v>2.5911709382356225E-2</v>
      </c>
      <c r="G96" s="57">
        <f>IF([3]IW_GDP!G96="NA","अप्रयोज्य",[3]IW_GDP!G96)</f>
        <v>0.1351871134941956</v>
      </c>
      <c r="H96" s="57">
        <f>IF([3]IW_GDP!H96="NA","अप्रयोज्य",[3]IW_GDP!H96)</f>
        <v>-3.3426427165800368E-2</v>
      </c>
      <c r="I96" s="57">
        <f>IF([3]IW_GDP!I96="NA","अप्रयोज्य",[3]IW_GDP!I96)</f>
        <v>0.10038053224142798</v>
      </c>
      <c r="J96" s="58">
        <f>IF([3]IW_GDP!J96="NA","अप्रयोज्य",[3]IW_GDP!J96)</f>
        <v>9.4649080908502423E-2</v>
      </c>
      <c r="K96" s="58">
        <f>IF([3]IW_GDP!K96="NA","अप्रयोज्य",[3]IW_GDP!K96)</f>
        <v>-1.4454571968328066E-3</v>
      </c>
      <c r="L96" s="58">
        <f>IF([3]IW_GDP!L96="NA","अप्रयोज्य",[3]IW_GDP!L96)</f>
        <v>0.16718833298414071</v>
      </c>
      <c r="M96" s="58">
        <f>IF([3]IW_GDP!M96="NA","अप्रयोज्य",[3]IW_GDP!M96)</f>
        <v>0.60274539759800683</v>
      </c>
      <c r="N96" s="58">
        <f>IF([3]IW_GDP!N96="NA","अप्रयोज्य",[3]IW_GDP!N96)</f>
        <v>1.0435452306676587</v>
      </c>
      <c r="O96" s="58">
        <f>IF([3]IW_GDP!O96="NA","अप्रयोज्य",[3]IW_GDP!O96)</f>
        <v>-0.13049418674605284</v>
      </c>
      <c r="P96" s="58" t="str">
        <f>IF([3]IW_GDP!P96="NA","अप्रयोज्य",[3]IW_GDP!P96)</f>
        <v>अप्रयोज्य</v>
      </c>
      <c r="Q96" s="58">
        <f>IF([3]IW_GDP!Q96="NA","अप्रयोज्य",[3]IW_GDP!Q96)</f>
        <v>-0.93839891259062536</v>
      </c>
      <c r="R96" s="58">
        <f>IF([3]IW_GDP!R96="NA","अप्रयोज्य",[3]IW_GDP!R96)</f>
        <v>0.14037946283193609</v>
      </c>
      <c r="S96" s="58">
        <f>IF([3]IW_GDP!S96="NA","अप्रयोज्य",[3]IW_GDP!S96)</f>
        <v>1.1115879217409836</v>
      </c>
      <c r="T96" s="58">
        <f>IF([3]IW_GDP!T96="NA","अप्रयोज्य",[3]IW_GDP!T96)</f>
        <v>0.3954596043066575</v>
      </c>
      <c r="U96" s="59">
        <f>IF([3]IW_GDP!U96="NA","अप्रयोज्य",[3]IW_GDP!U96)</f>
        <v>0.10662243851289147</v>
      </c>
      <c r="V96" s="60"/>
      <c r="W96" s="53" t="str">
        <f t="shared" si="2"/>
        <v>रिलायंस</v>
      </c>
      <c r="X96" s="49"/>
      <c r="Y96" s="53" t="str">
        <f t="shared" si="3"/>
        <v>माह के लिए</v>
      </c>
      <c r="Z96" s="53"/>
      <c r="AB96" s="53" t="e">
        <f>SUM(#REF!)</f>
        <v>#REF!</v>
      </c>
    </row>
    <row r="97" spans="1:30" s="66" customFormat="1" ht="29.1" customHeight="1" x14ac:dyDescent="0.25">
      <c r="A97" s="92"/>
      <c r="B97" s="95"/>
      <c r="C97" s="98" t="s">
        <v>79</v>
      </c>
      <c r="D97" s="54" t="str">
        <f>VLOOKUP([3]IW_GDP!D97,[3]Sheet3!$C$47:$D$49,2,0)</f>
        <v>चालू वर्ष</v>
      </c>
      <c r="E97" s="55">
        <f>IF([3]IW_GDP!E97="NA","अप्रयोज्य",[3]IW_GDP!E97)</f>
        <v>767.47109255666794</v>
      </c>
      <c r="F97" s="55">
        <f>IF([3]IW_GDP!F97="NA","अप्रयोज्य",[3]IW_GDP!F97)</f>
        <v>92.820936099840097</v>
      </c>
      <c r="G97" s="55">
        <f>IF([3]IW_GDP!G97="NA","अप्रयोज्य",[3]IW_GDP!G97)</f>
        <v>78.897684210840097</v>
      </c>
      <c r="H97" s="55">
        <f>IF([3]IW_GDP!H97="NA","अप्रयोज्य",[3]IW_GDP!H97)</f>
        <v>13.923251888999999</v>
      </c>
      <c r="I97" s="55">
        <f>IF([3]IW_GDP!I97="NA","अप्रयोज्य",[3]IW_GDP!I97)</f>
        <v>141.41949780611998</v>
      </c>
      <c r="J97" s="55">
        <f>IF([3]IW_GDP!J97="NA","अप्रयोज्य",[3]IW_GDP!J97)</f>
        <v>2076.216540706504</v>
      </c>
      <c r="K97" s="55">
        <f>IF([3]IW_GDP!K97="NA","अप्रयोज्य",[3]IW_GDP!K97)</f>
        <v>905.88861898500193</v>
      </c>
      <c r="L97" s="55">
        <f>IF([3]IW_GDP!L97="NA","अप्रयोज्य",[3]IW_GDP!L97)</f>
        <v>1170.327921721502</v>
      </c>
      <c r="M97" s="55">
        <f>IF([3]IW_GDP!M97="NA","अप्रयोज्य",[3]IW_GDP!M97)</f>
        <v>856.39856720136004</v>
      </c>
      <c r="N97" s="55">
        <f>IF([3]IW_GDP!N97="NA","अप्रयोज्य",[3]IW_GDP!N97)</f>
        <v>49.599576042000002</v>
      </c>
      <c r="O97" s="55">
        <f>IF([3]IW_GDP!O97="NA","अप्रयोज्य",[3]IW_GDP!O97)</f>
        <v>2025.1392802990001</v>
      </c>
      <c r="P97" s="55">
        <f>IF([3]IW_GDP!P97="NA","अप्रयोज्य",[3]IW_GDP!P97)</f>
        <v>0</v>
      </c>
      <c r="Q97" s="55">
        <f>IF([3]IW_GDP!Q97="NA","अप्रयोज्य",[3]IW_GDP!Q97)</f>
        <v>17.369243332</v>
      </c>
      <c r="R97" s="55">
        <f>IF([3]IW_GDP!R97="NA","अप्रयोज्य",[3]IW_GDP!R97)</f>
        <v>45.503171879349594</v>
      </c>
      <c r="S97" s="55">
        <f>IF([3]IW_GDP!S97="NA","अप्रयोज्य",[3]IW_GDP!S97)</f>
        <v>108.71513512609999</v>
      </c>
      <c r="T97" s="55">
        <f>IF([3]IW_GDP!T97="NA","अप्रयोज्य",[3]IW_GDP!T97)</f>
        <v>296.89956348957503</v>
      </c>
      <c r="U97" s="56">
        <f>IF([3]IW_GDP!U97="NA","अप्रयोज्य",[3]IW_GDP!U97)</f>
        <v>6477.5526045385168</v>
      </c>
      <c r="V97" s="60"/>
      <c r="W97" s="53" t="str">
        <f t="shared" si="2"/>
        <v>रिलायंस</v>
      </c>
      <c r="X97" s="49" t="e">
        <f>VLOOKUP(D97,$Z$1:$AA$2,2,0)</f>
        <v>#N/A</v>
      </c>
      <c r="Y97" s="53" t="str">
        <f t="shared" si="3"/>
        <v>माह तक</v>
      </c>
      <c r="Z97" s="53"/>
      <c r="AB97" s="53"/>
    </row>
    <row r="98" spans="1:30" s="66" customFormat="1" ht="29.1" customHeight="1" x14ac:dyDescent="0.25">
      <c r="A98" s="92"/>
      <c r="B98" s="95"/>
      <c r="C98" s="98"/>
      <c r="D98" s="54" t="str">
        <f>VLOOKUP([3]IW_GDP!D98,[3]Sheet3!$C$47:$D$49,2,0)</f>
        <v>गत वर्ष</v>
      </c>
      <c r="E98" s="55">
        <f>IF([3]IW_GDP!E98="NA","अप्रयोज्य",[3]IW_GDP!E98)</f>
        <v>684.99685364497009</v>
      </c>
      <c r="F98" s="55">
        <f>IF([3]IW_GDP!F98="NA","अप्रयोज्य",[3]IW_GDP!F98)</f>
        <v>77.784916012100098</v>
      </c>
      <c r="G98" s="55">
        <f>IF([3]IW_GDP!G98="NA","अप्रयोज्य",[3]IW_GDP!G98)</f>
        <v>63.833639570500097</v>
      </c>
      <c r="H98" s="55">
        <f>IF([3]IW_GDP!H98="NA","अप्रयोज्य",[3]IW_GDP!H98)</f>
        <v>13.951276441600001</v>
      </c>
      <c r="I98" s="55">
        <f>IF([3]IW_GDP!I98="NA","अप्रयोज्य",[3]IW_GDP!I98)</f>
        <v>120.39407917297001</v>
      </c>
      <c r="J98" s="55">
        <f>IF([3]IW_GDP!J98="NA","अप्रयोज्य",[3]IW_GDP!J98)</f>
        <v>1985.9131245393351</v>
      </c>
      <c r="K98" s="55">
        <f>IF([3]IW_GDP!K98="NA","अप्रयोज्य",[3]IW_GDP!K98)</f>
        <v>858.16810197799794</v>
      </c>
      <c r="L98" s="55">
        <f>IF([3]IW_GDP!L98="NA","अप्रयोज्य",[3]IW_GDP!L98)</f>
        <v>1127.745022561337</v>
      </c>
      <c r="M98" s="55">
        <f>IF([3]IW_GDP!M98="NA","अप्रयोज्य",[3]IW_GDP!M98)</f>
        <v>658.30790987215528</v>
      </c>
      <c r="N98" s="55">
        <f>IF([3]IW_GDP!N98="NA","अप्रयोज्य",[3]IW_GDP!N98)</f>
        <v>12.714574204</v>
      </c>
      <c r="O98" s="55">
        <f>IF([3]IW_GDP!O98="NA","अप्रयोज्य",[3]IW_GDP!O98)</f>
        <v>2074.01917274991</v>
      </c>
      <c r="P98" s="55">
        <f>IF([3]IW_GDP!P98="NA","अप्रयोज्य",[3]IW_GDP!P98)</f>
        <v>0</v>
      </c>
      <c r="Q98" s="55">
        <f>IF([3]IW_GDP!Q98="NA","अप्रयोज्य",[3]IW_GDP!Q98)</f>
        <v>27.578546333999999</v>
      </c>
      <c r="R98" s="55">
        <f>IF([3]IW_GDP!R98="NA","अप्रयोज्य",[3]IW_GDP!R98)</f>
        <v>40.743616182599993</v>
      </c>
      <c r="S98" s="55">
        <f>IF([3]IW_GDP!S98="NA","अप्रयोज्य",[3]IW_GDP!S98)</f>
        <v>52.428886601999999</v>
      </c>
      <c r="T98" s="55">
        <f>IF([3]IW_GDP!T98="NA","अप्रयोज्य",[3]IW_GDP!T98)</f>
        <v>77.718013833745005</v>
      </c>
      <c r="U98" s="56">
        <f>IF([3]IW_GDP!U98="NA","अप्रयोज्य",[3]IW_GDP!U98)</f>
        <v>5812.5996931477857</v>
      </c>
      <c r="V98" s="60"/>
      <c r="W98" s="53" t="str">
        <f t="shared" si="2"/>
        <v>रिलायंस</v>
      </c>
      <c r="X98" s="49" t="e">
        <f>VLOOKUP(D98,$Z$1:$AA$2,2,0)</f>
        <v>#N/A</v>
      </c>
      <c r="Y98" s="53" t="str">
        <f t="shared" si="3"/>
        <v>माह तक</v>
      </c>
      <c r="Z98" s="53"/>
      <c r="AB98" s="53"/>
    </row>
    <row r="99" spans="1:30" s="66" customFormat="1" ht="29.1" customHeight="1" thickBot="1" x14ac:dyDescent="0.3">
      <c r="A99" s="93"/>
      <c r="B99" s="96"/>
      <c r="C99" s="99"/>
      <c r="D99" s="62" t="str">
        <f>VLOOKUP([3]IW_GDP!D99,[3]Sheet3!$C$47:$D$49,2,0)</f>
        <v>वृद्धि</v>
      </c>
      <c r="E99" s="63">
        <f>IF([3]IW_GDP!E99="NA","अप्रयोज्य",[3]IW_GDP!E99)</f>
        <v>0.12040090180391365</v>
      </c>
      <c r="F99" s="63">
        <f>IF([3]IW_GDP!F99="NA","अप्रयोज्य",[3]IW_GDP!F99)</f>
        <v>0.19330251748810809</v>
      </c>
      <c r="G99" s="63">
        <f>IF([3]IW_GDP!G99="NA","अप्रयोज्य",[3]IW_GDP!G99)</f>
        <v>0.23598912331644109</v>
      </c>
      <c r="H99" s="63">
        <f>IF([3]IW_GDP!H99="NA","अप्रयोज्य",[3]IW_GDP!H99)</f>
        <v>-2.0087446992619116E-3</v>
      </c>
      <c r="I99" s="63">
        <f>IF([3]IW_GDP!I99="NA","अप्रयोज्य",[3]IW_GDP!I99)</f>
        <v>0.17463831093340376</v>
      </c>
      <c r="J99" s="64">
        <f>IF([3]IW_GDP!J99="NA","अप्रयोज्य",[3]IW_GDP!J99)</f>
        <v>4.54719871938589E-2</v>
      </c>
      <c r="K99" s="64">
        <f>IF([3]IW_GDP!K99="NA","अप्रयोज्य",[3]IW_GDP!K99)</f>
        <v>5.5607423413912289E-2</v>
      </c>
      <c r="L99" s="64">
        <f>IF([3]IW_GDP!L99="NA","अप्रयोज्य",[3]IW_GDP!L99)</f>
        <v>3.7759332391865137E-2</v>
      </c>
      <c r="M99" s="64">
        <f>IF([3]IW_GDP!M99="NA","अप्रयोज्य",[3]IW_GDP!M99)</f>
        <v>0.30090882147789227</v>
      </c>
      <c r="N99" s="64">
        <f>IF([3]IW_GDP!N99="NA","अप्रयोज्य",[3]IW_GDP!N99)</f>
        <v>2.9010017359760263</v>
      </c>
      <c r="O99" s="64">
        <f>IF([3]IW_GDP!O99="NA","अप्रयोज्य",[3]IW_GDP!O99)</f>
        <v>-2.3567714847158715E-2</v>
      </c>
      <c r="P99" s="64" t="str">
        <f>IF([3]IW_GDP!P99="NA","अप्रयोज्य",[3]IW_GDP!P99)</f>
        <v>अप्रयोज्य</v>
      </c>
      <c r="Q99" s="64">
        <f>IF([3]IW_GDP!Q99="NA","अप्रयोज्य",[3]IW_GDP!Q99)</f>
        <v>-0.37019003388926042</v>
      </c>
      <c r="R99" s="64">
        <f>IF([3]IW_GDP!R99="NA","अप्रयोज्य",[3]IW_GDP!R99)</f>
        <v>0.11681721316583139</v>
      </c>
      <c r="S99" s="64">
        <f>IF([3]IW_GDP!S99="NA","अप्रयोज्य",[3]IW_GDP!S99)</f>
        <v>1.0735732183554103</v>
      </c>
      <c r="T99" s="64">
        <f>IF([3]IW_GDP!T99="NA","अप्रयोज्य",[3]IW_GDP!T99)</f>
        <v>2.8202155310441275</v>
      </c>
      <c r="U99" s="65">
        <f>IF([3]IW_GDP!U99="NA","अप्रयोज्य",[3]IW_GDP!U99)</f>
        <v>0.11439853877682551</v>
      </c>
      <c r="V99" s="60"/>
      <c r="W99" s="53" t="str">
        <f t="shared" si="2"/>
        <v>रिलायंस</v>
      </c>
      <c r="X99" s="49"/>
      <c r="Y99" s="53" t="str">
        <f t="shared" si="3"/>
        <v>माह तक</v>
      </c>
      <c r="Z99" s="53"/>
      <c r="AB99" s="53"/>
    </row>
    <row r="100" spans="1:30" s="49" customFormat="1" ht="29.1" customHeight="1" x14ac:dyDescent="0.25">
      <c r="A100" s="91">
        <f>A94+1</f>
        <v>17</v>
      </c>
      <c r="B100" s="94" t="str">
        <f>INDEX([3]Sheet3!$F$3:$F$42,MATCH([3]IW_GDP!B100,[3]Sheet3!$E$3:$E$42,0))</f>
        <v>रॉयल</v>
      </c>
      <c r="C100" s="97" t="s">
        <v>78</v>
      </c>
      <c r="D100" s="50" t="str">
        <f>VLOOKUP([3]IW_GDP!D100,[3]Sheet3!$C$47:$D$49,2,0)</f>
        <v>चालू वर्ष</v>
      </c>
      <c r="E100" s="51">
        <f>IF([3]IW_GDP!E100="NA","अप्रयोज्य",[3]IW_GDP!E100)</f>
        <v>18.748580070131538</v>
      </c>
      <c r="F100" s="51">
        <f>IF([3]IW_GDP!F100="NA","अप्रयोज्य",[3]IW_GDP!F100)</f>
        <v>3.8344173723050901</v>
      </c>
      <c r="G100" s="51">
        <f>IF([3]IW_GDP!G100="NA","अप्रयोज्य",[3]IW_GDP!G100)</f>
        <v>3.8344173723050901</v>
      </c>
      <c r="H100" s="51">
        <f>IF([3]IW_GDP!H100="NA","अप्रयोज्य",[3]IW_GDP!H100)</f>
        <v>0</v>
      </c>
      <c r="I100" s="51">
        <f>IF([3]IW_GDP!I100="NA","अप्रयोज्य",[3]IW_GDP!I100)</f>
        <v>5.1466123300169606</v>
      </c>
      <c r="J100" s="51">
        <f>IF([3]IW_GDP!J100="NA","अप्रयोज्य",[3]IW_GDP!J100)</f>
        <v>258.26747631052604</v>
      </c>
      <c r="K100" s="51">
        <f>IF([3]IW_GDP!K100="NA","अप्रयोज्य",[3]IW_GDP!K100)</f>
        <v>110.71104321037888</v>
      </c>
      <c r="L100" s="51">
        <f>IF([3]IW_GDP!L100="NA","अप्रयोज्य",[3]IW_GDP!L100)</f>
        <v>147.55643310014716</v>
      </c>
      <c r="M100" s="51">
        <f>IF([3]IW_GDP!M100="NA","अप्रयोज्य",[3]IW_GDP!M100)</f>
        <v>26.219764290228824</v>
      </c>
      <c r="N100" s="51">
        <f>IF([3]IW_GDP!N100="NA","अप्रयोज्य",[3]IW_GDP!N100)</f>
        <v>0.27669168399999933</v>
      </c>
      <c r="O100" s="51">
        <f>IF([3]IW_GDP!O100="NA","अप्रयोज्य",[3]IW_GDP!O100)</f>
        <v>0</v>
      </c>
      <c r="P100" s="51">
        <f>IF([3]IW_GDP!P100="NA","अप्रयोज्य",[3]IW_GDP!P100)</f>
        <v>0</v>
      </c>
      <c r="Q100" s="51">
        <f>IF([3]IW_GDP!Q100="NA","अप्रयोज्य",[3]IW_GDP!Q100)</f>
        <v>0</v>
      </c>
      <c r="R100" s="51">
        <f>IF([3]IW_GDP!R100="NA","अप्रयोज्य",[3]IW_GDP!R100)</f>
        <v>1.2888508574745785</v>
      </c>
      <c r="S100" s="51">
        <f>IF([3]IW_GDP!S100="NA","अप्रयोज्य",[3]IW_GDP!S100)</f>
        <v>3.4809529437627127</v>
      </c>
      <c r="T100" s="51">
        <f>IF([3]IW_GDP!T100="NA","अप्रयोज्य",[3]IW_GDP!T100)</f>
        <v>0.82841492139999762</v>
      </c>
      <c r="U100" s="52">
        <f>IF([3]IW_GDP!U100="NA","अप्रयोज्य",[3]IW_GDP!U100)</f>
        <v>318.09176077984574</v>
      </c>
      <c r="V100" s="60"/>
      <c r="W100" s="53" t="str">
        <f t="shared" si="2"/>
        <v>रॉयल</v>
      </c>
      <c r="X100" s="49" t="e">
        <f>VLOOKUP(D100,$Z$1:$AA$2,2,0)</f>
        <v>#N/A</v>
      </c>
      <c r="Y100" s="53" t="str">
        <f t="shared" si="3"/>
        <v>माह के लिए</v>
      </c>
      <c r="Z100" s="53">
        <f>U100-SUM(E100,F100,I100,J100,M100,P100,Q100,R100,S100,N100,O100)</f>
        <v>0.82841492139999673</v>
      </c>
      <c r="AA100" s="53"/>
      <c r="AB100" s="53" t="e">
        <f>SUM(#REF!)</f>
        <v>#REF!</v>
      </c>
      <c r="AC100" s="53" t="e">
        <f>AB100-M100</f>
        <v>#REF!</v>
      </c>
      <c r="AD100" s="53"/>
    </row>
    <row r="101" spans="1:30" s="61" customFormat="1" ht="29.1" customHeight="1" x14ac:dyDescent="0.3">
      <c r="A101" s="92"/>
      <c r="B101" s="95"/>
      <c r="C101" s="98"/>
      <c r="D101" s="54" t="str">
        <f>VLOOKUP([3]IW_GDP!D101,[3]Sheet3!$C$47:$D$49,2,0)</f>
        <v>गत वर्ष</v>
      </c>
      <c r="E101" s="55">
        <f>IF([3]IW_GDP!E101="NA","अप्रयोज्य",[3]IW_GDP!E101)</f>
        <v>14.571053264541007</v>
      </c>
      <c r="F101" s="55">
        <f>IF([3]IW_GDP!F101="NA","अप्रयोज्य",[3]IW_GDP!F101)</f>
        <v>3.2234894946779953</v>
      </c>
      <c r="G101" s="55">
        <f>IF([3]IW_GDP!G101="NA","अप्रयोज्य",[3]IW_GDP!G101)</f>
        <v>3.2234894946779953</v>
      </c>
      <c r="H101" s="55">
        <f>IF([3]IW_GDP!H101="NA","अप्रयोज्य",[3]IW_GDP!H101)</f>
        <v>0</v>
      </c>
      <c r="I101" s="55">
        <f>IF([3]IW_GDP!I101="NA","अप्रयोज्य",[3]IW_GDP!I101)</f>
        <v>4.0173905880169052</v>
      </c>
      <c r="J101" s="55">
        <f>IF([3]IW_GDP!J101="NA","अप्रयोज्य",[3]IW_GDP!J101)</f>
        <v>198.25990555988994</v>
      </c>
      <c r="K101" s="55">
        <f>IF([3]IW_GDP!K101="NA","अप्रयोज्य",[3]IW_GDP!K101)</f>
        <v>103.83014124622389</v>
      </c>
      <c r="L101" s="55">
        <f>IF([3]IW_GDP!L101="NA","अप्रयोज्य",[3]IW_GDP!L101)</f>
        <v>94.429764313666055</v>
      </c>
      <c r="M101" s="55">
        <f>IF([3]IW_GDP!M101="NA","अप्रयोज्य",[3]IW_GDP!M101)</f>
        <v>26.699009804500093</v>
      </c>
      <c r="N101" s="55">
        <f>IF([3]IW_GDP!N101="NA","अप्रयोज्य",[3]IW_GDP!N101)</f>
        <v>0.18257819099999895</v>
      </c>
      <c r="O101" s="55">
        <f>IF([3]IW_GDP!O101="NA","अप्रयोज्य",[3]IW_GDP!O101)</f>
        <v>0</v>
      </c>
      <c r="P101" s="55">
        <f>IF([3]IW_GDP!P101="NA","अप्रयोज्य",[3]IW_GDP!P101)</f>
        <v>0</v>
      </c>
      <c r="Q101" s="55">
        <f>IF([3]IW_GDP!Q101="NA","अप्रयोज्य",[3]IW_GDP!Q101)</f>
        <v>0</v>
      </c>
      <c r="R101" s="55">
        <f>IF([3]IW_GDP!R101="NA","अप्रयोज्य",[3]IW_GDP!R101)</f>
        <v>1.2590934924237298</v>
      </c>
      <c r="S101" s="55">
        <f>IF([3]IW_GDP!S101="NA","अप्रयोज्य",[3]IW_GDP!S101)</f>
        <v>3.2435328436271007</v>
      </c>
      <c r="T101" s="55">
        <f>IF([3]IW_GDP!T101="NA","अप्रयोज्य",[3]IW_GDP!T101)</f>
        <v>0.48826611879661019</v>
      </c>
      <c r="U101" s="56">
        <f>IF([3]IW_GDP!U101="NA","अप्रयोज्य",[3]IW_GDP!U101)</f>
        <v>251.94431935747338</v>
      </c>
      <c r="V101" s="60"/>
      <c r="W101" s="53" t="str">
        <f t="shared" si="2"/>
        <v>रॉयल</v>
      </c>
      <c r="X101" s="49" t="e">
        <f>VLOOKUP(D101,$Z$1:$AA$2,2,0)</f>
        <v>#N/A</v>
      </c>
      <c r="Y101" s="53" t="str">
        <f t="shared" si="3"/>
        <v>माह के लिए</v>
      </c>
      <c r="Z101" s="53">
        <f>U101-SUM(E101,F101,I101,J101,M101,P101,Q101,R101,S101,N101,O101)</f>
        <v>0.48826611879661641</v>
      </c>
      <c r="AA101" s="53"/>
      <c r="AB101" s="53" t="e">
        <f>SUM(#REF!)</f>
        <v>#REF!</v>
      </c>
      <c r="AC101" s="53" t="e">
        <f>AB101-M101</f>
        <v>#REF!</v>
      </c>
      <c r="AD101" s="53"/>
    </row>
    <row r="102" spans="1:30" s="61" customFormat="1" ht="29.1" customHeight="1" x14ac:dyDescent="0.3">
      <c r="A102" s="92"/>
      <c r="B102" s="95"/>
      <c r="C102" s="98"/>
      <c r="D102" s="54" t="str">
        <f>VLOOKUP([3]IW_GDP!D102,[3]Sheet3!$C$47:$D$49,2,0)</f>
        <v>वृद्धि</v>
      </c>
      <c r="E102" s="57">
        <f>IF([3]IW_GDP!E102="NA","अप्रयोज्य",[3]IW_GDP!E102)</f>
        <v>0.28670040042723877</v>
      </c>
      <c r="F102" s="57">
        <f>IF([3]IW_GDP!F102="NA","अप्रयोज्य",[3]IW_GDP!F102)</f>
        <v>0.18952376877161883</v>
      </c>
      <c r="G102" s="57">
        <f>IF([3]IW_GDP!G102="NA","अप्रयोज्य",[3]IW_GDP!G102)</f>
        <v>0.18952376877161883</v>
      </c>
      <c r="H102" s="57" t="str">
        <f>IF([3]IW_GDP!H102="NA","अप्रयोज्य",[3]IW_GDP!H102)</f>
        <v>अप्रयोज्य</v>
      </c>
      <c r="I102" s="57">
        <f>IF([3]IW_GDP!I102="NA","अप्रयोज्य",[3]IW_GDP!I102)</f>
        <v>0.28108338416690282</v>
      </c>
      <c r="J102" s="58">
        <f>IF([3]IW_GDP!J102="NA","अप्रयोज्य",[3]IW_GDP!J102)</f>
        <v>0.30267123643166027</v>
      </c>
      <c r="K102" s="58">
        <f>IF([3]IW_GDP!K102="NA","अप्रयोज्य",[3]IW_GDP!K102)</f>
        <v>6.627075607879164E-2</v>
      </c>
      <c r="L102" s="58">
        <f>IF([3]IW_GDP!L102="NA","अप्रयोज्य",[3]IW_GDP!L102)</f>
        <v>0.56260511897510379</v>
      </c>
      <c r="M102" s="58">
        <f>IF([3]IW_GDP!M102="NA","अप्रयोज्य",[3]IW_GDP!M102)</f>
        <v>-1.7949935888277525E-2</v>
      </c>
      <c r="N102" s="58">
        <f>IF([3]IW_GDP!N102="NA","अप्रयोज्य",[3]IW_GDP!N102)</f>
        <v>0.51546952286322589</v>
      </c>
      <c r="O102" s="58" t="str">
        <f>IF([3]IW_GDP!O102="NA","अप्रयोज्य",[3]IW_GDP!O102)</f>
        <v>अप्रयोज्य</v>
      </c>
      <c r="P102" s="58" t="str">
        <f>IF([3]IW_GDP!P102="NA","अप्रयोज्य",[3]IW_GDP!P102)</f>
        <v>अप्रयोज्य</v>
      </c>
      <c r="Q102" s="58" t="str">
        <f>IF([3]IW_GDP!Q102="NA","अप्रयोज्य",[3]IW_GDP!Q102)</f>
        <v>अप्रयोज्य</v>
      </c>
      <c r="R102" s="58">
        <f>IF([3]IW_GDP!R102="NA","अप्रयोज्य",[3]IW_GDP!R102)</f>
        <v>2.3633959852787708E-2</v>
      </c>
      <c r="S102" s="58">
        <f>IF([3]IW_GDP!S102="NA","अप्रयोज्य",[3]IW_GDP!S102)</f>
        <v>7.3197994773536959E-2</v>
      </c>
      <c r="T102" s="58">
        <f>IF([3]IW_GDP!T102="NA","अप्रयोज्य",[3]IW_GDP!T102)</f>
        <v>0.6966463358992111</v>
      </c>
      <c r="U102" s="59">
        <f>IF([3]IW_GDP!U102="NA","अप्रयोज्य",[3]IW_GDP!U102)</f>
        <v>0.2625478581579706</v>
      </c>
      <c r="V102" s="60"/>
      <c r="W102" s="53" t="str">
        <f t="shared" si="2"/>
        <v>रॉयल</v>
      </c>
      <c r="X102" s="49"/>
      <c r="Y102" s="53" t="str">
        <f t="shared" si="3"/>
        <v>माह के लिए</v>
      </c>
      <c r="Z102" s="53"/>
      <c r="AB102" s="53" t="e">
        <f>SUM(#REF!)</f>
        <v>#REF!</v>
      </c>
    </row>
    <row r="103" spans="1:30" s="61" customFormat="1" ht="29.1" customHeight="1" x14ac:dyDescent="0.3">
      <c r="A103" s="92"/>
      <c r="B103" s="95"/>
      <c r="C103" s="98" t="s">
        <v>79</v>
      </c>
      <c r="D103" s="54" t="str">
        <f>VLOOKUP([3]IW_GDP!D103,[3]Sheet3!$C$47:$D$49,2,0)</f>
        <v>चालू वर्ष</v>
      </c>
      <c r="E103" s="55">
        <f>IF([3]IW_GDP!E103="NA","अप्रयोज्य",[3]IW_GDP!E103)</f>
        <v>198.93857815835599</v>
      </c>
      <c r="F103" s="55">
        <f>IF([3]IW_GDP!F103="NA","अप्रयोज्य",[3]IW_GDP!F103)</f>
        <v>31.822477381305099</v>
      </c>
      <c r="G103" s="55">
        <f>IF([3]IW_GDP!G103="NA","अप्रयोज्य",[3]IW_GDP!G103)</f>
        <v>31.822477381305099</v>
      </c>
      <c r="H103" s="55">
        <f>IF([3]IW_GDP!H103="NA","अप्रयोज्य",[3]IW_GDP!H103)</f>
        <v>0</v>
      </c>
      <c r="I103" s="55">
        <f>IF([3]IW_GDP!I103="NA","अप्रयोज्य",[3]IW_GDP!I103)</f>
        <v>34.374213832440695</v>
      </c>
      <c r="J103" s="55">
        <f>IF([3]IW_GDP!J103="NA","अप्रयोज्य",[3]IW_GDP!J103)</f>
        <v>1300.5766619526839</v>
      </c>
      <c r="K103" s="55">
        <f>IF([3]IW_GDP!K103="NA","अप्रयोज्य",[3]IW_GDP!K103)</f>
        <v>562.73017511074499</v>
      </c>
      <c r="L103" s="55">
        <f>IF([3]IW_GDP!L103="NA","अप्रयोज्य",[3]IW_GDP!L103)</f>
        <v>737.84648684193894</v>
      </c>
      <c r="M103" s="55">
        <f>IF([3]IW_GDP!M103="NA","अप्रयोज्य",[3]IW_GDP!M103)</f>
        <v>257.48647998972905</v>
      </c>
      <c r="N103" s="55">
        <f>IF([3]IW_GDP!N103="NA","अप्रयोज्य",[3]IW_GDP!N103)</f>
        <v>2.7296688280000003</v>
      </c>
      <c r="O103" s="55">
        <f>IF([3]IW_GDP!O103="NA","अप्रयोज्य",[3]IW_GDP!O103)</f>
        <v>0</v>
      </c>
      <c r="P103" s="55">
        <f>IF([3]IW_GDP!P103="NA","अप्रयोज्य",[3]IW_GDP!P103)</f>
        <v>0</v>
      </c>
      <c r="Q103" s="55">
        <f>IF([3]IW_GDP!Q103="NA","अप्रयोज्य",[3]IW_GDP!Q103)</f>
        <v>0</v>
      </c>
      <c r="R103" s="55">
        <f>IF([3]IW_GDP!R103="NA","अप्रयोज्य",[3]IW_GDP!R103)</f>
        <v>7.7230977794745801</v>
      </c>
      <c r="S103" s="55">
        <f>IF([3]IW_GDP!S103="NA","अप्रयोज्य",[3]IW_GDP!S103)</f>
        <v>28.076245157762699</v>
      </c>
      <c r="T103" s="55">
        <f>IF([3]IW_GDP!T103="NA","अप्रयोज्य",[3]IW_GDP!T103)</f>
        <v>6.7870864287499995</v>
      </c>
      <c r="U103" s="56">
        <f>IF([3]IW_GDP!U103="NA","अप्रयोज्य",[3]IW_GDP!U103)</f>
        <v>1868.5145095085022</v>
      </c>
      <c r="V103" s="60"/>
      <c r="W103" s="53" t="str">
        <f t="shared" si="2"/>
        <v>रॉयल</v>
      </c>
      <c r="X103" s="49" t="e">
        <f>VLOOKUP(D103,$Z$1:$AA$2,2,0)</f>
        <v>#N/A</v>
      </c>
      <c r="Y103" s="53" t="str">
        <f t="shared" si="3"/>
        <v>माह तक</v>
      </c>
      <c r="Z103" s="53"/>
      <c r="AB103" s="53"/>
    </row>
    <row r="104" spans="1:30" s="61" customFormat="1" ht="29.1" customHeight="1" x14ac:dyDescent="0.3">
      <c r="A104" s="92"/>
      <c r="B104" s="95"/>
      <c r="C104" s="98"/>
      <c r="D104" s="54" t="str">
        <f>VLOOKUP([3]IW_GDP!D104,[3]Sheet3!$C$47:$D$49,2,0)</f>
        <v>गत वर्ष</v>
      </c>
      <c r="E104" s="55">
        <f>IF([3]IW_GDP!E104="NA","अप्रयोज्य",[3]IW_GDP!E104)</f>
        <v>201.18081672421502</v>
      </c>
      <c r="F104" s="55">
        <f>IF([3]IW_GDP!F104="NA","अप्रयोज्य",[3]IW_GDP!F104)</f>
        <v>27.384872944305098</v>
      </c>
      <c r="G104" s="55">
        <f>IF([3]IW_GDP!G104="NA","अप्रयोज्य",[3]IW_GDP!G104)</f>
        <v>27.384872944305098</v>
      </c>
      <c r="H104" s="55">
        <f>IF([3]IW_GDP!H104="NA","अप्रयोज्य",[3]IW_GDP!H104)</f>
        <v>0</v>
      </c>
      <c r="I104" s="55">
        <f>IF([3]IW_GDP!I104="NA","अप्रयोज्य",[3]IW_GDP!I104)</f>
        <v>32.729393922288104</v>
      </c>
      <c r="J104" s="55">
        <f>IF([3]IW_GDP!J104="NA","अप्रयोज्य",[3]IW_GDP!J104)</f>
        <v>1075.0149218509268</v>
      </c>
      <c r="K104" s="55">
        <f>IF([3]IW_GDP!K104="NA","अप्रयोज्य",[3]IW_GDP!K104)</f>
        <v>561.73775322764993</v>
      </c>
      <c r="L104" s="55">
        <f>IF([3]IW_GDP!L104="NA","अप्रयोज्य",[3]IW_GDP!L104)</f>
        <v>513.27716862327702</v>
      </c>
      <c r="M104" s="55">
        <f>IF([3]IW_GDP!M104="NA","अप्रयोज्य",[3]IW_GDP!M104)</f>
        <v>225.89487036256398</v>
      </c>
      <c r="N104" s="55">
        <f>IF([3]IW_GDP!N104="NA","अप्रयोज्य",[3]IW_GDP!N104)</f>
        <v>0.81011795999999903</v>
      </c>
      <c r="O104" s="55">
        <f>IF([3]IW_GDP!O104="NA","अप्रयोज्य",[3]IW_GDP!O104)</f>
        <v>0</v>
      </c>
      <c r="P104" s="55">
        <f>IF([3]IW_GDP!P104="NA","अप्रयोज्य",[3]IW_GDP!P104)</f>
        <v>0</v>
      </c>
      <c r="Q104" s="55">
        <f>IF([3]IW_GDP!Q104="NA","अप्रयोज्य",[3]IW_GDP!Q104)</f>
        <v>0</v>
      </c>
      <c r="R104" s="55">
        <f>IF([3]IW_GDP!R104="NA","अप्रयोज्य",[3]IW_GDP!R104)</f>
        <v>7.8222115444237303</v>
      </c>
      <c r="S104" s="55">
        <f>IF([3]IW_GDP!S104="NA","अप्रयोज्य",[3]IW_GDP!S104)</f>
        <v>27.826407323508501</v>
      </c>
      <c r="T104" s="55">
        <f>IF([3]IW_GDP!T104="NA","अप्रयोज्य",[3]IW_GDP!T104)</f>
        <v>6.0716543300000003</v>
      </c>
      <c r="U104" s="56">
        <f>IF([3]IW_GDP!U104="NA","अप्रयोज्य",[3]IW_GDP!U104)</f>
        <v>1604.7352669622312</v>
      </c>
      <c r="V104" s="60"/>
      <c r="W104" s="53" t="str">
        <f t="shared" si="2"/>
        <v>रॉयल</v>
      </c>
      <c r="X104" s="49" t="e">
        <f>VLOOKUP(D104,$Z$1:$AA$2,2,0)</f>
        <v>#N/A</v>
      </c>
      <c r="Y104" s="53" t="str">
        <f t="shared" si="3"/>
        <v>माह तक</v>
      </c>
      <c r="Z104" s="53"/>
      <c r="AB104" s="53"/>
    </row>
    <row r="105" spans="1:30" s="61" customFormat="1" ht="29.1" customHeight="1" thickBot="1" x14ac:dyDescent="0.35">
      <c r="A105" s="93"/>
      <c r="B105" s="96"/>
      <c r="C105" s="99"/>
      <c r="D105" s="62" t="str">
        <f>VLOOKUP([3]IW_GDP!D105,[3]Sheet3!$C$47:$D$49,2,0)</f>
        <v>वृद्धि</v>
      </c>
      <c r="E105" s="63">
        <f>IF([3]IW_GDP!E105="NA","अप्रयोज्य",[3]IW_GDP!E105)</f>
        <v>-1.1145389517593801E-2</v>
      </c>
      <c r="F105" s="63">
        <f>IF([3]IW_GDP!F105="NA","अप्रयोज्य",[3]IW_GDP!F105)</f>
        <v>0.16204582895181319</v>
      </c>
      <c r="G105" s="63">
        <f>IF([3]IW_GDP!G105="NA","अप्रयोज्य",[3]IW_GDP!G105)</f>
        <v>0.16204582895181319</v>
      </c>
      <c r="H105" s="63" t="str">
        <f>IF([3]IW_GDP!H105="NA","अप्रयोज्य",[3]IW_GDP!H105)</f>
        <v>अप्रयोज्य</v>
      </c>
      <c r="I105" s="63">
        <f>IF([3]IW_GDP!I105="NA","अप्रयोज्य",[3]IW_GDP!I105)</f>
        <v>5.0255128892945984E-2</v>
      </c>
      <c r="J105" s="64">
        <f>IF([3]IW_GDP!J105="NA","अप्रयोज्य",[3]IW_GDP!J105)</f>
        <v>0.20982196201834297</v>
      </c>
      <c r="K105" s="64">
        <f>IF([3]IW_GDP!K105="NA","अप्रयोज्य",[3]IW_GDP!K105)</f>
        <v>1.7666996341135597E-3</v>
      </c>
      <c r="L105" s="64">
        <f>IF([3]IW_GDP!L105="NA","अप्रयोज्य",[3]IW_GDP!L105)</f>
        <v>0.43752056772953013</v>
      </c>
      <c r="M105" s="64">
        <f>IF([3]IW_GDP!M105="NA","अप्रयोज्य",[3]IW_GDP!M105)</f>
        <v>0.13985093852047265</v>
      </c>
      <c r="N105" s="64">
        <f>IF([3]IW_GDP!N105="NA","अप्रयोज्य",[3]IW_GDP!N105)</f>
        <v>2.3694708212616389</v>
      </c>
      <c r="O105" s="64" t="str">
        <f>IF([3]IW_GDP!O105="NA","अप्रयोज्य",[3]IW_GDP!O105)</f>
        <v>अप्रयोज्य</v>
      </c>
      <c r="P105" s="64" t="str">
        <f>IF([3]IW_GDP!P105="NA","अप्रयोज्य",[3]IW_GDP!P105)</f>
        <v>अप्रयोज्य</v>
      </c>
      <c r="Q105" s="64" t="str">
        <f>IF([3]IW_GDP!Q105="NA","अप्रयोज्य",[3]IW_GDP!Q105)</f>
        <v>अप्रयोज्य</v>
      </c>
      <c r="R105" s="64">
        <f>IF([3]IW_GDP!R105="NA","अप्रयोज्य",[3]IW_GDP!R105)</f>
        <v>-1.2670811110932701E-2</v>
      </c>
      <c r="S105" s="64">
        <f>IF([3]IW_GDP!S105="NA","अप्रयोज्य",[3]IW_GDP!S105)</f>
        <v>8.9784437979935645E-3</v>
      </c>
      <c r="T105" s="64">
        <f>IF([3]IW_GDP!T105="NA","अप्रयोज्य",[3]IW_GDP!T105)</f>
        <v>0.11783149366969958</v>
      </c>
      <c r="U105" s="65">
        <f>IF([3]IW_GDP!U105="NA","अप्रयोज्य",[3]IW_GDP!U105)</f>
        <v>0.16437555027104622</v>
      </c>
      <c r="V105" s="60"/>
      <c r="W105" s="53" t="str">
        <f t="shared" si="2"/>
        <v>रॉयल</v>
      </c>
      <c r="X105" s="49"/>
      <c r="Y105" s="53" t="str">
        <f t="shared" si="3"/>
        <v>माह तक</v>
      </c>
      <c r="Z105" s="53"/>
      <c r="AB105" s="53"/>
    </row>
    <row r="106" spans="1:30" s="49" customFormat="1" ht="29.1" customHeight="1" x14ac:dyDescent="0.25">
      <c r="A106" s="91">
        <f>A100+1</f>
        <v>18</v>
      </c>
      <c r="B106" s="94" t="str">
        <f>INDEX([3]Sheet3!$F$3:$F$42,MATCH([3]IW_GDP!B106,[3]Sheet3!$E$3:$E$42,0))</f>
        <v>एसबीआई</v>
      </c>
      <c r="C106" s="97" t="s">
        <v>78</v>
      </c>
      <c r="D106" s="50" t="str">
        <f>VLOOKUP([3]IW_GDP!D106,[3]Sheet3!$C$47:$D$49,2,0)</f>
        <v>चालू वर्ष</v>
      </c>
      <c r="E106" s="51">
        <f>IF([3]IW_GDP!E106="NA","अप्रयोज्य",[3]IW_GDP!E106)</f>
        <v>138.04914300100131</v>
      </c>
      <c r="F106" s="51">
        <f>IF([3]IW_GDP!F106="NA","अप्रयोज्य",[3]IW_GDP!F106)</f>
        <v>8.6847972500000097</v>
      </c>
      <c r="G106" s="51">
        <f>IF([3]IW_GDP!G106="NA","अप्रयोज्य",[3]IW_GDP!G106)</f>
        <v>8.6847972500000097</v>
      </c>
      <c r="H106" s="51">
        <f>IF([3]IW_GDP!H106="NA","अप्रयोज्य",[3]IW_GDP!H106)</f>
        <v>0</v>
      </c>
      <c r="I106" s="51">
        <f>IF([3]IW_GDP!I106="NA","अप्रयोज्य",[3]IW_GDP!I106)</f>
        <v>5.9447697109999922</v>
      </c>
      <c r="J106" s="51">
        <f>IF([3]IW_GDP!J106="NA","अप्रयोज्य",[3]IW_GDP!J106)</f>
        <v>157.71067747526604</v>
      </c>
      <c r="K106" s="51">
        <f>IF([3]IW_GDP!K106="NA","अप्रयोज्य",[3]IW_GDP!K106)</f>
        <v>78.582429585999648</v>
      </c>
      <c r="L106" s="51">
        <f>IF([3]IW_GDP!L106="NA","अप्रयोज्य",[3]IW_GDP!L106)</f>
        <v>79.12824788926639</v>
      </c>
      <c r="M106" s="51">
        <f>IF([3]IW_GDP!M106="NA","अप्रयोज्य",[3]IW_GDP!M106)</f>
        <v>154.55864493898162</v>
      </c>
      <c r="N106" s="51">
        <f>IF([3]IW_GDP!N106="NA","अप्रयोज्य",[3]IW_GDP!N106)</f>
        <v>0.22827794399999979</v>
      </c>
      <c r="O106" s="51">
        <f>IF([3]IW_GDP!O106="NA","अप्रयोज्य",[3]IW_GDP!O106)</f>
        <v>32.219797732999268</v>
      </c>
      <c r="P106" s="51">
        <f>IF([3]IW_GDP!P106="NA","अप्रयोज्य",[3]IW_GDP!P106)</f>
        <v>2.5474349089999979</v>
      </c>
      <c r="Q106" s="51">
        <f>IF([3]IW_GDP!Q106="NA","अप्रयोज्य",[3]IW_GDP!Q106)</f>
        <v>-9.7875000000000004E-2</v>
      </c>
      <c r="R106" s="51">
        <f>IF([3]IW_GDP!R106="NA","अप्रयोज्य",[3]IW_GDP!R106)</f>
        <v>4.9955749260000033</v>
      </c>
      <c r="S106" s="51">
        <f>IF([3]IW_GDP!S106="NA","अप्रयोज्य",[3]IW_GDP!S106)</f>
        <v>87.758242255008156</v>
      </c>
      <c r="T106" s="51">
        <f>IF([3]IW_GDP!T106="NA","अप्रयोज्य",[3]IW_GDP!T106)</f>
        <v>19.703424484000152</v>
      </c>
      <c r="U106" s="52">
        <f>IF([3]IW_GDP!U106="NA","अप्रयोज्य",[3]IW_GDP!U106)</f>
        <v>612.30290962725667</v>
      </c>
      <c r="V106" s="60"/>
      <c r="W106" s="53" t="str">
        <f t="shared" si="2"/>
        <v>एसबीआई</v>
      </c>
      <c r="X106" s="49" t="e">
        <f>VLOOKUP(D106,$Z$1:$AA$2,2,0)</f>
        <v>#N/A</v>
      </c>
      <c r="Y106" s="53" t="str">
        <f t="shared" si="3"/>
        <v>माह के लिए</v>
      </c>
      <c r="Z106" s="53">
        <f>U106-SUM(E106,F106,I106,J106,M106,P106,Q106,R106,S106,N106,O106)</f>
        <v>19.703424484000266</v>
      </c>
      <c r="AA106" s="53"/>
      <c r="AB106" s="53" t="e">
        <f>SUM(#REF!)</f>
        <v>#REF!</v>
      </c>
      <c r="AC106" s="53" t="e">
        <f>AB106-M106</f>
        <v>#REF!</v>
      </c>
      <c r="AD106" s="53"/>
    </row>
    <row r="107" spans="1:30" s="61" customFormat="1" ht="29.1" customHeight="1" x14ac:dyDescent="0.3">
      <c r="A107" s="92"/>
      <c r="B107" s="95"/>
      <c r="C107" s="98"/>
      <c r="D107" s="54" t="str">
        <f>VLOOKUP([3]IW_GDP!D107,[3]Sheet3!$C$47:$D$49,2,0)</f>
        <v>गत वर्ष</v>
      </c>
      <c r="E107" s="55">
        <f>IF([3]IW_GDP!E107="NA","अप्रयोज्य",[3]IW_GDP!E107)</f>
        <v>120.33744501399804</v>
      </c>
      <c r="F107" s="55">
        <f>IF([3]IW_GDP!F107="NA","अप्रयोज्य",[3]IW_GDP!F107)</f>
        <v>5.7988497539999955</v>
      </c>
      <c r="G107" s="55">
        <f>IF([3]IW_GDP!G107="NA","अप्रयोज्य",[3]IW_GDP!G107)</f>
        <v>5.7988497539999955</v>
      </c>
      <c r="H107" s="55">
        <f>IF([3]IW_GDP!H107="NA","अप्रयोज्य",[3]IW_GDP!H107)</f>
        <v>0</v>
      </c>
      <c r="I107" s="55">
        <f>IF([3]IW_GDP!I107="NA","अप्रयोज्य",[3]IW_GDP!I107)</f>
        <v>5.1617254999999993</v>
      </c>
      <c r="J107" s="55">
        <f>IF([3]IW_GDP!J107="NA","अप्रयोज्य",[3]IW_GDP!J107)</f>
        <v>264.76019673576604</v>
      </c>
      <c r="K107" s="55">
        <f>IF([3]IW_GDP!K107="NA","अप्रयोज्य",[3]IW_GDP!K107)</f>
        <v>-267.08118097046088</v>
      </c>
      <c r="L107" s="55">
        <f>IF([3]IW_GDP!L107="NA","अप्रयोज्य",[3]IW_GDP!L107)</f>
        <v>531.84137770622692</v>
      </c>
      <c r="M107" s="55">
        <f>IF([3]IW_GDP!M107="NA","अप्रयोज्य",[3]IW_GDP!M107)</f>
        <v>96.801228900000069</v>
      </c>
      <c r="N107" s="55">
        <f>IF([3]IW_GDP!N107="NA","अप्रयोज्य",[3]IW_GDP!N107)</f>
        <v>8.4899382999999995E-2</v>
      </c>
      <c r="O107" s="55">
        <f>IF([3]IW_GDP!O107="NA","अप्रयोज्य",[3]IW_GDP!O107)</f>
        <v>52.660822000000053</v>
      </c>
      <c r="P107" s="55">
        <f>IF([3]IW_GDP!P107="NA","अप्रयोज्य",[3]IW_GDP!P107)</f>
        <v>2.3073174579999982</v>
      </c>
      <c r="Q107" s="55">
        <f>IF([3]IW_GDP!Q107="NA","अप्रयोज्य",[3]IW_GDP!Q107)</f>
        <v>0</v>
      </c>
      <c r="R107" s="55">
        <f>IF([3]IW_GDP!R107="NA","अप्रयोज्य",[3]IW_GDP!R107)</f>
        <v>4.186008234</v>
      </c>
      <c r="S107" s="55">
        <f>IF([3]IW_GDP!S107="NA","अप्रयोज्य",[3]IW_GDP!S107)</f>
        <v>90.265748935000033</v>
      </c>
      <c r="T107" s="55">
        <f>IF([3]IW_GDP!T107="NA","अप्रयोज्य",[3]IW_GDP!T107)</f>
        <v>13.580673563999802</v>
      </c>
      <c r="U107" s="56">
        <f>IF([3]IW_GDP!U107="NA","अप्रयोज्य",[3]IW_GDP!U107)</f>
        <v>655.94491547776397</v>
      </c>
      <c r="V107" s="60"/>
      <c r="W107" s="53" t="str">
        <f t="shared" si="2"/>
        <v>एसबीआई</v>
      </c>
      <c r="X107" s="49" t="e">
        <f>VLOOKUP(D107,$Z$1:$AA$2,2,0)</f>
        <v>#N/A</v>
      </c>
      <c r="Y107" s="53" t="str">
        <f t="shared" si="3"/>
        <v>माह के लिए</v>
      </c>
      <c r="Z107" s="53">
        <f>U107-SUM(E107,F107,I107,J107,M107,P107,Q107,R107,S107,N107,O107)</f>
        <v>13.580673563999767</v>
      </c>
      <c r="AA107" s="53"/>
      <c r="AB107" s="53" t="e">
        <f>SUM(#REF!)</f>
        <v>#REF!</v>
      </c>
      <c r="AC107" s="53" t="e">
        <f>AB107-M107</f>
        <v>#REF!</v>
      </c>
      <c r="AD107" s="53"/>
    </row>
    <row r="108" spans="1:30" s="61" customFormat="1" ht="29.1" customHeight="1" x14ac:dyDescent="0.3">
      <c r="A108" s="92"/>
      <c r="B108" s="95"/>
      <c r="C108" s="98"/>
      <c r="D108" s="54" t="str">
        <f>VLOOKUP([3]IW_GDP!D108,[3]Sheet3!$C$47:$D$49,2,0)</f>
        <v>वृद्धि</v>
      </c>
      <c r="E108" s="57">
        <f>IF([3]IW_GDP!E108="NA","अप्रयोज्य",[3]IW_GDP!E108)</f>
        <v>0.14718359680100401</v>
      </c>
      <c r="F108" s="57">
        <f>IF([3]IW_GDP!F108="NA","अप्रयोज्य",[3]IW_GDP!F108)</f>
        <v>0.49767585269980708</v>
      </c>
      <c r="G108" s="57">
        <f>IF([3]IW_GDP!G108="NA","अप्रयोज्य",[3]IW_GDP!G108)</f>
        <v>0.49767585269980708</v>
      </c>
      <c r="H108" s="57" t="str">
        <f>IF([3]IW_GDP!H108="NA","अप्रयोज्य",[3]IW_GDP!H108)</f>
        <v>अप्रयोज्य</v>
      </c>
      <c r="I108" s="57">
        <f>IF([3]IW_GDP!I108="NA","अप्रयोज्य",[3]IW_GDP!I108)</f>
        <v>0.15170202503019445</v>
      </c>
      <c r="J108" s="58">
        <f>IF([3]IW_GDP!J108="NA","अप्रयोज्य",[3]IW_GDP!J108)</f>
        <v>-0.40432633220671288</v>
      </c>
      <c r="K108" s="58" t="str">
        <f>IF([3]IW_GDP!K108="NA","अप्रयोज्य",[3]IW_GDP!K108)</f>
        <v>अप्रयोज्य</v>
      </c>
      <c r="L108" s="58">
        <f>IF([3]IW_GDP!L108="NA","अप्रयोज्य",[3]IW_GDP!L108)</f>
        <v>-0.85121833086673737</v>
      </c>
      <c r="M108" s="58">
        <f>IF([3]IW_GDP!M108="NA","अप्रयोज्य",[3]IW_GDP!M108)</f>
        <v>0.59665994631790775</v>
      </c>
      <c r="N108" s="58">
        <f>IF([3]IW_GDP!N108="NA","अप्रयोज्य",[3]IW_GDP!N108)</f>
        <v>1.6888056889647809</v>
      </c>
      <c r="O108" s="58">
        <f>IF([3]IW_GDP!O108="NA","अप्रयोज्य",[3]IW_GDP!O108)</f>
        <v>-0.38816379028418441</v>
      </c>
      <c r="P108" s="58">
        <f>IF([3]IW_GDP!P108="NA","अप्रयोज्य",[3]IW_GDP!P108)</f>
        <v>0.10406779967249738</v>
      </c>
      <c r="Q108" s="58" t="str">
        <f>IF([3]IW_GDP!Q108="NA","अप्रयोज्य",[3]IW_GDP!Q108)</f>
        <v>अप्रयोज्य</v>
      </c>
      <c r="R108" s="58">
        <f>IF([3]IW_GDP!R108="NA","अप्रयोज्य",[3]IW_GDP!R108)</f>
        <v>0.19339825598632668</v>
      </c>
      <c r="S108" s="58">
        <f>IF([3]IW_GDP!S108="NA","अप्रयोज्य",[3]IW_GDP!S108)</f>
        <v>-2.7779159975701545E-2</v>
      </c>
      <c r="T108" s="58">
        <f>IF([3]IW_GDP!T108="NA","अप्रयोज्य",[3]IW_GDP!T108)</f>
        <v>0.45084294907365896</v>
      </c>
      <c r="U108" s="59">
        <f>IF([3]IW_GDP!U108="NA","अप्रयोज्य",[3]IW_GDP!U108)</f>
        <v>-6.6533034742285058E-2</v>
      </c>
      <c r="V108" s="60"/>
      <c r="W108" s="53" t="str">
        <f t="shared" si="2"/>
        <v>एसबीआई</v>
      </c>
      <c r="X108" s="49"/>
      <c r="Y108" s="53" t="str">
        <f t="shared" si="3"/>
        <v>माह के लिए</v>
      </c>
      <c r="Z108" s="53"/>
      <c r="AB108" s="53" t="e">
        <f>SUM(#REF!)</f>
        <v>#REF!</v>
      </c>
    </row>
    <row r="109" spans="1:30" s="61" customFormat="1" ht="29.1" customHeight="1" x14ac:dyDescent="0.3">
      <c r="A109" s="92"/>
      <c r="B109" s="95"/>
      <c r="C109" s="98" t="s">
        <v>79</v>
      </c>
      <c r="D109" s="54" t="str">
        <f>VLOOKUP([3]IW_GDP!D109,[3]Sheet3!$C$47:$D$49,2,0)</f>
        <v>चालू वर्ष</v>
      </c>
      <c r="E109" s="55">
        <f>IF([3]IW_GDP!E109="NA","अप्रयोज्य",[3]IW_GDP!E109)</f>
        <v>938.88689687187309</v>
      </c>
      <c r="F109" s="55">
        <f>IF([3]IW_GDP!F109="NA","अप्रयोज्य",[3]IW_GDP!F109)</f>
        <v>54.159433950999997</v>
      </c>
      <c r="G109" s="55">
        <f>IF([3]IW_GDP!G109="NA","अप्रयोज्य",[3]IW_GDP!G109)</f>
        <v>54.159433950999997</v>
      </c>
      <c r="H109" s="55">
        <f>IF([3]IW_GDP!H109="NA","अप्रयोज्य",[3]IW_GDP!H109)</f>
        <v>0</v>
      </c>
      <c r="I109" s="55">
        <f>IF([3]IW_GDP!I109="NA","अप्रयोज्य",[3]IW_GDP!I109)</f>
        <v>44.391367955</v>
      </c>
      <c r="J109" s="55">
        <f>IF([3]IW_GDP!J109="NA","अप्रयोज्य",[3]IW_GDP!J109)</f>
        <v>1292.1394733822872</v>
      </c>
      <c r="K109" s="55">
        <f>IF([3]IW_GDP!K109="NA","अप्रयोज्य",[3]IW_GDP!K109)</f>
        <v>596.80520402822413</v>
      </c>
      <c r="L109" s="55">
        <f>IF([3]IW_GDP!L109="NA","अप्रयोज्य",[3]IW_GDP!L109)</f>
        <v>695.33426935406305</v>
      </c>
      <c r="M109" s="55">
        <f>IF([3]IW_GDP!M109="NA","अप्रयोज्य",[3]IW_GDP!M109)</f>
        <v>1047.94319024076</v>
      </c>
      <c r="N109" s="55">
        <f>IF([3]IW_GDP!N109="NA","अप्रयोज्य",[3]IW_GDP!N109)</f>
        <v>1.8835166859999999</v>
      </c>
      <c r="O109" s="55">
        <f>IF([3]IW_GDP!O109="NA","अप्रयोज्य",[3]IW_GDP!O109)</f>
        <v>1558.46068424037</v>
      </c>
      <c r="P109" s="55">
        <f>IF([3]IW_GDP!P109="NA","अप्रयोज्य",[3]IW_GDP!P109)</f>
        <v>17.494973233</v>
      </c>
      <c r="Q109" s="55">
        <f>IF([3]IW_GDP!Q109="NA","अप्रयोज्य",[3]IW_GDP!Q109)</f>
        <v>3.7198720000000005E-2</v>
      </c>
      <c r="R109" s="55">
        <f>IF([3]IW_GDP!R109="NA","अप्रयोज्य",[3]IW_GDP!R109)</f>
        <v>36.495676516000003</v>
      </c>
      <c r="S109" s="55">
        <f>IF([3]IW_GDP!S109="NA","अप्रयोज्य",[3]IW_GDP!S109)</f>
        <v>524.36831364402076</v>
      </c>
      <c r="T109" s="55">
        <f>IF([3]IW_GDP!T109="NA","अप्रयोज्य",[3]IW_GDP!T109)</f>
        <v>83.150811907000715</v>
      </c>
      <c r="U109" s="56">
        <f>IF([3]IW_GDP!U109="NA","अप्रयोज्य",[3]IW_GDP!U109)</f>
        <v>5599.4115373473123</v>
      </c>
      <c r="V109" s="60"/>
      <c r="W109" s="53" t="str">
        <f t="shared" si="2"/>
        <v>एसबीआई</v>
      </c>
      <c r="X109" s="49" t="e">
        <f>VLOOKUP(D109,$Z$1:$AA$2,2,0)</f>
        <v>#N/A</v>
      </c>
      <c r="Y109" s="53" t="str">
        <f t="shared" si="3"/>
        <v>माह तक</v>
      </c>
      <c r="Z109" s="53"/>
      <c r="AB109" s="53"/>
    </row>
    <row r="110" spans="1:30" s="61" customFormat="1" ht="29.1" customHeight="1" x14ac:dyDescent="0.3">
      <c r="A110" s="92"/>
      <c r="B110" s="95"/>
      <c r="C110" s="98"/>
      <c r="D110" s="54" t="str">
        <f>VLOOKUP([3]IW_GDP!D110,[3]Sheet3!$C$47:$D$49,2,0)</f>
        <v>गत वर्ष</v>
      </c>
      <c r="E110" s="55">
        <f>IF([3]IW_GDP!E110="NA","अप्रयोज्य",[3]IW_GDP!E110)</f>
        <v>733.47582200285501</v>
      </c>
      <c r="F110" s="55">
        <f>IF([3]IW_GDP!F110="NA","अप्रयोज्य",[3]IW_GDP!F110)</f>
        <v>37.263952120999996</v>
      </c>
      <c r="G110" s="55">
        <f>IF([3]IW_GDP!G110="NA","अप्रयोज्य",[3]IW_GDP!G110)</f>
        <v>37.263952120999996</v>
      </c>
      <c r="H110" s="55">
        <f>IF([3]IW_GDP!H110="NA","अप्रयोज्य",[3]IW_GDP!H110)</f>
        <v>0</v>
      </c>
      <c r="I110" s="55">
        <f>IF([3]IW_GDP!I110="NA","अप्रयोज्य",[3]IW_GDP!I110)</f>
        <v>32.045246633301801</v>
      </c>
      <c r="J110" s="55">
        <f>IF([3]IW_GDP!J110="NA","अप्रयोज्य",[3]IW_GDP!J110)</f>
        <v>1224.920541960206</v>
      </c>
      <c r="K110" s="55">
        <f>IF([3]IW_GDP!K110="NA","अप्रयोज्य",[3]IW_GDP!K110)</f>
        <v>581.19520282697908</v>
      </c>
      <c r="L110" s="55">
        <f>IF([3]IW_GDP!L110="NA","अप्रयोज्य",[3]IW_GDP!L110)</f>
        <v>643.72533913322695</v>
      </c>
      <c r="M110" s="55">
        <f>IF([3]IW_GDP!M110="NA","अप्रयोज्य",[3]IW_GDP!M110)</f>
        <v>798.49066110866704</v>
      </c>
      <c r="N110" s="55">
        <f>IF([3]IW_GDP!N110="NA","अप्रयोज्य",[3]IW_GDP!N110)</f>
        <v>0.32813904500000002</v>
      </c>
      <c r="O110" s="55">
        <f>IF([3]IW_GDP!O110="NA","अप्रयोज्य",[3]IW_GDP!O110)</f>
        <v>1411.62661938918</v>
      </c>
      <c r="P110" s="55">
        <f>IF([3]IW_GDP!P110="NA","अप्रयोज्य",[3]IW_GDP!P110)</f>
        <v>16.893062415999999</v>
      </c>
      <c r="Q110" s="55">
        <f>IF([3]IW_GDP!Q110="NA","अप्रयोज्य",[3]IW_GDP!Q110)</f>
        <v>7.9209399999999999E-2</v>
      </c>
      <c r="R110" s="55">
        <f>IF([3]IW_GDP!R110="NA","अप्रयोज्य",[3]IW_GDP!R110)</f>
        <v>35.599616376</v>
      </c>
      <c r="S110" s="55">
        <f>IF([3]IW_GDP!S110="NA","अप्रयोज्य",[3]IW_GDP!S110)</f>
        <v>416.81511273200488</v>
      </c>
      <c r="T110" s="55">
        <f>IF([3]IW_GDP!T110="NA","अप्रयोज्य",[3]IW_GDP!T110)</f>
        <v>77.3576408444153</v>
      </c>
      <c r="U110" s="56">
        <f>IF([3]IW_GDP!U110="NA","अप्रयोज्य",[3]IW_GDP!U110)</f>
        <v>4784.8956240286288</v>
      </c>
      <c r="V110" s="60"/>
      <c r="W110" s="53" t="str">
        <f t="shared" si="2"/>
        <v>एसबीआई</v>
      </c>
      <c r="X110" s="49" t="e">
        <f>VLOOKUP(D110,$Z$1:$AA$2,2,0)</f>
        <v>#N/A</v>
      </c>
      <c r="Y110" s="53" t="str">
        <f t="shared" si="3"/>
        <v>माह तक</v>
      </c>
      <c r="Z110" s="53"/>
      <c r="AB110" s="53"/>
    </row>
    <row r="111" spans="1:30" s="61" customFormat="1" ht="29.1" customHeight="1" thickBot="1" x14ac:dyDescent="0.35">
      <c r="A111" s="93"/>
      <c r="B111" s="96"/>
      <c r="C111" s="99"/>
      <c r="D111" s="62" t="str">
        <f>VLOOKUP([3]IW_GDP!D111,[3]Sheet3!$C$47:$D$49,2,0)</f>
        <v>वृद्धि</v>
      </c>
      <c r="E111" s="63">
        <f>IF([3]IW_GDP!E111="NA","अप्रयोज्य",[3]IW_GDP!E111)</f>
        <v>0.28005159639497773</v>
      </c>
      <c r="F111" s="63">
        <f>IF([3]IW_GDP!F111="NA","अप्रयोज्य",[3]IW_GDP!F111)</f>
        <v>0.45340015935879757</v>
      </c>
      <c r="G111" s="63">
        <f>IF([3]IW_GDP!G111="NA","अप्रयोज्य",[3]IW_GDP!G111)</f>
        <v>0.45340015935879757</v>
      </c>
      <c r="H111" s="63" t="str">
        <f>IF([3]IW_GDP!H111="NA","अप्रयोज्य",[3]IW_GDP!H111)</f>
        <v>अप्रयोज्य</v>
      </c>
      <c r="I111" s="63">
        <f>IF([3]IW_GDP!I111="NA","अप्रयोज्य",[3]IW_GDP!I111)</f>
        <v>0.38527153380894757</v>
      </c>
      <c r="J111" s="64">
        <f>IF([3]IW_GDP!J111="NA","अप्रयोज्य",[3]IW_GDP!J111)</f>
        <v>5.4876156550132275E-2</v>
      </c>
      <c r="K111" s="64">
        <f>IF([3]IW_GDP!K111="NA","अप्रयोज्य",[3]IW_GDP!K111)</f>
        <v>2.6858448117459969E-2</v>
      </c>
      <c r="L111" s="64">
        <f>IF([3]IW_GDP!L111="NA","अप्रयोज्य",[3]IW_GDP!L111)</f>
        <v>8.0172283244787715E-2</v>
      </c>
      <c r="M111" s="64">
        <f>IF([3]IW_GDP!M111="NA","अप्रयोज्य",[3]IW_GDP!M111)</f>
        <v>0.31240506781349175</v>
      </c>
      <c r="N111" s="64">
        <f>IF([3]IW_GDP!N111="NA","अप्रयोज्य",[3]IW_GDP!N111)</f>
        <v>4.7399956350820718</v>
      </c>
      <c r="O111" s="64">
        <f>IF([3]IW_GDP!O111="NA","अप्रयोज्य",[3]IW_GDP!O111)</f>
        <v>0.10401763669965797</v>
      </c>
      <c r="P111" s="64">
        <f>IF([3]IW_GDP!P111="NA","अप्रयोज्य",[3]IW_GDP!P111)</f>
        <v>3.5630651339446297E-2</v>
      </c>
      <c r="Q111" s="64">
        <f>IF([3]IW_GDP!Q111="NA","अप्रयोज्य",[3]IW_GDP!Q111)</f>
        <v>-0.5303749302481775</v>
      </c>
      <c r="R111" s="64">
        <f>IF([3]IW_GDP!R111="NA","अप्रयोज्य",[3]IW_GDP!R111)</f>
        <v>2.5170499887861009E-2</v>
      </c>
      <c r="S111" s="64">
        <f>IF([3]IW_GDP!S111="NA","अप्रयोज्य",[3]IW_GDP!S111)</f>
        <v>0.2580357516479212</v>
      </c>
      <c r="T111" s="64">
        <f>IF([3]IW_GDP!T111="NA","अप्रयोज्य",[3]IW_GDP!T111)</f>
        <v>7.4888155835011391E-2</v>
      </c>
      <c r="U111" s="65">
        <f>IF([3]IW_GDP!U111="NA","अप्रयोज्य",[3]IW_GDP!U111)</f>
        <v>0.17022647458146731</v>
      </c>
      <c r="V111" s="60"/>
      <c r="W111" s="53" t="str">
        <f t="shared" si="2"/>
        <v>एसबीआई</v>
      </c>
      <c r="X111" s="49"/>
      <c r="Y111" s="53" t="str">
        <f t="shared" si="3"/>
        <v>माह तक</v>
      </c>
      <c r="Z111" s="53"/>
      <c r="AB111" s="53"/>
    </row>
    <row r="112" spans="1:30" s="49" customFormat="1" ht="29.1" customHeight="1" x14ac:dyDescent="0.25">
      <c r="A112" s="91">
        <f>A106+1</f>
        <v>19</v>
      </c>
      <c r="B112" s="94" t="str">
        <f>INDEX([3]Sheet3!$F$3:$F$42,MATCH([3]IW_GDP!B112,[3]Sheet3!$E$3:$E$42,0))</f>
        <v>श्रीराम</v>
      </c>
      <c r="C112" s="97" t="s">
        <v>78</v>
      </c>
      <c r="D112" s="50" t="str">
        <f>VLOOKUP([3]IW_GDP!D112,[3]Sheet3!$C$47:$D$49,2,0)</f>
        <v>चालू वर्ष</v>
      </c>
      <c r="E112" s="51">
        <f>IF([3]IW_GDP!E112="NA","अप्रयोज्य",[3]IW_GDP!E112)</f>
        <v>8.579877500000002</v>
      </c>
      <c r="F112" s="51">
        <f>IF([3]IW_GDP!F112="NA","अप्रयोज्य",[3]IW_GDP!F112)</f>
        <v>0.17675730000000001</v>
      </c>
      <c r="G112" s="51">
        <f>IF([3]IW_GDP!G112="NA","अप्रयोज्य",[3]IW_GDP!G112)</f>
        <v>0.17675730000000001</v>
      </c>
      <c r="H112" s="51">
        <f>IF([3]IW_GDP!H112="NA","अप्रयोज्य",[3]IW_GDP!H112)</f>
        <v>0</v>
      </c>
      <c r="I112" s="51">
        <f>IF([3]IW_GDP!I112="NA","अप्रयोज्य",[3]IW_GDP!I112)</f>
        <v>1.1456010999999995</v>
      </c>
      <c r="J112" s="51">
        <f>IF([3]IW_GDP!J112="NA","अप्रयोज्य",[3]IW_GDP!J112)</f>
        <v>190.94015356599976</v>
      </c>
      <c r="K112" s="51">
        <f>IF([3]IW_GDP!K112="NA","अप्रयोज्य",[3]IW_GDP!K112)</f>
        <v>41.265382607999925</v>
      </c>
      <c r="L112" s="51">
        <f>IF([3]IW_GDP!L112="NA","अप्रयोज्य",[3]IW_GDP!L112)</f>
        <v>149.67477095799984</v>
      </c>
      <c r="M112" s="51">
        <f>IF([3]IW_GDP!M112="NA","अप्रयोज्य",[3]IW_GDP!M112)</f>
        <v>0.20460859999999992</v>
      </c>
      <c r="N112" s="51">
        <f>IF([3]IW_GDP!N112="NA","अप्रयोज्य",[3]IW_GDP!N112)</f>
        <v>0</v>
      </c>
      <c r="O112" s="51">
        <f>IF([3]IW_GDP!O112="NA","अप्रयोज्य",[3]IW_GDP!O112)</f>
        <v>0</v>
      </c>
      <c r="P112" s="51">
        <f>IF([3]IW_GDP!P112="NA","अप्रयोज्य",[3]IW_GDP!P112)</f>
        <v>0</v>
      </c>
      <c r="Q112" s="51">
        <f>IF([3]IW_GDP!Q112="NA","अप्रयोज्य",[3]IW_GDP!Q112)</f>
        <v>0</v>
      </c>
      <c r="R112" s="51">
        <f>IF([3]IW_GDP!R112="NA","अप्रयोज्य",[3]IW_GDP!R112)</f>
        <v>0.67273580000000033</v>
      </c>
      <c r="S112" s="51">
        <f>IF([3]IW_GDP!S112="NA","अप्रयोज्य",[3]IW_GDP!S112)</f>
        <v>8.6536978000000033</v>
      </c>
      <c r="T112" s="51">
        <f>IF([3]IW_GDP!T112="NA","अप्रयोज्य",[3]IW_GDP!T112)</f>
        <v>1.2778357999999992</v>
      </c>
      <c r="U112" s="52">
        <f>IF([3]IW_GDP!U112="NA","अप्रयोज्य",[3]IW_GDP!U112)</f>
        <v>211.65126746599975</v>
      </c>
      <c r="V112" s="60"/>
      <c r="W112" s="53" t="str">
        <f t="shared" si="2"/>
        <v>श्रीराम</v>
      </c>
      <c r="X112" s="49" t="e">
        <f>VLOOKUP(D112,$Z$1:$AA$2,2,0)</f>
        <v>#N/A</v>
      </c>
      <c r="Y112" s="53" t="str">
        <f t="shared" si="3"/>
        <v>माह के लिए</v>
      </c>
      <c r="Z112" s="53">
        <f>U112-SUM(E112,F112,I112,J112,M112,P112,Q112,R112,S112,N112,O112)</f>
        <v>1.2778357999999912</v>
      </c>
      <c r="AA112" s="53"/>
      <c r="AB112" s="53" t="e">
        <f>SUM(#REF!)</f>
        <v>#REF!</v>
      </c>
      <c r="AC112" s="53" t="e">
        <f>AB112-M112</f>
        <v>#REF!</v>
      </c>
      <c r="AD112" s="53"/>
    </row>
    <row r="113" spans="1:30" s="61" customFormat="1" ht="29.1" customHeight="1" x14ac:dyDescent="0.3">
      <c r="A113" s="92"/>
      <c r="B113" s="95"/>
      <c r="C113" s="98"/>
      <c r="D113" s="54" t="str">
        <f>VLOOKUP([3]IW_GDP!D113,[3]Sheet3!$C$47:$D$49,2,0)</f>
        <v>गत वर्ष</v>
      </c>
      <c r="E113" s="55">
        <f>IF([3]IW_GDP!E113="NA","अप्रयोज्य",[3]IW_GDP!E113)</f>
        <v>7.2735898999999975</v>
      </c>
      <c r="F113" s="55">
        <f>IF([3]IW_GDP!F113="NA","अप्रयोज्य",[3]IW_GDP!F113)</f>
        <v>0.1627691</v>
      </c>
      <c r="G113" s="55">
        <f>IF([3]IW_GDP!G113="NA","अप्रयोज्य",[3]IW_GDP!G113)</f>
        <v>0.1627691</v>
      </c>
      <c r="H113" s="55">
        <f>IF([3]IW_GDP!H113="NA","अप्रयोज्य",[3]IW_GDP!H113)</f>
        <v>0</v>
      </c>
      <c r="I113" s="55">
        <f>IF([3]IW_GDP!I113="NA","अप्रयोज्य",[3]IW_GDP!I113)</f>
        <v>0.96810150000000039</v>
      </c>
      <c r="J113" s="55">
        <f>IF([3]IW_GDP!J113="NA","अप्रयोज्य",[3]IW_GDP!J113)</f>
        <v>162.69725458700009</v>
      </c>
      <c r="K113" s="55">
        <f>IF([3]IW_GDP!K113="NA","अप्रयोज्य",[3]IW_GDP!K113)</f>
        <v>32.999051578000035</v>
      </c>
      <c r="L113" s="55">
        <f>IF([3]IW_GDP!L113="NA","अप्रयोज्य",[3]IW_GDP!L113)</f>
        <v>129.69820300900005</v>
      </c>
      <c r="M113" s="55">
        <f>IF([3]IW_GDP!M113="NA","अप्रयोज्य",[3]IW_GDP!M113)</f>
        <v>1.0225325000000005</v>
      </c>
      <c r="N113" s="55">
        <f>IF([3]IW_GDP!N113="NA","अप्रयोज्य",[3]IW_GDP!N113)</f>
        <v>1.9450000000000001E-4</v>
      </c>
      <c r="O113" s="55">
        <f>IF([3]IW_GDP!O113="NA","अप्रयोज्य",[3]IW_GDP!O113)</f>
        <v>0</v>
      </c>
      <c r="P113" s="55">
        <f>IF([3]IW_GDP!P113="NA","अप्रयोज्य",[3]IW_GDP!P113)</f>
        <v>0</v>
      </c>
      <c r="Q113" s="55">
        <f>IF([3]IW_GDP!Q113="NA","अप्रयोज्य",[3]IW_GDP!Q113)</f>
        <v>0</v>
      </c>
      <c r="R113" s="55">
        <f>IF([3]IW_GDP!R113="NA","अप्रयोज्य",[3]IW_GDP!R113)</f>
        <v>0.61614760000000013</v>
      </c>
      <c r="S113" s="55">
        <f>IF([3]IW_GDP!S113="NA","अप्रयोज्य",[3]IW_GDP!S113)</f>
        <v>4.9753051169999996</v>
      </c>
      <c r="T113" s="55">
        <f>IF([3]IW_GDP!T113="NA","अप्रयोज्य",[3]IW_GDP!T113)</f>
        <v>1.6207115000000005</v>
      </c>
      <c r="U113" s="56">
        <f>IF([3]IW_GDP!U113="NA","अप्रयोज्य",[3]IW_GDP!U113)</f>
        <v>179.33660630400007</v>
      </c>
      <c r="V113" s="60"/>
      <c r="W113" s="53" t="str">
        <f t="shared" si="2"/>
        <v>श्रीराम</v>
      </c>
      <c r="X113" s="49" t="e">
        <f>VLOOKUP(D113,$Z$1:$AA$2,2,0)</f>
        <v>#N/A</v>
      </c>
      <c r="Y113" s="53" t="str">
        <f t="shared" si="3"/>
        <v>माह के लिए</v>
      </c>
      <c r="Z113" s="53">
        <f>U113-SUM(E113,F113,I113,J113,M113,P113,Q113,R113,S113,N113,O113)</f>
        <v>1.6207114999999703</v>
      </c>
      <c r="AA113" s="53"/>
      <c r="AB113" s="53" t="e">
        <f>SUM(#REF!)</f>
        <v>#REF!</v>
      </c>
      <c r="AC113" s="53" t="e">
        <f>AB113-M113</f>
        <v>#REF!</v>
      </c>
      <c r="AD113" s="53"/>
    </row>
    <row r="114" spans="1:30" s="61" customFormat="1" ht="29.1" customHeight="1" x14ac:dyDescent="0.3">
      <c r="A114" s="92"/>
      <c r="B114" s="95"/>
      <c r="C114" s="98"/>
      <c r="D114" s="54" t="str">
        <f>VLOOKUP([3]IW_GDP!D114,[3]Sheet3!$C$47:$D$49,2,0)</f>
        <v>वृद्धि</v>
      </c>
      <c r="E114" s="57">
        <f>IF([3]IW_GDP!E114="NA","अप्रयोज्य",[3]IW_GDP!E114)</f>
        <v>0.1795932432209307</v>
      </c>
      <c r="F114" s="57">
        <f>IF([3]IW_GDP!F114="NA","अप्रयोज्य",[3]IW_GDP!F114)</f>
        <v>8.5938915924459902E-2</v>
      </c>
      <c r="G114" s="57">
        <f>IF([3]IW_GDP!G114="NA","अप्रयोज्य",[3]IW_GDP!G114)</f>
        <v>8.5938915924459902E-2</v>
      </c>
      <c r="H114" s="57" t="str">
        <f>IF([3]IW_GDP!H114="NA","अप्रयोज्य",[3]IW_GDP!H114)</f>
        <v>अप्रयोज्य</v>
      </c>
      <c r="I114" s="57">
        <f>IF([3]IW_GDP!I114="NA","अप्रयोज्य",[3]IW_GDP!I114)</f>
        <v>0.18334813033550618</v>
      </c>
      <c r="J114" s="58">
        <f>IF([3]IW_GDP!J114="NA","अप्रयोज्य",[3]IW_GDP!J114)</f>
        <v>0.1735917366933637</v>
      </c>
      <c r="K114" s="58">
        <f>IF([3]IW_GDP!K114="NA","अप्रयोज्य",[3]IW_GDP!K114)</f>
        <v>0.25050207914190259</v>
      </c>
      <c r="L114" s="58">
        <f>IF([3]IW_GDP!L114="NA","अप्रयोज्य",[3]IW_GDP!L114)</f>
        <v>0.15402347515650289</v>
      </c>
      <c r="M114" s="58">
        <f>IF([3]IW_GDP!M114="NA","अप्रयोज्य",[3]IW_GDP!M114)</f>
        <v>-0.79990014987298708</v>
      </c>
      <c r="N114" s="58">
        <f>IF([3]IW_GDP!N114="NA","अप्रयोज्य",[3]IW_GDP!N114)</f>
        <v>-1</v>
      </c>
      <c r="O114" s="58" t="str">
        <f>IF([3]IW_GDP!O114="NA","अप्रयोज्य",[3]IW_GDP!O114)</f>
        <v>अप्रयोज्य</v>
      </c>
      <c r="P114" s="58" t="str">
        <f>IF([3]IW_GDP!P114="NA","अप्रयोज्य",[3]IW_GDP!P114)</f>
        <v>अप्रयोज्य</v>
      </c>
      <c r="Q114" s="58" t="str">
        <f>IF([3]IW_GDP!Q114="NA","अप्रयोज्य",[3]IW_GDP!Q114)</f>
        <v>अप्रयोज्य</v>
      </c>
      <c r="R114" s="58">
        <f>IF([3]IW_GDP!R114="NA","अप्रयोज्य",[3]IW_GDP!R114)</f>
        <v>9.1841954752400534E-2</v>
      </c>
      <c r="S114" s="58">
        <f>IF([3]IW_GDP!S114="NA","अप्रयोज्य",[3]IW_GDP!S114)</f>
        <v>0.7393300705179654</v>
      </c>
      <c r="T114" s="58">
        <f>IF([3]IW_GDP!T114="NA","अप्रयोज्य",[3]IW_GDP!T114)</f>
        <v>-0.21155875058577744</v>
      </c>
      <c r="U114" s="59">
        <f>IF([3]IW_GDP!U114="NA","अप्रयोज्य",[3]IW_GDP!U114)</f>
        <v>0.18018998924972357</v>
      </c>
      <c r="V114" s="60"/>
      <c r="W114" s="53" t="str">
        <f t="shared" si="2"/>
        <v>श्रीराम</v>
      </c>
      <c r="X114" s="49"/>
      <c r="Y114" s="53" t="str">
        <f t="shared" si="3"/>
        <v>माह के लिए</v>
      </c>
      <c r="Z114" s="53"/>
      <c r="AB114" s="53" t="e">
        <f>SUM(#REF!)</f>
        <v>#REF!</v>
      </c>
    </row>
    <row r="115" spans="1:30" s="61" customFormat="1" ht="29.1" customHeight="1" x14ac:dyDescent="0.3">
      <c r="A115" s="92"/>
      <c r="B115" s="95"/>
      <c r="C115" s="98" t="s">
        <v>79</v>
      </c>
      <c r="D115" s="54" t="str">
        <f>VLOOKUP([3]IW_GDP!D115,[3]Sheet3!$C$47:$D$49,2,0)</f>
        <v>चालू वर्ष</v>
      </c>
      <c r="E115" s="55">
        <f>IF([3]IW_GDP!E115="NA","अप्रयोज्य",[3]IW_GDP!E115)</f>
        <v>44.353869400000001</v>
      </c>
      <c r="F115" s="55">
        <f>IF([3]IW_GDP!F115="NA","अप्रयोज्य",[3]IW_GDP!F115)</f>
        <v>1.2777449000000001</v>
      </c>
      <c r="G115" s="55">
        <f>IF([3]IW_GDP!G115="NA","अप्रयोज्य",[3]IW_GDP!G115)</f>
        <v>1.2777449000000001</v>
      </c>
      <c r="H115" s="55">
        <f>IF([3]IW_GDP!H115="NA","अप्रयोज्य",[3]IW_GDP!H115)</f>
        <v>0</v>
      </c>
      <c r="I115" s="55">
        <f>IF([3]IW_GDP!I115="NA","अप्रयोज्य",[3]IW_GDP!I115)</f>
        <v>8.3853653999999995</v>
      </c>
      <c r="J115" s="55">
        <f>IF([3]IW_GDP!J115="NA","अप्रयोज्य",[3]IW_GDP!J115)</f>
        <v>1111.2866373879999</v>
      </c>
      <c r="K115" s="55">
        <f>IF([3]IW_GDP!K115="NA","अप्रयोज्य",[3]IW_GDP!K115)</f>
        <v>225.835347773</v>
      </c>
      <c r="L115" s="55">
        <f>IF([3]IW_GDP!L115="NA","अप्रयोज्य",[3]IW_GDP!L115)</f>
        <v>885.45128961499995</v>
      </c>
      <c r="M115" s="55">
        <f>IF([3]IW_GDP!M115="NA","अप्रयोज्य",[3]IW_GDP!M115)</f>
        <v>1.1375194</v>
      </c>
      <c r="N115" s="55">
        <f>IF([3]IW_GDP!N115="NA","अप्रयोज्य",[3]IW_GDP!N115)</f>
        <v>1.616E-4</v>
      </c>
      <c r="O115" s="55">
        <f>IF([3]IW_GDP!O115="NA","अप्रयोज्य",[3]IW_GDP!O115)</f>
        <v>0</v>
      </c>
      <c r="P115" s="55">
        <f>IF([3]IW_GDP!P115="NA","अप्रयोज्य",[3]IW_GDP!P115)</f>
        <v>0</v>
      </c>
      <c r="Q115" s="55">
        <f>IF([3]IW_GDP!Q115="NA","अप्रयोज्य",[3]IW_GDP!Q115)</f>
        <v>0</v>
      </c>
      <c r="R115" s="55">
        <f>IF([3]IW_GDP!R115="NA","अप्रयोज्य",[3]IW_GDP!R115)</f>
        <v>3.4181376000000001</v>
      </c>
      <c r="S115" s="55">
        <f>IF([3]IW_GDP!S115="NA","अप्रयोज्य",[3]IW_GDP!S115)</f>
        <v>25.044127833000001</v>
      </c>
      <c r="T115" s="55">
        <f>IF([3]IW_GDP!T115="NA","अप्रयोज्य",[3]IW_GDP!T115)</f>
        <v>8.0733865999999992</v>
      </c>
      <c r="U115" s="56">
        <f>IF([3]IW_GDP!U115="NA","अप्रयोज्य",[3]IW_GDP!U115)</f>
        <v>1202.9769501209998</v>
      </c>
      <c r="V115" s="60"/>
      <c r="W115" s="53" t="str">
        <f t="shared" si="2"/>
        <v>श्रीराम</v>
      </c>
      <c r="X115" s="49" t="e">
        <f>VLOOKUP(D115,$Z$1:$AA$2,2,0)</f>
        <v>#N/A</v>
      </c>
      <c r="Y115" s="53" t="str">
        <f t="shared" si="3"/>
        <v>माह तक</v>
      </c>
      <c r="Z115" s="53"/>
      <c r="AB115" s="53"/>
    </row>
    <row r="116" spans="1:30" s="61" customFormat="1" ht="29.1" customHeight="1" x14ac:dyDescent="0.3">
      <c r="A116" s="92"/>
      <c r="B116" s="95"/>
      <c r="C116" s="98"/>
      <c r="D116" s="54" t="str">
        <f>VLOOKUP([3]IW_GDP!D116,[3]Sheet3!$C$47:$D$49,2,0)</f>
        <v>गत वर्ष</v>
      </c>
      <c r="E116" s="55">
        <f>IF([3]IW_GDP!E116="NA","अप्रयोज्य",[3]IW_GDP!E116)</f>
        <v>32.675365599999999</v>
      </c>
      <c r="F116" s="55">
        <f>IF([3]IW_GDP!F116="NA","अप्रयोज्य",[3]IW_GDP!F116)</f>
        <v>0.9830586</v>
      </c>
      <c r="G116" s="55">
        <f>IF([3]IW_GDP!G116="NA","अप्रयोज्य",[3]IW_GDP!G116)</f>
        <v>0.9830586</v>
      </c>
      <c r="H116" s="55">
        <f>IF([3]IW_GDP!H116="NA","अप्रयोज्य",[3]IW_GDP!H116)</f>
        <v>0</v>
      </c>
      <c r="I116" s="55">
        <f>IF([3]IW_GDP!I116="NA","अप्रयोज्य",[3]IW_GDP!I116)</f>
        <v>7.7831656000000002</v>
      </c>
      <c r="J116" s="55">
        <f>IF([3]IW_GDP!J116="NA","अप्रयोज्य",[3]IW_GDP!J116)</f>
        <v>887.85775734100002</v>
      </c>
      <c r="K116" s="55">
        <f>IF([3]IW_GDP!K116="NA","अप्रयोज्य",[3]IW_GDP!K116)</f>
        <v>198.11478278400003</v>
      </c>
      <c r="L116" s="55">
        <f>IF([3]IW_GDP!L116="NA","अप्रयोज्य",[3]IW_GDP!L116)</f>
        <v>689.74297455700003</v>
      </c>
      <c r="M116" s="55">
        <f>IF([3]IW_GDP!M116="NA","अप्रयोज्य",[3]IW_GDP!M116)</f>
        <v>6.3415710000000001</v>
      </c>
      <c r="N116" s="55">
        <f>IF([3]IW_GDP!N116="NA","अप्रयोज्य",[3]IW_GDP!N116)</f>
        <v>1.9450000000000001E-4</v>
      </c>
      <c r="O116" s="55">
        <f>IF([3]IW_GDP!O116="NA","अप्रयोज्य",[3]IW_GDP!O116)</f>
        <v>0</v>
      </c>
      <c r="P116" s="55">
        <f>IF([3]IW_GDP!P116="NA","अप्रयोज्य",[3]IW_GDP!P116)</f>
        <v>0</v>
      </c>
      <c r="Q116" s="55">
        <f>IF([3]IW_GDP!Q116="NA","अप्रयोज्य",[3]IW_GDP!Q116)</f>
        <v>0</v>
      </c>
      <c r="R116" s="55">
        <f>IF([3]IW_GDP!R116="NA","अप्रयोज्य",[3]IW_GDP!R116)</f>
        <v>2.9220263000000002</v>
      </c>
      <c r="S116" s="55">
        <f>IF([3]IW_GDP!S116="NA","अप्रयोज्य",[3]IW_GDP!S116)</f>
        <v>14.209619709</v>
      </c>
      <c r="T116" s="55">
        <f>IF([3]IW_GDP!T116="NA","अप्रयोज्य",[3]IW_GDP!T116)</f>
        <v>7.1970472000000001</v>
      </c>
      <c r="U116" s="56">
        <f>IF([3]IW_GDP!U116="NA","अप्रयोज्य",[3]IW_GDP!U116)</f>
        <v>959.96980585000006</v>
      </c>
      <c r="V116" s="60"/>
      <c r="W116" s="53" t="str">
        <f t="shared" si="2"/>
        <v>श्रीराम</v>
      </c>
      <c r="X116" s="49" t="e">
        <f>VLOOKUP(D116,$Z$1:$AA$2,2,0)</f>
        <v>#N/A</v>
      </c>
      <c r="Y116" s="53" t="str">
        <f t="shared" si="3"/>
        <v>माह तक</v>
      </c>
      <c r="Z116" s="53"/>
      <c r="AB116" s="53"/>
    </row>
    <row r="117" spans="1:30" s="61" customFormat="1" ht="29.1" customHeight="1" thickBot="1" x14ac:dyDescent="0.35">
      <c r="A117" s="93"/>
      <c r="B117" s="96"/>
      <c r="C117" s="99"/>
      <c r="D117" s="62" t="str">
        <f>VLOOKUP([3]IW_GDP!D117,[3]Sheet3!$C$47:$D$49,2,0)</f>
        <v>वृद्धि</v>
      </c>
      <c r="E117" s="63">
        <f>IF([3]IW_GDP!E117="NA","अप्रयोज्य",[3]IW_GDP!E117)</f>
        <v>0.35741004226131756</v>
      </c>
      <c r="F117" s="63">
        <f>IF([3]IW_GDP!F117="NA","अप्रयोज्य",[3]IW_GDP!F117)</f>
        <v>0.2997647342691474</v>
      </c>
      <c r="G117" s="63">
        <f>IF([3]IW_GDP!G117="NA","अप्रयोज्य",[3]IW_GDP!G117)</f>
        <v>0.2997647342691474</v>
      </c>
      <c r="H117" s="63" t="str">
        <f>IF([3]IW_GDP!H117="NA","अप्रयोज्य",[3]IW_GDP!H117)</f>
        <v>अप्रयोज्य</v>
      </c>
      <c r="I117" s="63">
        <f>IF([3]IW_GDP!I117="NA","अप्रयोज्य",[3]IW_GDP!I117)</f>
        <v>7.7372091376290295E-2</v>
      </c>
      <c r="J117" s="64">
        <f>IF([3]IW_GDP!J117="NA","अप्रयोज्य",[3]IW_GDP!J117)</f>
        <v>0.25164940915325856</v>
      </c>
      <c r="K117" s="64">
        <f>IF([3]IW_GDP!K117="NA","अप्रयोज्य",[3]IW_GDP!K117)</f>
        <v>0.139921739304144</v>
      </c>
      <c r="L117" s="64">
        <f>IF([3]IW_GDP!L117="NA","अप्रयोज्य",[3]IW_GDP!L117)</f>
        <v>0.28374093289416563</v>
      </c>
      <c r="M117" s="64">
        <f>IF([3]IW_GDP!M117="NA","अप्रयोज्य",[3]IW_GDP!M117)</f>
        <v>-0.82062498393536865</v>
      </c>
      <c r="N117" s="64">
        <f>IF([3]IW_GDP!N117="NA","अप्रयोज्य",[3]IW_GDP!N117)</f>
        <v>-0.16915167095115688</v>
      </c>
      <c r="O117" s="64" t="str">
        <f>IF([3]IW_GDP!O117="NA","अप्रयोज्य",[3]IW_GDP!O117)</f>
        <v>अप्रयोज्य</v>
      </c>
      <c r="P117" s="64" t="str">
        <f>IF([3]IW_GDP!P117="NA","अप्रयोज्य",[3]IW_GDP!P117)</f>
        <v>अप्रयोज्य</v>
      </c>
      <c r="Q117" s="64" t="str">
        <f>IF([3]IW_GDP!Q117="NA","अप्रयोज्य",[3]IW_GDP!Q117)</f>
        <v>अप्रयोज्य</v>
      </c>
      <c r="R117" s="64">
        <f>IF([3]IW_GDP!R117="NA","अप्रयोज्य",[3]IW_GDP!R117)</f>
        <v>0.16978331098525701</v>
      </c>
      <c r="S117" s="64">
        <f>IF([3]IW_GDP!S117="NA","अप्रयोज्य",[3]IW_GDP!S117)</f>
        <v>0.762476994168796</v>
      </c>
      <c r="T117" s="64">
        <f>IF([3]IW_GDP!T117="NA","अप्रयोज्य",[3]IW_GDP!T117)</f>
        <v>0.12176374221916998</v>
      </c>
      <c r="U117" s="65">
        <f>IF([3]IW_GDP!U117="NA","अप्रयोज्य",[3]IW_GDP!U117)</f>
        <v>0.25314040378158603</v>
      </c>
      <c r="V117" s="60"/>
      <c r="W117" s="53" t="str">
        <f t="shared" si="2"/>
        <v>श्रीराम</v>
      </c>
      <c r="X117" s="49"/>
      <c r="Y117" s="53" t="str">
        <f t="shared" si="3"/>
        <v>माह तक</v>
      </c>
      <c r="Z117" s="53"/>
      <c r="AB117" s="53"/>
    </row>
    <row r="118" spans="1:30" s="49" customFormat="1" ht="29.1" customHeight="1" x14ac:dyDescent="0.25">
      <c r="A118" s="91">
        <f>A112+1</f>
        <v>20</v>
      </c>
      <c r="B118" s="94" t="str">
        <f>INDEX([3]Sheet3!$F$3:$F$42,MATCH([3]IW_GDP!B118,[3]Sheet3!$E$3:$E$42,0))</f>
        <v>टाटा-एआईजी</v>
      </c>
      <c r="C118" s="97" t="s">
        <v>78</v>
      </c>
      <c r="D118" s="50" t="str">
        <f>VLOOKUP([3]IW_GDP!D118,[3]Sheet3!$C$47:$D$49,2,0)</f>
        <v>चालू वर्ष</v>
      </c>
      <c r="E118" s="51">
        <f>IF([3]IW_GDP!E118="NA","अप्रयोज्य",[3]IW_GDP!E118)</f>
        <v>144.00944756400031</v>
      </c>
      <c r="F118" s="51">
        <f>IF([3]IW_GDP!F118="NA","अप्रयोज्य",[3]IW_GDP!F118)</f>
        <v>42.919112658000181</v>
      </c>
      <c r="G118" s="51">
        <f>IF([3]IW_GDP!G118="NA","अप्रयोज्य",[3]IW_GDP!G118)</f>
        <v>41.113878058000182</v>
      </c>
      <c r="H118" s="51">
        <f>IF([3]IW_GDP!H118="NA","अप्रयोज्य",[3]IW_GDP!H118)</f>
        <v>1.8052345999999999</v>
      </c>
      <c r="I118" s="51">
        <f>IF([3]IW_GDP!I118="NA","अप्रयोज्य",[3]IW_GDP!I118)</f>
        <v>12.262960579000023</v>
      </c>
      <c r="J118" s="51">
        <f>IF([3]IW_GDP!J118="NA","अप्रयोज्य",[3]IW_GDP!J118)</f>
        <v>634.02644492299737</v>
      </c>
      <c r="K118" s="51">
        <f>IF([3]IW_GDP!K118="NA","अप्रयोज्य",[3]IW_GDP!K118)</f>
        <v>284.93218347700031</v>
      </c>
      <c r="L118" s="51">
        <f>IF([3]IW_GDP!L118="NA","अप्रयोज्य",[3]IW_GDP!L118)</f>
        <v>349.09426144599706</v>
      </c>
      <c r="M118" s="51">
        <f>IF([3]IW_GDP!M118="NA","अप्रयोज्य",[3]IW_GDP!M118)</f>
        <v>135.10389658800023</v>
      </c>
      <c r="N118" s="51">
        <f>IF([3]IW_GDP!N118="NA","अप्रयोज्य",[3]IW_GDP!N118)</f>
        <v>19.13444286399988</v>
      </c>
      <c r="O118" s="51">
        <f>IF([3]IW_GDP!O118="NA","अप्रयोज्य",[3]IW_GDP!O118)</f>
        <v>1.3795455999999999</v>
      </c>
      <c r="P118" s="51">
        <f>IF([3]IW_GDP!P118="NA","अप्रयोज्य",[3]IW_GDP!P118)</f>
        <v>4.513099000000004</v>
      </c>
      <c r="Q118" s="51">
        <f>IF([3]IW_GDP!Q118="NA","अप्रयोज्य",[3]IW_GDP!Q118)</f>
        <v>18.321366666999992</v>
      </c>
      <c r="R118" s="51">
        <f>IF([3]IW_GDP!R118="NA","अप्रयोज्य",[3]IW_GDP!R118)</f>
        <v>43.529512254999979</v>
      </c>
      <c r="S118" s="51">
        <f>IF([3]IW_GDP!S118="NA","अप्रयोज्य",[3]IW_GDP!S118)</f>
        <v>126.6192856049997</v>
      </c>
      <c r="T118" s="51">
        <f>IF([3]IW_GDP!T118="NA","अप्रयोज्य",[3]IW_GDP!T118)</f>
        <v>18.518070102999985</v>
      </c>
      <c r="U118" s="52">
        <f>IF([3]IW_GDP!U118="NA","अप्रयोज्य",[3]IW_GDP!U118)</f>
        <v>1200.3371844059977</v>
      </c>
      <c r="V118" s="60"/>
      <c r="W118" s="53" t="str">
        <f t="shared" si="2"/>
        <v>टाटा-एआईजी</v>
      </c>
      <c r="X118" s="49" t="e">
        <f>VLOOKUP(D118,$Z$1:$AA$2,2,0)</f>
        <v>#N/A</v>
      </c>
      <c r="Y118" s="53" t="str">
        <f t="shared" si="3"/>
        <v>माह के लिए</v>
      </c>
      <c r="Z118" s="53">
        <f>U118-SUM(E118,F118,I118,J118,M118,P118,Q118,R118,S118,N118,O118)</f>
        <v>18.5180701029999</v>
      </c>
      <c r="AA118" s="53">
        <f>SUM(E118:F118,I118:J118,M118,N118:S118)</f>
        <v>1181.8191143029976</v>
      </c>
      <c r="AB118" s="53" t="e">
        <f>SUM(#REF!)</f>
        <v>#REF!</v>
      </c>
      <c r="AC118" s="53" t="e">
        <f>AB118-M118</f>
        <v>#REF!</v>
      </c>
      <c r="AD118" s="53"/>
    </row>
    <row r="119" spans="1:30" s="61" customFormat="1" ht="29.1" customHeight="1" x14ac:dyDescent="0.3">
      <c r="A119" s="92"/>
      <c r="B119" s="95"/>
      <c r="C119" s="98"/>
      <c r="D119" s="54" t="str">
        <f>VLOOKUP([3]IW_GDP!D119,[3]Sheet3!$C$47:$D$49,2,0)</f>
        <v>गत वर्ष</v>
      </c>
      <c r="E119" s="55">
        <f>IF([3]IW_GDP!E119="NA","अप्रयोज्य",[3]IW_GDP!E119)</f>
        <v>120.82865460300002</v>
      </c>
      <c r="F119" s="55">
        <f>IF([3]IW_GDP!F119="NA","अप्रयोज्य",[3]IW_GDP!F119)</f>
        <v>46.980320866999989</v>
      </c>
      <c r="G119" s="55">
        <f>IF([3]IW_GDP!G119="NA","अप्रयोज्य",[3]IW_GDP!G119)</f>
        <v>44.921975976999988</v>
      </c>
      <c r="H119" s="55">
        <f>IF([3]IW_GDP!H119="NA","अप्रयोज्य",[3]IW_GDP!H119)</f>
        <v>2.0583448899999999</v>
      </c>
      <c r="I119" s="55">
        <f>IF([3]IW_GDP!I119="NA","अप्रयोज्य",[3]IW_GDP!I119)</f>
        <v>8.9220913350000046</v>
      </c>
      <c r="J119" s="55">
        <f>IF([3]IW_GDP!J119="NA","अप्रयोज्य",[3]IW_GDP!J119)</f>
        <v>554.00721778499519</v>
      </c>
      <c r="K119" s="55">
        <f>IF([3]IW_GDP!K119="NA","अप्रयोज्य",[3]IW_GDP!K119)</f>
        <v>239.36458871299919</v>
      </c>
      <c r="L119" s="55">
        <f>IF([3]IW_GDP!L119="NA","अप्रयोज्य",[3]IW_GDP!L119)</f>
        <v>314.642629071996</v>
      </c>
      <c r="M119" s="55">
        <f>IF([3]IW_GDP!M119="NA","अप्रयोज्य",[3]IW_GDP!M119)</f>
        <v>118.14196024788794</v>
      </c>
      <c r="N119" s="55">
        <f>IF([3]IW_GDP!N119="NA","अप्रयोज्य",[3]IW_GDP!N119)</f>
        <v>11.024789043999995</v>
      </c>
      <c r="O119" s="55">
        <f>IF([3]IW_GDP!O119="NA","अप्रयोज्य",[3]IW_GDP!O119)</f>
        <v>0.15094489999999983</v>
      </c>
      <c r="P119" s="55">
        <f>IF([3]IW_GDP!P119="NA","अप्रयोज्य",[3]IW_GDP!P119)</f>
        <v>5.3058499999999995</v>
      </c>
      <c r="Q119" s="55">
        <f>IF([3]IW_GDP!Q119="NA","अप्रयोज्य",[3]IW_GDP!Q119)</f>
        <v>0</v>
      </c>
      <c r="R119" s="55">
        <f>IF([3]IW_GDP!R119="NA","अप्रयोज्य",[3]IW_GDP!R119)</f>
        <v>32.636403128999966</v>
      </c>
      <c r="S119" s="55">
        <f>IF([3]IW_GDP!S119="NA","अप्रयोज्य",[3]IW_GDP!S119)</f>
        <v>14.621717384999897</v>
      </c>
      <c r="T119" s="55">
        <f>IF([3]IW_GDP!T119="NA","अप्रयोज्य",[3]IW_GDP!T119)</f>
        <v>6.3610169380000059</v>
      </c>
      <c r="U119" s="56">
        <f>IF([3]IW_GDP!U119="NA","अप्रयोज्य",[3]IW_GDP!U119)</f>
        <v>918.98096623388312</v>
      </c>
      <c r="V119" s="60"/>
      <c r="W119" s="53" t="str">
        <f t="shared" si="2"/>
        <v>टाटा-एआईजी</v>
      </c>
      <c r="X119" s="49" t="e">
        <f>VLOOKUP(D119,$Z$1:$AA$2,2,0)</f>
        <v>#N/A</v>
      </c>
      <c r="Y119" s="53" t="str">
        <f t="shared" si="3"/>
        <v>माह के लिए</v>
      </c>
      <c r="Z119" s="53">
        <f>U119-SUM(E119,F119,I119,J119,M119,P119,Q119,R119,S119,N119,O119)</f>
        <v>6.361016938000148</v>
      </c>
      <c r="AA119" s="53">
        <f>SUM(E119:F119,I119:J119,M119,N119:S119)</f>
        <v>912.61994929588298</v>
      </c>
      <c r="AB119" s="53" t="e">
        <f>SUM(#REF!)</f>
        <v>#REF!</v>
      </c>
      <c r="AC119" s="53" t="e">
        <f>AB119-M119</f>
        <v>#REF!</v>
      </c>
      <c r="AD119" s="53"/>
    </row>
    <row r="120" spans="1:30" s="61" customFormat="1" ht="29.1" customHeight="1" x14ac:dyDescent="0.3">
      <c r="A120" s="92"/>
      <c r="B120" s="95"/>
      <c r="C120" s="98"/>
      <c r="D120" s="54" t="str">
        <f>VLOOKUP([3]IW_GDP!D120,[3]Sheet3!$C$47:$D$49,2,0)</f>
        <v>वृद्धि</v>
      </c>
      <c r="E120" s="57">
        <f>IF([3]IW_GDP!E120="NA","अप्रयोज्य",[3]IW_GDP!E120)</f>
        <v>0.19184847366846991</v>
      </c>
      <c r="F120" s="57">
        <f>IF([3]IW_GDP!F120="NA","अप्रयोज्य",[3]IW_GDP!F120)</f>
        <v>-8.6444880197752982E-2</v>
      </c>
      <c r="G120" s="57">
        <f>IF([3]IW_GDP!G120="NA","अप्रयोज्य",[3]IW_GDP!G120)</f>
        <v>-8.4771380514284345E-2</v>
      </c>
      <c r="H120" s="57">
        <f>IF([3]IW_GDP!H120="NA","अप्रयोज्य",[3]IW_GDP!H120)</f>
        <v>-0.12296787153099498</v>
      </c>
      <c r="I120" s="57">
        <f>IF([3]IW_GDP!I120="NA","अप्रयोज्य",[3]IW_GDP!I120)</f>
        <v>0.37444911944515713</v>
      </c>
      <c r="J120" s="58">
        <f>IF([3]IW_GDP!J120="NA","अप्रयोज्य",[3]IW_GDP!J120)</f>
        <v>0.14443715635679111</v>
      </c>
      <c r="K120" s="58">
        <f>IF([3]IW_GDP!K120="NA","अप्रयोज्य",[3]IW_GDP!K120)</f>
        <v>0.1903689890347029</v>
      </c>
      <c r="L120" s="58">
        <f>IF([3]IW_GDP!L120="NA","अप्रयोज्य",[3]IW_GDP!L120)</f>
        <v>0.10949448418865677</v>
      </c>
      <c r="M120" s="58">
        <f>IF([3]IW_GDP!M120="NA","अप्रयोज्य",[3]IW_GDP!M120)</f>
        <v>0.14357249790440582</v>
      </c>
      <c r="N120" s="58">
        <f>IF([3]IW_GDP!N120="NA","अप्रयोज्य",[3]IW_GDP!N120)</f>
        <v>0.73558358238277488</v>
      </c>
      <c r="O120" s="58">
        <f>IF([3]IW_GDP!O120="NA","अप्रयोज्य",[3]IW_GDP!O120)</f>
        <v>8.1393985487419673</v>
      </c>
      <c r="P120" s="58">
        <f>IF([3]IW_GDP!P120="NA","अप्रयोज्य",[3]IW_GDP!P120)</f>
        <v>-0.14941074474400814</v>
      </c>
      <c r="Q120" s="58" t="str">
        <f>IF([3]IW_GDP!Q120="NA","अप्रयोज्य",[3]IW_GDP!Q120)</f>
        <v>अप्रयोज्य</v>
      </c>
      <c r="R120" s="58">
        <f>IF([3]IW_GDP!R120="NA","अप्रयोज्य",[3]IW_GDP!R120)</f>
        <v>0.33377174203123638</v>
      </c>
      <c r="S120" s="58">
        <f>IF([3]IW_GDP!S120="NA","अप्रयोज्य",[3]IW_GDP!S120)</f>
        <v>7.6596726137584685</v>
      </c>
      <c r="T120" s="58">
        <f>IF([3]IW_GDP!T120="NA","अप्रयोज्य",[3]IW_GDP!T120)</f>
        <v>1.9111807567081136</v>
      </c>
      <c r="U120" s="59">
        <f>IF([3]IW_GDP!U120="NA","अप्रयोज्य",[3]IW_GDP!U120)</f>
        <v>0.30616109420106175</v>
      </c>
      <c r="V120" s="60"/>
      <c r="W120" s="53" t="str">
        <f t="shared" si="2"/>
        <v>टाटा-एआईजी</v>
      </c>
      <c r="X120" s="49"/>
      <c r="Y120" s="53" t="str">
        <f t="shared" si="3"/>
        <v>माह के लिए</v>
      </c>
      <c r="Z120" s="53"/>
      <c r="AA120" s="53">
        <f>SUM(E120:F120,I120:J120,M120,N120:S120)</f>
        <v>17.486878109347508</v>
      </c>
      <c r="AB120" s="53" t="e">
        <f>SUM(#REF!)</f>
        <v>#REF!</v>
      </c>
    </row>
    <row r="121" spans="1:30" s="61" customFormat="1" ht="29.1" customHeight="1" x14ac:dyDescent="0.3">
      <c r="A121" s="92"/>
      <c r="B121" s="95"/>
      <c r="C121" s="98" t="s">
        <v>79</v>
      </c>
      <c r="D121" s="54" t="str">
        <f>VLOOKUP([3]IW_GDP!D121,[3]Sheet3!$C$47:$D$49,2,0)</f>
        <v>चालू वर्ष</v>
      </c>
      <c r="E121" s="55">
        <f>IF([3]IW_GDP!E121="NA","अप्रयोज्य",[3]IW_GDP!E121)</f>
        <v>1210.515513543</v>
      </c>
      <c r="F121" s="55">
        <f>IF([3]IW_GDP!F121="NA","अप्रयोज्य",[3]IW_GDP!F121)</f>
        <v>353.19156976199997</v>
      </c>
      <c r="G121" s="55">
        <f>IF([3]IW_GDP!G121="NA","अप्रयोज्य",[3]IW_GDP!G121)</f>
        <v>351.38633516199997</v>
      </c>
      <c r="H121" s="55">
        <f>IF([3]IW_GDP!H121="NA","अप्रयोज्य",[3]IW_GDP!H121)</f>
        <v>1.8052345999999999</v>
      </c>
      <c r="I121" s="55">
        <f>IF([3]IW_GDP!I121="NA","अप्रयोज्य",[3]IW_GDP!I121)</f>
        <v>92.181421552000003</v>
      </c>
      <c r="J121" s="55">
        <f>IF([3]IW_GDP!J121="NA","अप्रयोज्य",[3]IW_GDP!J121)</f>
        <v>3331.3603269419991</v>
      </c>
      <c r="K121" s="55">
        <f>IF([3]IW_GDP!K121="NA","अप्रयोज्य",[3]IW_GDP!K121)</f>
        <v>1508.1228786330003</v>
      </c>
      <c r="L121" s="55">
        <f>IF([3]IW_GDP!L121="NA","अप्रयोज्य",[3]IW_GDP!L121)</f>
        <v>1823.2374483089989</v>
      </c>
      <c r="M121" s="55">
        <f>IF([3]IW_GDP!M121="NA","अप्रयोज्य",[3]IW_GDP!M121)</f>
        <v>1094.2660631680019</v>
      </c>
      <c r="N121" s="55">
        <f>IF([3]IW_GDP!N121="NA","अप्रयोज्य",[3]IW_GDP!N121)</f>
        <v>166.23429276900001</v>
      </c>
      <c r="O121" s="55">
        <f>IF([3]IW_GDP!O121="NA","अप्रयोज्य",[3]IW_GDP!O121)</f>
        <v>1.3611917</v>
      </c>
      <c r="P121" s="55">
        <f>IF([3]IW_GDP!P121="NA","अप्रयोज्य",[3]IW_GDP!P121)</f>
        <v>57.448116800000001</v>
      </c>
      <c r="Q121" s="55">
        <f>IF([3]IW_GDP!Q121="NA","अप्रयोज्य",[3]IW_GDP!Q121)</f>
        <v>56.374074341999993</v>
      </c>
      <c r="R121" s="55">
        <f>IF([3]IW_GDP!R121="NA","अप्रयोज्य",[3]IW_GDP!R121)</f>
        <v>307.82440852399998</v>
      </c>
      <c r="S121" s="55">
        <f>IF([3]IW_GDP!S121="NA","अप्रयोज्य",[3]IW_GDP!S121)</f>
        <v>341.59613001299994</v>
      </c>
      <c r="T121" s="55">
        <f>IF([3]IW_GDP!T121="NA","अप्रयोज्य",[3]IW_GDP!T121)</f>
        <v>141.00649383899997</v>
      </c>
      <c r="U121" s="56">
        <f>IF([3]IW_GDP!U121="NA","अप्रयोज्य",[3]IW_GDP!U121)</f>
        <v>7153.3596029540004</v>
      </c>
      <c r="V121" s="60"/>
      <c r="W121" s="53" t="str">
        <f t="shared" si="2"/>
        <v>टाटा-एआईजी</v>
      </c>
      <c r="X121" s="49" t="e">
        <f>VLOOKUP(D121,$Z$1:$AA$2,2,0)</f>
        <v>#N/A</v>
      </c>
      <c r="Y121" s="53" t="str">
        <f t="shared" si="3"/>
        <v>माह तक</v>
      </c>
      <c r="Z121" s="53"/>
      <c r="AA121" s="53"/>
      <c r="AB121" s="53"/>
    </row>
    <row r="122" spans="1:30" s="61" customFormat="1" ht="29.1" customHeight="1" x14ac:dyDescent="0.3">
      <c r="A122" s="92"/>
      <c r="B122" s="95"/>
      <c r="C122" s="98"/>
      <c r="D122" s="54" t="str">
        <f>VLOOKUP([3]IW_GDP!D122,[3]Sheet3!$C$47:$D$49,2,0)</f>
        <v>गत वर्ष</v>
      </c>
      <c r="E122" s="55">
        <f>IF([3]IW_GDP!E122="NA","अप्रयोज्य",[3]IW_GDP!E122)</f>
        <v>1044.796624394</v>
      </c>
      <c r="F122" s="55">
        <f>IF([3]IW_GDP!F122="NA","अप्रयोज्य",[3]IW_GDP!F122)</f>
        <v>297.67543435300001</v>
      </c>
      <c r="G122" s="55">
        <f>IF([3]IW_GDP!G122="NA","अप्रयोज्य",[3]IW_GDP!G122)</f>
        <v>295.61708946300001</v>
      </c>
      <c r="H122" s="55">
        <f>IF([3]IW_GDP!H122="NA","अप्रयोज्य",[3]IW_GDP!H122)</f>
        <v>2.0583448899999999</v>
      </c>
      <c r="I122" s="55">
        <f>IF([3]IW_GDP!I122="NA","अप्रयोज्य",[3]IW_GDP!I122)</f>
        <v>68.851317864999999</v>
      </c>
      <c r="J122" s="55">
        <f>IF([3]IW_GDP!J122="NA","अप्रयोज्य",[3]IW_GDP!J122)</f>
        <v>2642.752021252456</v>
      </c>
      <c r="K122" s="55">
        <f>IF([3]IW_GDP!K122="NA","अप्रयोज्य",[3]IW_GDP!K122)</f>
        <v>1198.0364320200001</v>
      </c>
      <c r="L122" s="55">
        <f>IF([3]IW_GDP!L122="NA","अप्रयोज्य",[3]IW_GDP!L122)</f>
        <v>1444.7155892324558</v>
      </c>
      <c r="M122" s="55">
        <f>IF([3]IW_GDP!M122="NA","अप्रयोज्य",[3]IW_GDP!M122)</f>
        <v>738.82079570799999</v>
      </c>
      <c r="N122" s="55">
        <f>IF([3]IW_GDP!N122="NA","अप्रयोज्य",[3]IW_GDP!N122)</f>
        <v>56.155667505999993</v>
      </c>
      <c r="O122" s="55">
        <f>IF([3]IW_GDP!O122="NA","अप्रयोज्य",[3]IW_GDP!O122)</f>
        <v>3.5640546</v>
      </c>
      <c r="P122" s="55">
        <f>IF([3]IW_GDP!P122="NA","अप्रयोज्य",[3]IW_GDP!P122)</f>
        <v>45.872372200000001</v>
      </c>
      <c r="Q122" s="55">
        <f>IF([3]IW_GDP!Q122="NA","अप्रयोज्य",[3]IW_GDP!Q122)</f>
        <v>0</v>
      </c>
      <c r="R122" s="55">
        <f>IF([3]IW_GDP!R122="NA","अप्रयोज्य",[3]IW_GDP!R122)</f>
        <v>263.71677321099997</v>
      </c>
      <c r="S122" s="55">
        <f>IF([3]IW_GDP!S122="NA","अप्रयोज्य",[3]IW_GDP!S122)</f>
        <v>81.170224348000005</v>
      </c>
      <c r="T122" s="55">
        <f>IF([3]IW_GDP!T122="NA","अप्रयोज्य",[3]IW_GDP!T122)</f>
        <v>42.158183259000005</v>
      </c>
      <c r="U122" s="56">
        <f>IF([3]IW_GDP!U122="NA","अप्रयोज्य",[3]IW_GDP!U122)</f>
        <v>5285.5334686964561</v>
      </c>
      <c r="V122" s="60"/>
      <c r="W122" s="53" t="str">
        <f t="shared" si="2"/>
        <v>टाटा-एआईजी</v>
      </c>
      <c r="X122" s="49" t="e">
        <f>VLOOKUP(D122,$Z$1:$AA$2,2,0)</f>
        <v>#N/A</v>
      </c>
      <c r="Y122" s="53" t="str">
        <f t="shared" si="3"/>
        <v>माह तक</v>
      </c>
      <c r="Z122" s="53"/>
      <c r="AA122" s="53"/>
      <c r="AB122" s="53"/>
    </row>
    <row r="123" spans="1:30" s="61" customFormat="1" ht="29.1" customHeight="1" thickBot="1" x14ac:dyDescent="0.35">
      <c r="A123" s="93"/>
      <c r="B123" s="96"/>
      <c r="C123" s="99"/>
      <c r="D123" s="62" t="str">
        <f>VLOOKUP([3]IW_GDP!D123,[3]Sheet3!$C$47:$D$49,2,0)</f>
        <v>वृद्धि</v>
      </c>
      <c r="E123" s="63">
        <f>IF([3]IW_GDP!E123="NA","अप्रयोज्य",[3]IW_GDP!E123)</f>
        <v>0.15861353806069178</v>
      </c>
      <c r="F123" s="63">
        <f>IF([3]IW_GDP!F123="NA","अप्रयोज्य",[3]IW_GDP!F123)</f>
        <v>0.18649888100328041</v>
      </c>
      <c r="G123" s="63">
        <f>IF([3]IW_GDP!G123="NA","अप्रयोज्य",[3]IW_GDP!G123)</f>
        <v>0.18865365936829623</v>
      </c>
      <c r="H123" s="63">
        <f>IF([3]IW_GDP!H123="NA","अप्रयोज्य",[3]IW_GDP!H123)</f>
        <v>-0.12296787153099498</v>
      </c>
      <c r="I123" s="63">
        <f>IF([3]IW_GDP!I123="NA","अप्रयोज्य",[3]IW_GDP!I123)</f>
        <v>0.33884759813522281</v>
      </c>
      <c r="J123" s="64">
        <f>IF([3]IW_GDP!J123="NA","अप्रयोज्य",[3]IW_GDP!J123)</f>
        <v>0.26056485820534808</v>
      </c>
      <c r="K123" s="64">
        <f>IF([3]IW_GDP!K123="NA","अप्रयोज्य",[3]IW_GDP!K123)</f>
        <v>0.25882889562061628</v>
      </c>
      <c r="L123" s="64">
        <f>IF([3]IW_GDP!L123="NA","अप्रयोज्य",[3]IW_GDP!L123)</f>
        <v>0.26200441242393113</v>
      </c>
      <c r="M123" s="64">
        <f>IF([3]IW_GDP!M123="NA","अप्रयोज्य",[3]IW_GDP!M123)</f>
        <v>0.48109808159823719</v>
      </c>
      <c r="N123" s="64">
        <f>IF([3]IW_GDP!N123="NA","अप्रयोज्य",[3]IW_GDP!N123)</f>
        <v>1.9602407050230253</v>
      </c>
      <c r="O123" s="64">
        <f>IF([3]IW_GDP!O123="NA","अप्रयोज्य",[3]IW_GDP!O123)</f>
        <v>-0.61807776457745622</v>
      </c>
      <c r="P123" s="64">
        <f>IF([3]IW_GDP!P123="NA","अप्रयोज्य",[3]IW_GDP!P123)</f>
        <v>0.25234676221954794</v>
      </c>
      <c r="Q123" s="64" t="str">
        <f>IF([3]IW_GDP!Q123="NA","अप्रयोज्य",[3]IW_GDP!Q123)</f>
        <v>अप्रयोज्य</v>
      </c>
      <c r="R123" s="64">
        <f>IF([3]IW_GDP!R123="NA","अप्रयोज्य",[3]IW_GDP!R123)</f>
        <v>0.16725381088183364</v>
      </c>
      <c r="S123" s="64">
        <f>IF([3]IW_GDP!S123="NA","अप्रयोज्य",[3]IW_GDP!S123)</f>
        <v>3.2083920890557045</v>
      </c>
      <c r="T123" s="64">
        <f>IF([3]IW_GDP!T123="NA","अप्रयोज्य",[3]IW_GDP!T123)</f>
        <v>2.3447004339044346</v>
      </c>
      <c r="U123" s="65">
        <f>IF([3]IW_GDP!U123="NA","अप्रयोज्य",[3]IW_GDP!U123)</f>
        <v>0.35338460068784627</v>
      </c>
      <c r="V123" s="60"/>
      <c r="W123" s="53" t="str">
        <f t="shared" si="2"/>
        <v>टाटा-एआईजी</v>
      </c>
      <c r="X123" s="49"/>
      <c r="Y123" s="53" t="str">
        <f t="shared" si="3"/>
        <v>माह तक</v>
      </c>
      <c r="Z123" s="53"/>
      <c r="AA123" s="53"/>
      <c r="AB123" s="53"/>
    </row>
    <row r="124" spans="1:30" s="66" customFormat="1" ht="29.1" customHeight="1" x14ac:dyDescent="0.25">
      <c r="A124" s="91">
        <f>A118+1</f>
        <v>21</v>
      </c>
      <c r="B124" s="94" t="str">
        <f>INDEX([3]Sheet3!$F$3:$F$42,MATCH([3]IW_GDP!B124,[3]Sheet3!$E$3:$E$42,0))</f>
        <v>यूनिवर्सल</v>
      </c>
      <c r="C124" s="97" t="s">
        <v>78</v>
      </c>
      <c r="D124" s="50" t="str">
        <f>VLOOKUP([3]IW_GDP!D124,[3]Sheet3!$C$47:$D$49,2,0)</f>
        <v>चालू वर्ष</v>
      </c>
      <c r="E124" s="51">
        <f>IF([3]IW_GDP!E124="NA","अप्रयोज्य",[3]IW_GDP!E124)</f>
        <v>16.615824099999998</v>
      </c>
      <c r="F124" s="51">
        <f>IF([3]IW_GDP!F124="NA","अप्रयोज्य",[3]IW_GDP!F124)</f>
        <v>7.6784227000000005</v>
      </c>
      <c r="G124" s="51">
        <f>IF([3]IW_GDP!G124="NA","अप्रयोज्य",[3]IW_GDP!G124)</f>
        <v>6.0544118999999998</v>
      </c>
      <c r="H124" s="51">
        <f>IF([3]IW_GDP!H124="NA","अप्रयोज्य",[3]IW_GDP!H124)</f>
        <v>1.6240108000000006</v>
      </c>
      <c r="I124" s="51">
        <f>IF([3]IW_GDP!I124="NA","अप्रयोज्य",[3]IW_GDP!I124)</f>
        <v>0.87111120000000053</v>
      </c>
      <c r="J124" s="51">
        <f>IF([3]IW_GDP!J124="NA","अप्रयोज्य",[3]IW_GDP!J124)</f>
        <v>196.33177539999997</v>
      </c>
      <c r="K124" s="51">
        <f>IF([3]IW_GDP!K124="NA","अप्रयोज्य",[3]IW_GDP!K124)</f>
        <v>103.01679369999999</v>
      </c>
      <c r="L124" s="51">
        <f>IF([3]IW_GDP!L124="NA","अप्रयोज्य",[3]IW_GDP!L124)</f>
        <v>93.314981699999976</v>
      </c>
      <c r="M124" s="51">
        <f>IF([3]IW_GDP!M124="NA","अप्रयोज्य",[3]IW_GDP!M124)</f>
        <v>16.760192799999999</v>
      </c>
      <c r="N124" s="51">
        <f>IF([3]IW_GDP!N124="NA","अप्रयोज्य",[3]IW_GDP!N124)</f>
        <v>5.7750000000000076E-4</v>
      </c>
      <c r="O124" s="51">
        <f>IF([3]IW_GDP!O124="NA","अप्रयोज्य",[3]IW_GDP!O124)</f>
        <v>95.351148699999953</v>
      </c>
      <c r="P124" s="51">
        <f>IF([3]IW_GDP!P124="NA","अप्रयोज्य",[3]IW_GDP!P124)</f>
        <v>0.35318700000000014</v>
      </c>
      <c r="Q124" s="51">
        <f>IF([3]IW_GDP!Q124="NA","अप्रयोज्य",[3]IW_GDP!Q124)</f>
        <v>0</v>
      </c>
      <c r="R124" s="51">
        <f>IF([3]IW_GDP!R124="NA","अप्रयोज्य",[3]IW_GDP!R124)</f>
        <v>0.45919400000000149</v>
      </c>
      <c r="S124" s="51">
        <f>IF([3]IW_GDP!S124="NA","अप्रयोज्य",[3]IW_GDP!S124)</f>
        <v>4.9676726000000002</v>
      </c>
      <c r="T124" s="51">
        <f>IF([3]IW_GDP!T124="NA","अप्रयोज्य",[3]IW_GDP!T124)</f>
        <v>2.493532100000003</v>
      </c>
      <c r="U124" s="52">
        <f>IF([3]IW_GDP!U124="NA","अप्रयोज्य",[3]IW_GDP!U124)</f>
        <v>341.88263809999989</v>
      </c>
      <c r="V124" s="60"/>
      <c r="W124" s="53" t="str">
        <f t="shared" si="2"/>
        <v>यूनिवर्सल</v>
      </c>
      <c r="X124" s="49" t="e">
        <f>VLOOKUP(D124,$Z$1:$AA$2,2,0)</f>
        <v>#N/A</v>
      </c>
      <c r="Y124" s="53" t="str">
        <f t="shared" si="3"/>
        <v>माह के लिए</v>
      </c>
      <c r="Z124" s="53">
        <f>U124-SUM(E124,F124,I124,J124,M124,P124,Q124,R124,S124,N124,O124)</f>
        <v>2.4935321000000386</v>
      </c>
      <c r="AA124" s="53">
        <f>SUM(E124:F124,I124:J124,M124,N124:S124)</f>
        <v>339.38910599999991</v>
      </c>
      <c r="AB124" s="53" t="e">
        <f>SUM(#REF!)</f>
        <v>#REF!</v>
      </c>
      <c r="AC124" s="53" t="e">
        <f>AB124-M124</f>
        <v>#REF!</v>
      </c>
      <c r="AD124" s="53"/>
    </row>
    <row r="125" spans="1:30" s="66" customFormat="1" ht="29.1" customHeight="1" x14ac:dyDescent="0.25">
      <c r="A125" s="92"/>
      <c r="B125" s="95"/>
      <c r="C125" s="98"/>
      <c r="D125" s="54" t="str">
        <f>VLOOKUP([3]IW_GDP!D125,[3]Sheet3!$C$47:$D$49,2,0)</f>
        <v>गत वर्ष</v>
      </c>
      <c r="E125" s="55">
        <f>IF([3]IW_GDP!E125="NA","अप्रयोज्य",[3]IW_GDP!E125)</f>
        <v>12.724347899999998</v>
      </c>
      <c r="F125" s="55">
        <f>IF([3]IW_GDP!F125="NA","अप्रयोज्य",[3]IW_GDP!F125)</f>
        <v>2.2229835999999992</v>
      </c>
      <c r="G125" s="55">
        <f>IF([3]IW_GDP!G125="NA","अप्रयोज्य",[3]IW_GDP!G125)</f>
        <v>1.1389183999999997</v>
      </c>
      <c r="H125" s="55">
        <f>IF([3]IW_GDP!H125="NA","अप्रयोज्य",[3]IW_GDP!H125)</f>
        <v>1.0840651999999995</v>
      </c>
      <c r="I125" s="55">
        <f>IF([3]IW_GDP!I125="NA","अप्रयोज्य",[3]IW_GDP!I125)</f>
        <v>0.18603279999999955</v>
      </c>
      <c r="J125" s="55">
        <f>IF([3]IW_GDP!J125="NA","अप्रयोज्य",[3]IW_GDP!J125)</f>
        <v>124.65279860000001</v>
      </c>
      <c r="K125" s="55">
        <f>IF([3]IW_GDP!K125="NA","अप्रयोज्य",[3]IW_GDP!K125)</f>
        <v>79.544863899999996</v>
      </c>
      <c r="L125" s="55">
        <f>IF([3]IW_GDP!L125="NA","अप्रयोज्य",[3]IW_GDP!L125)</f>
        <v>45.107934700000015</v>
      </c>
      <c r="M125" s="55">
        <f>IF([3]IW_GDP!M125="NA","अप्रयोज्य",[3]IW_GDP!M125)</f>
        <v>9.5725693999999919</v>
      </c>
      <c r="N125" s="55">
        <f>IF([3]IW_GDP!N125="NA","अप्रयोज्य",[3]IW_GDP!N125)</f>
        <v>2.5996999999999999E-3</v>
      </c>
      <c r="O125" s="55">
        <f>IF([3]IW_GDP!O125="NA","अप्रयोज्य",[3]IW_GDP!O125)</f>
        <v>107.01235609999992</v>
      </c>
      <c r="P125" s="55">
        <f>IF([3]IW_GDP!P125="NA","अप्रयोज्य",[3]IW_GDP!P125)</f>
        <v>0.20640000000000003</v>
      </c>
      <c r="Q125" s="55">
        <f>IF([3]IW_GDP!Q125="NA","अप्रयोज्य",[3]IW_GDP!Q125)</f>
        <v>0</v>
      </c>
      <c r="R125" s="55">
        <f>IF([3]IW_GDP!R125="NA","अप्रयोज्य",[3]IW_GDP!R125)</f>
        <v>1.3006119000000003</v>
      </c>
      <c r="S125" s="55">
        <f>IF([3]IW_GDP!S125="NA","अप्रयोज्य",[3]IW_GDP!S125)</f>
        <v>45.939330900000016</v>
      </c>
      <c r="T125" s="55">
        <f>IF([3]IW_GDP!T125="NA","अप्रयोज्य",[3]IW_GDP!T125)</f>
        <v>2.9330992000000009</v>
      </c>
      <c r="U125" s="56">
        <f>IF([3]IW_GDP!U125="NA","अप्रयोज्य",[3]IW_GDP!U125)</f>
        <v>306.75313010000002</v>
      </c>
      <c r="V125" s="60"/>
      <c r="W125" s="53" t="str">
        <f t="shared" si="2"/>
        <v>यूनिवर्सल</v>
      </c>
      <c r="X125" s="49" t="e">
        <f>VLOOKUP(D125,$Z$1:$AA$2,2,0)</f>
        <v>#N/A</v>
      </c>
      <c r="Y125" s="53" t="str">
        <f t="shared" si="3"/>
        <v>माह के लिए</v>
      </c>
      <c r="Z125" s="53">
        <f>U125-SUM(E125,F125,I125,J125,M125,P125,Q125,R125,S125,N125,O125)</f>
        <v>2.933099200000072</v>
      </c>
      <c r="AA125" s="53">
        <f>SUM(E125:F125,I125:J125,M125,N125:S125)</f>
        <v>303.82003089999989</v>
      </c>
      <c r="AB125" s="53" t="e">
        <f>SUM(#REF!)</f>
        <v>#REF!</v>
      </c>
      <c r="AC125" s="53" t="e">
        <f>AB125-M125</f>
        <v>#REF!</v>
      </c>
      <c r="AD125" s="53"/>
    </row>
    <row r="126" spans="1:30" s="66" customFormat="1" ht="29.1" customHeight="1" x14ac:dyDescent="0.25">
      <c r="A126" s="92"/>
      <c r="B126" s="95"/>
      <c r="C126" s="98"/>
      <c r="D126" s="54" t="str">
        <f>VLOOKUP([3]IW_GDP!D126,[3]Sheet3!$C$47:$D$49,2,0)</f>
        <v>वृद्धि</v>
      </c>
      <c r="E126" s="57">
        <f>IF([3]IW_GDP!E126="NA","अप्रयोज्य",[3]IW_GDP!E126)</f>
        <v>0.3058291262218632</v>
      </c>
      <c r="F126" s="57">
        <f>IF([3]IW_GDP!F126="NA","अप्रयोज्य",[3]IW_GDP!F126)</f>
        <v>2.4541067689388276</v>
      </c>
      <c r="G126" s="57">
        <f>IF([3]IW_GDP!G126="NA","अप्रयोज्य",[3]IW_GDP!G126)</f>
        <v>4.3159312379183632</v>
      </c>
      <c r="H126" s="57">
        <f>IF([3]IW_GDP!H126="NA","अप्रयोज्य",[3]IW_GDP!H126)</f>
        <v>0.49807483904104788</v>
      </c>
      <c r="I126" s="57">
        <f>IF([3]IW_GDP!I126="NA","अप्रयोज्य",[3]IW_GDP!I126)</f>
        <v>3.6825678052472606</v>
      </c>
      <c r="J126" s="58">
        <f>IF([3]IW_GDP!J126="NA","अप्रयोज्य",[3]IW_GDP!J126)</f>
        <v>0.57502902145030499</v>
      </c>
      <c r="K126" s="58">
        <f>IF([3]IW_GDP!K126="NA","अप्रयोज्य",[3]IW_GDP!K126)</f>
        <v>0.29507787994342144</v>
      </c>
      <c r="L126" s="58">
        <f>IF([3]IW_GDP!L126="NA","अप्रयोज्य",[3]IW_GDP!L126)</f>
        <v>1.0687043714284694</v>
      </c>
      <c r="M126" s="58">
        <f>IF([3]IW_GDP!M126="NA","अप्रयोज्य",[3]IW_GDP!M126)</f>
        <v>0.75085623301932003</v>
      </c>
      <c r="N126" s="58">
        <f>IF([3]IW_GDP!N126="NA","अप्रयोज्य",[3]IW_GDP!N126)</f>
        <v>-0.77785898372889151</v>
      </c>
      <c r="O126" s="58">
        <f>IF([3]IW_GDP!O126="NA","अप्रयोज्य",[3]IW_GDP!O126)</f>
        <v>-0.10897066306158991</v>
      </c>
      <c r="P126" s="58">
        <f>IF([3]IW_GDP!P126="NA","अप्रयोज्य",[3]IW_GDP!P126)</f>
        <v>0.71117732558139579</v>
      </c>
      <c r="Q126" s="58" t="str">
        <f>IF([3]IW_GDP!Q126="NA","अप्रयोज्य",[3]IW_GDP!Q126)</f>
        <v>अप्रयोज्य</v>
      </c>
      <c r="R126" s="58">
        <f>IF([3]IW_GDP!R126="NA","अप्रयोज्य",[3]IW_GDP!R126)</f>
        <v>-0.64694002876645884</v>
      </c>
      <c r="S126" s="58">
        <f>IF([3]IW_GDP!S126="NA","अप्रयोज्य",[3]IW_GDP!S126)</f>
        <v>-0.89186449818318969</v>
      </c>
      <c r="T126" s="58">
        <f>IF([3]IW_GDP!T126="NA","अप्रयोज्य",[3]IW_GDP!T126)</f>
        <v>-0.14986438235706373</v>
      </c>
      <c r="U126" s="59">
        <f>IF([3]IW_GDP!U126="NA","अप्रयोज्य",[3]IW_GDP!U126)</f>
        <v>0.11452045489657375</v>
      </c>
      <c r="V126" s="60"/>
      <c r="W126" s="53" t="str">
        <f t="shared" si="2"/>
        <v>यूनिवर्सल</v>
      </c>
      <c r="X126" s="49"/>
      <c r="Y126" s="53" t="str">
        <f t="shared" si="3"/>
        <v>माह के लिए</v>
      </c>
      <c r="Z126" s="53"/>
      <c r="AB126" s="53" t="e">
        <f>SUM(#REF!)</f>
        <v>#REF!</v>
      </c>
    </row>
    <row r="127" spans="1:30" s="66" customFormat="1" ht="29.1" customHeight="1" x14ac:dyDescent="0.25">
      <c r="A127" s="92"/>
      <c r="B127" s="95"/>
      <c r="C127" s="98" t="s">
        <v>79</v>
      </c>
      <c r="D127" s="54" t="str">
        <f>VLOOKUP([3]IW_GDP!D127,[3]Sheet3!$C$47:$D$49,2,0)</f>
        <v>चालू वर्ष</v>
      </c>
      <c r="E127" s="55">
        <f>IF([3]IW_GDP!E127="NA","अप्रयोज्य",[3]IW_GDP!E127)</f>
        <v>149.9685016</v>
      </c>
      <c r="F127" s="55">
        <f>IF([3]IW_GDP!F127="NA","अप्रयोज्य",[3]IW_GDP!F127)</f>
        <v>28.187999599999998</v>
      </c>
      <c r="G127" s="55">
        <f>IF([3]IW_GDP!G127="NA","अप्रयोज्य",[3]IW_GDP!G127)</f>
        <v>16.2189345</v>
      </c>
      <c r="H127" s="55">
        <f>IF([3]IW_GDP!H127="NA","अप्रयोज्य",[3]IW_GDP!H127)</f>
        <v>11.9690651</v>
      </c>
      <c r="I127" s="55">
        <f>IF([3]IW_GDP!I127="NA","अप्रयोज्य",[3]IW_GDP!I127)</f>
        <v>7.4738391220000002</v>
      </c>
      <c r="J127" s="55">
        <f>IF([3]IW_GDP!J127="NA","अप्रयोज्य",[3]IW_GDP!J127)</f>
        <v>1191.2445984000001</v>
      </c>
      <c r="K127" s="55">
        <f>IF([3]IW_GDP!K127="NA","अप्रयोज्य",[3]IW_GDP!K127)</f>
        <v>631.5262874</v>
      </c>
      <c r="L127" s="55">
        <f>IF([3]IW_GDP!L127="NA","अप्रयोज्य",[3]IW_GDP!L127)</f>
        <v>559.71831099999997</v>
      </c>
      <c r="M127" s="55">
        <f>IF([3]IW_GDP!M127="NA","अप्रयोज्य",[3]IW_GDP!M127)</f>
        <v>198.4117607</v>
      </c>
      <c r="N127" s="55">
        <f>IF([3]IW_GDP!N127="NA","अप्रयोज्य",[3]IW_GDP!N127)</f>
        <v>6.8986000000000004E-3</v>
      </c>
      <c r="O127" s="55">
        <f>IF([3]IW_GDP!O127="NA","अप्रयोज्य",[3]IW_GDP!O127)</f>
        <v>721.85518969999998</v>
      </c>
      <c r="P127" s="55">
        <f>IF([3]IW_GDP!P127="NA","अप्रयोज्य",[3]IW_GDP!P127)</f>
        <v>4.5513401</v>
      </c>
      <c r="Q127" s="55">
        <f>IF([3]IW_GDP!Q127="NA","अप्रयोज्य",[3]IW_GDP!Q127)</f>
        <v>0</v>
      </c>
      <c r="R127" s="55">
        <f>IF([3]IW_GDP!R127="NA","अप्रयोज्य",[3]IW_GDP!R127)</f>
        <v>14.434075700000001</v>
      </c>
      <c r="S127" s="55">
        <f>IF([3]IW_GDP!S127="NA","अप्रयोज्य",[3]IW_GDP!S127)</f>
        <v>83.896988699999994</v>
      </c>
      <c r="T127" s="55">
        <f>IF([3]IW_GDP!T127="NA","अप्रयोज्य",[3]IW_GDP!T127)</f>
        <v>22.711072300000001</v>
      </c>
      <c r="U127" s="56">
        <f>IF([3]IW_GDP!U127="NA","अप्रयोज्य",[3]IW_GDP!U127)</f>
        <v>2422.7422645219995</v>
      </c>
      <c r="V127" s="60"/>
      <c r="W127" s="53" t="str">
        <f t="shared" si="2"/>
        <v>यूनिवर्सल</v>
      </c>
      <c r="X127" s="49" t="e">
        <f>VLOOKUP(D127,$Z$1:$AA$2,2,0)</f>
        <v>#N/A</v>
      </c>
      <c r="Y127" s="53" t="str">
        <f t="shared" si="3"/>
        <v>माह तक</v>
      </c>
      <c r="Z127" s="53"/>
      <c r="AB127" s="53"/>
    </row>
    <row r="128" spans="1:30" s="66" customFormat="1" ht="29.1" customHeight="1" x14ac:dyDescent="0.25">
      <c r="A128" s="92"/>
      <c r="B128" s="95"/>
      <c r="C128" s="98"/>
      <c r="D128" s="54" t="str">
        <f>VLOOKUP([3]IW_GDP!D128,[3]Sheet3!$C$47:$D$49,2,0)</f>
        <v>गत वर्ष</v>
      </c>
      <c r="E128" s="55">
        <f>IF([3]IW_GDP!E128="NA","अप्रयोज्य",[3]IW_GDP!E128)</f>
        <v>149.9478738</v>
      </c>
      <c r="F128" s="55">
        <f>IF([3]IW_GDP!F128="NA","अप्रयोज्य",[3]IW_GDP!F128)</f>
        <v>25.036276899999997</v>
      </c>
      <c r="G128" s="55">
        <f>IF([3]IW_GDP!G128="NA","अप्रयोज्य",[3]IW_GDP!G128)</f>
        <v>10.373141499999999</v>
      </c>
      <c r="H128" s="55">
        <f>IF([3]IW_GDP!H128="NA","अप्रयोज्य",[3]IW_GDP!H128)</f>
        <v>14.6631354</v>
      </c>
      <c r="I128" s="55">
        <f>IF([3]IW_GDP!I128="NA","अप्रयोज्य",[3]IW_GDP!I128)</f>
        <v>5.0851927999999997</v>
      </c>
      <c r="J128" s="55">
        <f>IF([3]IW_GDP!J128="NA","अप्रयोज्य",[3]IW_GDP!J128)</f>
        <v>566.65316710000002</v>
      </c>
      <c r="K128" s="55">
        <f>IF([3]IW_GDP!K128="NA","अप्रयोज्य",[3]IW_GDP!K128)</f>
        <v>383.43814750000001</v>
      </c>
      <c r="L128" s="55">
        <f>IF([3]IW_GDP!L128="NA","अप्रयोज्य",[3]IW_GDP!L128)</f>
        <v>183.21501960000001</v>
      </c>
      <c r="M128" s="55">
        <f>IF([3]IW_GDP!M128="NA","अप्रयोज्य",[3]IW_GDP!M128)</f>
        <v>174.60205858800001</v>
      </c>
      <c r="N128" s="55">
        <f>IF([3]IW_GDP!N128="NA","अप्रयोज्य",[3]IW_GDP!N128)</f>
        <v>7.3471999999999999E-3</v>
      </c>
      <c r="O128" s="55">
        <f>IF([3]IW_GDP!O128="NA","अप्रयोज्य",[3]IW_GDP!O128)</f>
        <v>684.35430069999995</v>
      </c>
      <c r="P128" s="55">
        <f>IF([3]IW_GDP!P128="NA","अप्रयोज्य",[3]IW_GDP!P128)</f>
        <v>1.1290005000000001</v>
      </c>
      <c r="Q128" s="55">
        <f>IF([3]IW_GDP!Q128="NA","अप्रयोज्य",[3]IW_GDP!Q128)</f>
        <v>0</v>
      </c>
      <c r="R128" s="55">
        <f>IF([3]IW_GDP!R128="NA","अप्रयोज्य",[3]IW_GDP!R128)</f>
        <v>5.8124335</v>
      </c>
      <c r="S128" s="55">
        <f>IF([3]IW_GDP!S128="NA","अप्रयोज्य",[3]IW_GDP!S128)</f>
        <v>252.66608650000001</v>
      </c>
      <c r="T128" s="55">
        <f>IF([3]IW_GDP!T128="NA","अप्रयोज्य",[3]IW_GDP!T128)</f>
        <v>11.4753305</v>
      </c>
      <c r="U128" s="56">
        <f>IF([3]IW_GDP!U128="NA","अप्रयोज्य",[3]IW_GDP!U128)</f>
        <v>1876.769068088</v>
      </c>
      <c r="V128" s="60"/>
      <c r="W128" s="53" t="str">
        <f t="shared" si="2"/>
        <v>यूनिवर्सल</v>
      </c>
      <c r="X128" s="49" t="e">
        <f>VLOOKUP(D128,$Z$1:$AA$2,2,0)</f>
        <v>#N/A</v>
      </c>
      <c r="Y128" s="53" t="str">
        <f t="shared" si="3"/>
        <v>माह तक</v>
      </c>
      <c r="Z128" s="53"/>
      <c r="AB128" s="53"/>
    </row>
    <row r="129" spans="1:30" s="66" customFormat="1" ht="29.1" customHeight="1" thickBot="1" x14ac:dyDescent="0.3">
      <c r="A129" s="93"/>
      <c r="B129" s="96"/>
      <c r="C129" s="99"/>
      <c r="D129" s="62" t="str">
        <f>VLOOKUP([3]IW_GDP!D129,[3]Sheet3!$C$47:$D$49,2,0)</f>
        <v>वृद्धि</v>
      </c>
      <c r="E129" s="63">
        <f>IF([3]IW_GDP!E129="NA","अप्रयोज्य",[3]IW_GDP!E129)</f>
        <v>1.3756647211625718E-4</v>
      </c>
      <c r="F129" s="63">
        <f>IF([3]IW_GDP!F129="NA","अप्रयोज्य",[3]IW_GDP!F129)</f>
        <v>0.12588623750203054</v>
      </c>
      <c r="G129" s="63">
        <f>IF([3]IW_GDP!G129="NA","अप्रयोज्य",[3]IW_GDP!G129)</f>
        <v>0.56355087800547221</v>
      </c>
      <c r="H129" s="63">
        <f>IF([3]IW_GDP!H129="NA","अप्रयोज्य",[3]IW_GDP!H129)</f>
        <v>-0.18373084790583055</v>
      </c>
      <c r="I129" s="63">
        <f>IF([3]IW_GDP!I129="NA","अप्रयोज्य",[3]IW_GDP!I129)</f>
        <v>0.46972581295246085</v>
      </c>
      <c r="J129" s="64">
        <f>IF([3]IW_GDP!J129="NA","अप्रयोज्य",[3]IW_GDP!J129)</f>
        <v>1.1022464314397371</v>
      </c>
      <c r="K129" s="64">
        <f>IF([3]IW_GDP!K129="NA","अप्रयोज्य",[3]IW_GDP!K129)</f>
        <v>0.64700954121942178</v>
      </c>
      <c r="L129" s="64">
        <f>IF([3]IW_GDP!L129="NA","अप्रयोज्य",[3]IW_GDP!L129)</f>
        <v>2.0549804935315463</v>
      </c>
      <c r="M129" s="64">
        <f>IF([3]IW_GDP!M129="NA","अप्रयोज्य",[3]IW_GDP!M129)</f>
        <v>0.13636552916127176</v>
      </c>
      <c r="N129" s="64">
        <f>IF([3]IW_GDP!N129="NA","अप्रयोज्य",[3]IW_GDP!N129)</f>
        <v>-6.10572735191637E-2</v>
      </c>
      <c r="O129" s="64">
        <f>IF([3]IW_GDP!O129="NA","अप्रयोज्य",[3]IW_GDP!O129)</f>
        <v>5.4797476923344822E-2</v>
      </c>
      <c r="P129" s="64">
        <f>IF([3]IW_GDP!P129="NA","अप्रयोज्य",[3]IW_GDP!P129)</f>
        <v>3.0313003404338614</v>
      </c>
      <c r="Q129" s="64" t="str">
        <f>IF([3]IW_GDP!Q129="NA","अप्रयोज्य",[3]IW_GDP!Q129)</f>
        <v>अप्रयोज्य</v>
      </c>
      <c r="R129" s="64">
        <f>IF([3]IW_GDP!R129="NA","अप्रयोज्य",[3]IW_GDP!R129)</f>
        <v>1.4833102520656796</v>
      </c>
      <c r="S129" s="64">
        <f>IF([3]IW_GDP!S129="NA","अप्रयोज्य",[3]IW_GDP!S129)</f>
        <v>-0.66795310814298769</v>
      </c>
      <c r="T129" s="64">
        <f>IF([3]IW_GDP!T129="NA","अप्रयोज्य",[3]IW_GDP!T129)</f>
        <v>0.97912141179724643</v>
      </c>
      <c r="U129" s="65">
        <f>IF([3]IW_GDP!U129="NA","अप्रयोज्य",[3]IW_GDP!U129)</f>
        <v>0.29091122915310069</v>
      </c>
      <c r="V129" s="60"/>
      <c r="W129" s="53" t="str">
        <f t="shared" si="2"/>
        <v>यूनिवर्सल</v>
      </c>
      <c r="X129" s="49"/>
      <c r="Y129" s="53" t="str">
        <f t="shared" si="3"/>
        <v>माह तक</v>
      </c>
      <c r="Z129" s="53"/>
      <c r="AB129" s="53"/>
    </row>
    <row r="130" spans="1:30" s="49" customFormat="1" ht="29.1" customHeight="1" x14ac:dyDescent="0.25">
      <c r="A130" s="81" t="str">
        <f>VLOOKUP([3]IW_GDP!A130,[3]Sheet3!$D$3:$F$42,3,0)</f>
        <v xml:space="preserve">
प्राइवेट साधारण बीमाकर्ता कुल </v>
      </c>
      <c r="B130" s="82"/>
      <c r="C130" s="87" t="s">
        <v>78</v>
      </c>
      <c r="D130" s="67" t="str">
        <f>VLOOKUP([3]IW_GDP!D130,[3]Sheet3!$C$47:$D$49,2,0)</f>
        <v>चालू वर्ष</v>
      </c>
      <c r="E130" s="68">
        <f>IF([3]IW_GDP!E130="NA","अप्रयोज्य",[3]IW_GDP!E130)</f>
        <v>1315.436902097081</v>
      </c>
      <c r="F130" s="68">
        <f>IF([3]IW_GDP!F130="NA","अप्रयोज्य",[3]IW_GDP!F130)</f>
        <v>228.79653833212978</v>
      </c>
      <c r="G130" s="68">
        <f>IF([3]IW_GDP!G130="NA","अप्रयोज्य",[3]IW_GDP!G130)</f>
        <v>199.74289756612976</v>
      </c>
      <c r="H130" s="68">
        <f>IF([3]IW_GDP!H130="NA","अप्रयोज्य",[3]IW_GDP!H130)</f>
        <v>29.053640765999994</v>
      </c>
      <c r="I130" s="68">
        <f>IF([3]IW_GDP!I130="NA","अप्रयोज्य",[3]IW_GDP!I130)</f>
        <v>154.50016904210676</v>
      </c>
      <c r="J130" s="68">
        <f>IF([3]IW_GDP!J130="NA","अप्रयोज्य",[3]IW_GDP!J130)</f>
        <v>5886.3013479035444</v>
      </c>
      <c r="K130" s="68">
        <f>IF([3]IW_GDP!K130="NA","अप्रयोज्य",[3]IW_GDP!K130)</f>
        <v>2533.0696660871686</v>
      </c>
      <c r="L130" s="68">
        <f>IF([3]IW_GDP!L130="NA","अप्रयोज्य",[3]IW_GDP!L130)</f>
        <v>3353.2316818163758</v>
      </c>
      <c r="M130" s="68">
        <f>IF([3]IW_GDP!M130="NA","अप्रयोज्य",[3]IW_GDP!M130)</f>
        <v>1835.2029992348198</v>
      </c>
      <c r="N130" s="68">
        <f>IF([3]IW_GDP!N130="NA","अप्रयोज्य",[3]IW_GDP!N130)</f>
        <v>65.400410056084226</v>
      </c>
      <c r="O130" s="68">
        <f>IF([3]IW_GDP!O130="NA","अप्रयोज्य",[3]IW_GDP!O130)</f>
        <v>561.52341408101904</v>
      </c>
      <c r="P130" s="68">
        <f>IF([3]IW_GDP!P130="NA","अप्रयोज्य",[3]IW_GDP!P130)</f>
        <v>28.387664319999999</v>
      </c>
      <c r="Q130" s="68">
        <f>IF([3]IW_GDP!Q130="NA","अप्रयोज्य",[3]IW_GDP!Q130)</f>
        <v>50.059566761999989</v>
      </c>
      <c r="R130" s="68">
        <f>IF([3]IW_GDP!R130="NA","अप्रयोज्य",[3]IW_GDP!R130)</f>
        <v>327.59917232808999</v>
      </c>
      <c r="S130" s="68">
        <f>IF([3]IW_GDP!S130="NA","अप्रयोज्य",[3]IW_GDP!S130)</f>
        <v>441.53174056685157</v>
      </c>
      <c r="T130" s="68">
        <f>IF([3]IW_GDP!T130="NA","अप्रयोज्य",[3]IW_GDP!T130)</f>
        <v>262.02125885128549</v>
      </c>
      <c r="U130" s="69">
        <f>IF([3]IW_GDP!U130="NA","अप्रयोज्य",[3]IW_GDP!U130)</f>
        <v>11156.76118357501</v>
      </c>
      <c r="V130" s="70"/>
      <c r="W130" s="53" t="str">
        <f t="shared" si="2"/>
        <v>यूनिवर्सल</v>
      </c>
      <c r="X130" s="49" t="e">
        <f>VLOOKUP(D130,$Z$1:$AA$2,2,0)</f>
        <v>#N/A</v>
      </c>
      <c r="Y130" s="53" t="str">
        <f t="shared" si="3"/>
        <v>माह के लिए</v>
      </c>
      <c r="Z130" s="53">
        <f>U130-SUM(E130,F130,I130,J130,M130,P130,Q130,R130,S130,N130,O130)</f>
        <v>262.02125885128225</v>
      </c>
      <c r="AA130" s="53"/>
      <c r="AB130" s="53" t="e">
        <f>SUM(#REF!)</f>
        <v>#REF!</v>
      </c>
      <c r="AC130" s="53" t="e">
        <f>AB130-M130</f>
        <v>#REF!</v>
      </c>
      <c r="AD130" s="53"/>
    </row>
    <row r="131" spans="1:30" s="49" customFormat="1" ht="29.1" customHeight="1" x14ac:dyDescent="0.25">
      <c r="A131" s="83"/>
      <c r="B131" s="84"/>
      <c r="C131" s="88"/>
      <c r="D131" s="71" t="str">
        <f>VLOOKUP([3]IW_GDP!D131,[3]Sheet3!$C$47:$D$49,2,0)</f>
        <v>गत वर्ष</v>
      </c>
      <c r="E131" s="72">
        <f>IF([3]IW_GDP!E131="NA","अप्रयोज्य",[3]IW_GDP!E131)</f>
        <v>1106.4520631393821</v>
      </c>
      <c r="F131" s="72">
        <f>IF([3]IW_GDP!F131="NA","अप्रयोज्य",[3]IW_GDP!F131)</f>
        <v>200.24900112626372</v>
      </c>
      <c r="G131" s="72">
        <f>IF([3]IW_GDP!G131="NA","अप्रयोज्य",[3]IW_GDP!G131)</f>
        <v>173.6514657152637</v>
      </c>
      <c r="H131" s="72">
        <f>IF([3]IW_GDP!H131="NA","अप्रयोज्य",[3]IW_GDP!H131)</f>
        <v>26.597535411000003</v>
      </c>
      <c r="I131" s="72">
        <f>IF([3]IW_GDP!I131="NA","अप्रयोज्य",[3]IW_GDP!I131)</f>
        <v>117.76973931081693</v>
      </c>
      <c r="J131" s="72">
        <f>IF([3]IW_GDP!J131="NA","अप्रयोज्य",[3]IW_GDP!J131)</f>
        <v>5114.8563660348291</v>
      </c>
      <c r="K131" s="72">
        <f>IF([3]IW_GDP!K131="NA","अप्रयोज्य",[3]IW_GDP!K131)</f>
        <v>1808.5118808290395</v>
      </c>
      <c r="L131" s="72">
        <f>IF([3]IW_GDP!L131="NA","अप्रयोज्य",[3]IW_GDP!L131)</f>
        <v>3306.3444852057892</v>
      </c>
      <c r="M131" s="72">
        <f>IF([3]IW_GDP!M131="NA","अप्रयोज्य",[3]IW_GDP!M131)</f>
        <v>1346.8130906605966</v>
      </c>
      <c r="N131" s="72">
        <f>IF([3]IW_GDP!N131="NA","अप्रयोज्य",[3]IW_GDP!N131)</f>
        <v>34.728440239999884</v>
      </c>
      <c r="O131" s="72">
        <f>IF([3]IW_GDP!O131="NA","अप्रयोज्य",[3]IW_GDP!O131)</f>
        <v>809.87958829499996</v>
      </c>
      <c r="P131" s="72">
        <f>IF([3]IW_GDP!P131="NA","अप्रयोज्य",[3]IW_GDP!P131)</f>
        <v>23.375353057999998</v>
      </c>
      <c r="Q131" s="72">
        <f>IF([3]IW_GDP!Q131="NA","अप्रयोज्य",[3]IW_GDP!Q131)</f>
        <v>27.982268922500012</v>
      </c>
      <c r="R131" s="72">
        <f>IF([3]IW_GDP!R131="NA","अप्रयोज्य",[3]IW_GDP!R131)</f>
        <v>343.1824954205523</v>
      </c>
      <c r="S131" s="72">
        <f>IF([3]IW_GDP!S131="NA","अप्रयोज्य",[3]IW_GDP!S131)</f>
        <v>337.9526678851808</v>
      </c>
      <c r="T131" s="72">
        <f>IF([3]IW_GDP!T131="NA","अप्रयोज्य",[3]IW_GDP!T131)</f>
        <v>279.73857490369505</v>
      </c>
      <c r="U131" s="73">
        <f>IF([3]IW_GDP!U131="NA","अप्रयोज्य",[3]IW_GDP!U131)</f>
        <v>9742.9796489968157</v>
      </c>
      <c r="V131" s="70"/>
      <c r="W131" s="53" t="str">
        <f t="shared" si="2"/>
        <v>यूनिवर्सल</v>
      </c>
      <c r="X131" s="49" t="e">
        <f>VLOOKUP(D131,$Z$1:$AA$2,2,0)</f>
        <v>#N/A</v>
      </c>
      <c r="Y131" s="53" t="str">
        <f t="shared" si="3"/>
        <v>माह के लिए</v>
      </c>
      <c r="Z131" s="53">
        <f>U131-SUM(E131,F131,I131,J131,M131,P131,Q131,R131,S131,N131,O131)</f>
        <v>279.73857490369301</v>
      </c>
      <c r="AA131" s="53"/>
      <c r="AB131" s="53" t="e">
        <f>SUM(#REF!)</f>
        <v>#REF!</v>
      </c>
      <c r="AC131" s="53" t="e">
        <f>AB131-M131</f>
        <v>#REF!</v>
      </c>
      <c r="AD131" s="53"/>
    </row>
    <row r="132" spans="1:30" s="49" customFormat="1" ht="29.1" customHeight="1" x14ac:dyDescent="0.25">
      <c r="A132" s="83"/>
      <c r="B132" s="84"/>
      <c r="C132" s="88"/>
      <c r="D132" s="71" t="str">
        <f>VLOOKUP([3]IW_GDP!D132,[3]Sheet3!$C$47:$D$49,2,0)</f>
        <v>वृद्धि</v>
      </c>
      <c r="E132" s="74">
        <f>IF([3]IW_GDP!E132="NA","अप्रयोज्य",[3]IW_GDP!E132)</f>
        <v>0.18887834902195186</v>
      </c>
      <c r="F132" s="74">
        <f>IF([3]IW_GDP!F132="NA","अप्रयोज्य",[3]IW_GDP!F132)</f>
        <v>0.14256019778029197</v>
      </c>
      <c r="G132" s="74">
        <f>IF([3]IW_GDP!G132="NA","अप्रयोज्य",[3]IW_GDP!G132)</f>
        <v>0.15025172257197172</v>
      </c>
      <c r="H132" s="74">
        <f>IF([3]IW_GDP!H132="NA","अप्रयोज्य",[3]IW_GDP!H132)</f>
        <v>9.2343343736435601E-2</v>
      </c>
      <c r="I132" s="74">
        <f>IF([3]IW_GDP!I132="NA","अप्रयोज्य",[3]IW_GDP!I132)</f>
        <v>0.31188342562558607</v>
      </c>
      <c r="J132" s="74">
        <f>IF([3]IW_GDP!J132="NA","अप्रयोज्य",[3]IW_GDP!J132)</f>
        <v>0.15082436859644599</v>
      </c>
      <c r="K132" s="74">
        <f>IF([3]IW_GDP!K132="NA","अप्रयोज्य",[3]IW_GDP!K132)</f>
        <v>0.40063755894486286</v>
      </c>
      <c r="L132" s="74">
        <f>IF([3]IW_GDP!L132="NA","अप्रयोज्य",[3]IW_GDP!L132)</f>
        <v>1.4180977457244108E-2</v>
      </c>
      <c r="M132" s="74">
        <f>IF([3]IW_GDP!M132="NA","अप्रयोज्य",[3]IW_GDP!M132)</f>
        <v>0.36262634508153874</v>
      </c>
      <c r="N132" s="74">
        <f>IF([3]IW_GDP!N132="NA","अप्रयोज्य",[3]IW_GDP!N132)</f>
        <v>0.88319456918069883</v>
      </c>
      <c r="O132" s="74">
        <f>IF([3]IW_GDP!O132="NA","अप्रयोज्य",[3]IW_GDP!O132)</f>
        <v>-0.30665814746218395</v>
      </c>
      <c r="P132" s="74">
        <f>IF([3]IW_GDP!P132="NA","अप्रयोज्य",[3]IW_GDP!P132)</f>
        <v>0.21442718959423732</v>
      </c>
      <c r="Q132" s="74">
        <f>IF([3]IW_GDP!Q132="NA","अप्रयोज्य",[3]IW_GDP!Q132)</f>
        <v>0.7889745431525047</v>
      </c>
      <c r="R132" s="74">
        <f>IF([3]IW_GDP!R132="NA","अप्रयोज्य",[3]IW_GDP!R132)</f>
        <v>-4.5408269070850354E-2</v>
      </c>
      <c r="S132" s="74">
        <f>IF([3]IW_GDP!S132="NA","अप्रयोज्य",[3]IW_GDP!S132)</f>
        <v>0.30648988016529488</v>
      </c>
      <c r="T132" s="74">
        <f>IF([3]IW_GDP!T132="NA","अप्रयोज्य",[3]IW_GDP!T132)</f>
        <v>-6.3335262426746322E-2</v>
      </c>
      <c r="U132" s="75">
        <f>IF([3]IW_GDP!U132="NA","अप्रयोज्य",[3]IW_GDP!U132)</f>
        <v>0.14510771709594655</v>
      </c>
      <c r="V132" s="70"/>
      <c r="W132" s="53" t="str">
        <f t="shared" ref="W132:W141" si="4">IF(B132="",W131,B132)</f>
        <v>यूनिवर्सल</v>
      </c>
      <c r="Y132" s="53" t="str">
        <f t="shared" ref="Y132:Y141" si="5">IF(C132="",Y131,C132)</f>
        <v>माह के लिए</v>
      </c>
      <c r="Z132" s="53"/>
      <c r="AB132" s="53" t="e">
        <f>SUM(#REF!)</f>
        <v>#REF!</v>
      </c>
    </row>
    <row r="133" spans="1:30" s="49" customFormat="1" ht="29.1" customHeight="1" x14ac:dyDescent="0.25">
      <c r="A133" s="83"/>
      <c r="B133" s="84"/>
      <c r="C133" s="88" t="s">
        <v>79</v>
      </c>
      <c r="D133" s="71" t="str">
        <f>VLOOKUP([3]IW_GDP!D133,[3]Sheet3!$C$47:$D$49,2,0)</f>
        <v>चालू वर्ष</v>
      </c>
      <c r="E133" s="72">
        <f>IF([3]IW_GDP!E133="NA","अप्रयोज्य",[3]IW_GDP!E133)</f>
        <v>9783.2166361069958</v>
      </c>
      <c r="F133" s="72">
        <f>IF([3]IW_GDP!F133="NA","अप्रयोज्य",[3]IW_GDP!F133)</f>
        <v>1772.2675876150045</v>
      </c>
      <c r="G133" s="72">
        <f>IF([3]IW_GDP!G133="NA","अप्रयोज्य",[3]IW_GDP!G133)</f>
        <v>1644.9740184425043</v>
      </c>
      <c r="H133" s="72">
        <f>IF([3]IW_GDP!H133="NA","अप्रयोज्य",[3]IW_GDP!H133)</f>
        <v>127.2935691725</v>
      </c>
      <c r="I133" s="72">
        <f>IF([3]IW_GDP!I133="NA","अप्रयोज्य",[3]IW_GDP!I133)</f>
        <v>1216.5264826559214</v>
      </c>
      <c r="J133" s="72">
        <f>IF([3]IW_GDP!J133="NA","अप्रयोज्य",[3]IW_GDP!J133)</f>
        <v>30628.726095614405</v>
      </c>
      <c r="K133" s="72">
        <f>IF([3]IW_GDP!K133="NA","अप्रयोज्य",[3]IW_GDP!K133)</f>
        <v>13306.19695209893</v>
      </c>
      <c r="L133" s="72">
        <f>IF([3]IW_GDP!L133="NA","अप्रयोज्य",[3]IW_GDP!L133)</f>
        <v>17322.529143515476</v>
      </c>
      <c r="M133" s="72">
        <f>IF([3]IW_GDP!M133="NA","अप्रयोज्य",[3]IW_GDP!M133)</f>
        <v>14196.206600802649</v>
      </c>
      <c r="N133" s="72">
        <f>IF([3]IW_GDP!N133="NA","अप्रयोज्य",[3]IW_GDP!N133)</f>
        <v>533.27917410708937</v>
      </c>
      <c r="O133" s="72">
        <f>IF([3]IW_GDP!O133="NA","अप्रयोज्य",[3]IW_GDP!O133)</f>
        <v>8967.691245223401</v>
      </c>
      <c r="P133" s="72">
        <f>IF([3]IW_GDP!P133="NA","अप्रयोज्य",[3]IW_GDP!P133)</f>
        <v>204.34512482900001</v>
      </c>
      <c r="Q133" s="72">
        <f>IF([3]IW_GDP!Q133="NA","अप्रयोज्य",[3]IW_GDP!Q133)</f>
        <v>196.40757574588</v>
      </c>
      <c r="R133" s="72">
        <f>IF([3]IW_GDP!R133="NA","अप्रयोज्य",[3]IW_GDP!R133)</f>
        <v>2541.4835133598845</v>
      </c>
      <c r="S133" s="72">
        <f>IF([3]IW_GDP!S133="NA","अप्रयोज्य",[3]IW_GDP!S133)</f>
        <v>2438.8509163521921</v>
      </c>
      <c r="T133" s="72">
        <f>IF([3]IW_GDP!T133="NA","अप्रयोज्य",[3]IW_GDP!T133)</f>
        <v>2287.2756399033992</v>
      </c>
      <c r="U133" s="73">
        <f>IF([3]IW_GDP!U133="NA","अप्रयोज्य",[3]IW_GDP!U133)</f>
        <v>74766.276592315815</v>
      </c>
      <c r="V133" s="70"/>
      <c r="W133" s="53" t="str">
        <f t="shared" si="4"/>
        <v>यूनिवर्सल</v>
      </c>
      <c r="X133" s="49" t="e">
        <f>VLOOKUP(D133,$Z$1:$AA$2,2,0)</f>
        <v>#N/A</v>
      </c>
      <c r="Y133" s="53" t="str">
        <f t="shared" si="5"/>
        <v>माह तक</v>
      </c>
      <c r="Z133" s="53"/>
      <c r="AB133" s="53"/>
    </row>
    <row r="134" spans="1:30" s="49" customFormat="1" ht="29.1" customHeight="1" x14ac:dyDescent="0.25">
      <c r="A134" s="83"/>
      <c r="B134" s="84"/>
      <c r="C134" s="88"/>
      <c r="D134" s="71" t="str">
        <f>VLOOKUP([3]IW_GDP!D134,[3]Sheet3!$C$47:$D$49,2,0)</f>
        <v>गत वर्ष</v>
      </c>
      <c r="E134" s="72">
        <f>IF([3]IW_GDP!E134="NA","अप्रयोज्य",[3]IW_GDP!E134)</f>
        <v>8400.0517384977029</v>
      </c>
      <c r="F134" s="72">
        <f>IF([3]IW_GDP!F134="NA","अप्रयोज्य",[3]IW_GDP!F134)</f>
        <v>1385.7127942241088</v>
      </c>
      <c r="G134" s="72">
        <f>IF([3]IW_GDP!G134="NA","अप्रयोज्य",[3]IW_GDP!G134)</f>
        <v>1272.6842726457587</v>
      </c>
      <c r="H134" s="72">
        <f>IF([3]IW_GDP!H134="NA","अप्रयोज्य",[3]IW_GDP!H134)</f>
        <v>113.02852157835001</v>
      </c>
      <c r="I134" s="72">
        <f>IF([3]IW_GDP!I134="NA","अप्रयोज्य",[3]IW_GDP!I134)</f>
        <v>1008.5799622348109</v>
      </c>
      <c r="J134" s="72">
        <f>IF([3]IW_GDP!J134="NA","अप्रयोज्य",[3]IW_GDP!J134)</f>
        <v>24920.139500243266</v>
      </c>
      <c r="K134" s="72">
        <f>IF([3]IW_GDP!K134="NA","अप्रयोज्य",[3]IW_GDP!K134)</f>
        <v>11036.080926361352</v>
      </c>
      <c r="L134" s="72">
        <f>IF([3]IW_GDP!L134="NA","अप्रयोज्य",[3]IW_GDP!L134)</f>
        <v>13884.058573881915</v>
      </c>
      <c r="M134" s="72">
        <f>IF([3]IW_GDP!M134="NA","अप्रयोज्य",[3]IW_GDP!M134)</f>
        <v>11449.474995995683</v>
      </c>
      <c r="N134" s="72">
        <f>IF([3]IW_GDP!N134="NA","अप्रयोज्य",[3]IW_GDP!N134)</f>
        <v>169.10972799853147</v>
      </c>
      <c r="O134" s="72">
        <f>IF([3]IW_GDP!O134="NA","अप्रयोज्य",[3]IW_GDP!O134)</f>
        <v>9248.0912400022899</v>
      </c>
      <c r="P134" s="72">
        <f>IF([3]IW_GDP!P134="NA","अप्रयोज्य",[3]IW_GDP!P134)</f>
        <v>148.20663266599999</v>
      </c>
      <c r="Q134" s="72">
        <f>IF([3]IW_GDP!Q134="NA","अप्रयोज्य",[3]IW_GDP!Q134)</f>
        <v>130.46343879950001</v>
      </c>
      <c r="R134" s="72">
        <f>IF([3]IW_GDP!R134="NA","अप्रयोज्य",[3]IW_GDP!R134)</f>
        <v>1827.742117222982</v>
      </c>
      <c r="S134" s="72">
        <f>IF([3]IW_GDP!S134="NA","अप्रयोज्य",[3]IW_GDP!S134)</f>
        <v>2011.6689276594334</v>
      </c>
      <c r="T134" s="72">
        <f>IF([3]IW_GDP!T134="NA","अप्रयोज्य",[3]IW_GDP!T134)</f>
        <v>1470.9619498192944</v>
      </c>
      <c r="U134" s="73">
        <f>IF([3]IW_GDP!U134="NA","अप्रयोज्य",[3]IW_GDP!U134)</f>
        <v>62170.203025363597</v>
      </c>
      <c r="V134" s="70"/>
      <c r="W134" s="53" t="str">
        <f t="shared" si="4"/>
        <v>यूनिवर्सल</v>
      </c>
      <c r="X134" s="49" t="e">
        <f>VLOOKUP(D134,$Z$1:$AA$2,2,0)</f>
        <v>#N/A</v>
      </c>
      <c r="Y134" s="53" t="str">
        <f t="shared" si="5"/>
        <v>माह तक</v>
      </c>
      <c r="Z134" s="53"/>
      <c r="AB134" s="53"/>
    </row>
    <row r="135" spans="1:30" s="49" customFormat="1" ht="29.1" customHeight="1" thickBot="1" x14ac:dyDescent="0.3">
      <c r="A135" s="85"/>
      <c r="B135" s="86"/>
      <c r="C135" s="89"/>
      <c r="D135" s="76" t="str">
        <f>VLOOKUP([3]IW_GDP!D135,[3]Sheet3!$C$47:$D$49,2,0)</f>
        <v>वृद्धि</v>
      </c>
      <c r="E135" s="77">
        <f>IF([3]IW_GDP!E135="NA","अप्रयोज्य",[3]IW_GDP!E135)</f>
        <v>0.16466147360381181</v>
      </c>
      <c r="F135" s="77">
        <f>IF([3]IW_GDP!F135="NA","अप्रयोज्य",[3]IW_GDP!F135)</f>
        <v>0.27895736764654477</v>
      </c>
      <c r="G135" s="77">
        <f>IF([3]IW_GDP!G135="NA","अप्रयोज्य",[3]IW_GDP!G135)</f>
        <v>0.2925232548232875</v>
      </c>
      <c r="H135" s="77">
        <f>IF([3]IW_GDP!H135="NA","अप्रयोज्य",[3]IW_GDP!H135)</f>
        <v>0.12620750404367301</v>
      </c>
      <c r="I135" s="77">
        <f>IF([3]IW_GDP!I135="NA","अप्रयोज्य",[3]IW_GDP!I135)</f>
        <v>0.20617752504257847</v>
      </c>
      <c r="J135" s="77">
        <f>IF([3]IW_GDP!J135="NA","अप्रयोज्य",[3]IW_GDP!J135)</f>
        <v>0.22907522629700422</v>
      </c>
      <c r="K135" s="77">
        <f>IF([3]IW_GDP!K135="NA","अप्रयोज्य",[3]IW_GDP!K135)</f>
        <v>0.20569947256503543</v>
      </c>
      <c r="L135" s="77">
        <f>IF([3]IW_GDP!L135="NA","अप्रयोज्य",[3]IW_GDP!L135)</f>
        <v>0.24765601148513311</v>
      </c>
      <c r="M135" s="77">
        <f>IF([3]IW_GDP!M135="NA","अप्रयोज्य",[3]IW_GDP!M135)</f>
        <v>0.23990022300302877</v>
      </c>
      <c r="N135" s="77">
        <f>IF([3]IW_GDP!N135="NA","अप्रयोज्य",[3]IW_GDP!N135)</f>
        <v>2.1534506052290516</v>
      </c>
      <c r="O135" s="77">
        <f>IF([3]IW_GDP!O135="NA","अप्रयोज्य",[3]IW_GDP!O135)</f>
        <v>-3.0319769507250172E-2</v>
      </c>
      <c r="P135" s="77">
        <f>IF([3]IW_GDP!P135="NA","अप्रयोज्य",[3]IW_GDP!P135)</f>
        <v>0.37878528884408508</v>
      </c>
      <c r="Q135" s="77">
        <f>IF([3]IW_GDP!Q135="NA","अप्रयोज्य",[3]IW_GDP!Q135)</f>
        <v>0.50546066816255586</v>
      </c>
      <c r="R135" s="77">
        <f>IF([3]IW_GDP!R135="NA","अप्रयोज्य",[3]IW_GDP!R135)</f>
        <v>0.39050443134797391</v>
      </c>
      <c r="S135" s="77">
        <f>IF([3]IW_GDP!S135="NA","अप्रयोज्य",[3]IW_GDP!S135)</f>
        <v>0.2123520340843475</v>
      </c>
      <c r="T135" s="77">
        <f>IF([3]IW_GDP!T135="NA","अप्रयोज्य",[3]IW_GDP!T135)</f>
        <v>0.55495228152188969</v>
      </c>
      <c r="U135" s="78">
        <f>IF([3]IW_GDP!U135="NA","अप्रयोज्य",[3]IW_GDP!U135)</f>
        <v>0.202606280082653</v>
      </c>
      <c r="V135" s="70"/>
      <c r="W135" s="53" t="str">
        <f t="shared" si="4"/>
        <v>यूनिवर्सल</v>
      </c>
      <c r="Y135" s="53" t="str">
        <f t="shared" si="5"/>
        <v>माह तक</v>
      </c>
      <c r="Z135" s="53"/>
      <c r="AB135" s="53"/>
    </row>
    <row r="136" spans="1:30" s="49" customFormat="1" ht="29.1" customHeight="1" x14ac:dyDescent="0.25">
      <c r="A136" s="91">
        <v>22</v>
      </c>
      <c r="B136" s="94" t="str">
        <f>INDEX([3]Sheet3!$F$3:$F$42,MATCH([3]IW_GDP!B136,[3]Sheet3!$E$3:$E$42,0))</f>
        <v>आदित्य</v>
      </c>
      <c r="C136" s="97" t="s">
        <v>78</v>
      </c>
      <c r="D136" s="50" t="str">
        <f>VLOOKUP([3]IW_GDP!D136,[3]Sheet3!$C$47:$D$49,2,0)</f>
        <v>चालू वर्ष</v>
      </c>
      <c r="E136" s="51">
        <f>IF([3]IW_GDP!E136="NA","अप्रयोज्य",[3]IW_GDP!E136)</f>
        <v>0</v>
      </c>
      <c r="F136" s="51">
        <f>IF([3]IW_GDP!F136="NA","अप्रयोज्य",[3]IW_GDP!F136)</f>
        <v>0</v>
      </c>
      <c r="G136" s="51">
        <f>IF([3]IW_GDP!G136="NA","अप्रयोज्य",[3]IW_GDP!G136)</f>
        <v>0</v>
      </c>
      <c r="H136" s="51">
        <f>IF([3]IW_GDP!H136="NA","अप्रयोज्य",[3]IW_GDP!H136)</f>
        <v>0</v>
      </c>
      <c r="I136" s="51">
        <f>IF([3]IW_GDP!I136="NA","अप्रयोज्य",[3]IW_GDP!I136)</f>
        <v>0</v>
      </c>
      <c r="J136" s="51">
        <f>IF([3]IW_GDP!J136="NA","अप्रयोज्य",[3]IW_GDP!J136)</f>
        <v>0</v>
      </c>
      <c r="K136" s="51">
        <f>IF([3]IW_GDP!K136="NA","अप्रयोज्य",[3]IW_GDP!K136)</f>
        <v>0</v>
      </c>
      <c r="L136" s="51">
        <f>IF([3]IW_GDP!L136="NA","अप्रयोज्य",[3]IW_GDP!L136)</f>
        <v>0</v>
      </c>
      <c r="M136" s="51">
        <f>IF([3]IW_GDP!M136="NA","अप्रयोज्य",[3]IW_GDP!M136)</f>
        <v>169.63787073487606</v>
      </c>
      <c r="N136" s="51">
        <f>IF([3]IW_GDP!N136="NA","अप्रयोज्य",[3]IW_GDP!N136)</f>
        <v>0</v>
      </c>
      <c r="O136" s="51">
        <f>IF([3]IW_GDP!O136="NA","अप्रयोज्य",[3]IW_GDP!O136)</f>
        <v>0</v>
      </c>
      <c r="P136" s="51">
        <f>IF([3]IW_GDP!P136="NA","अप्रयोज्य",[3]IW_GDP!P136)</f>
        <v>0</v>
      </c>
      <c r="Q136" s="51">
        <f>IF([3]IW_GDP!Q136="NA","अप्रयोज्य",[3]IW_GDP!Q136)</f>
        <v>0</v>
      </c>
      <c r="R136" s="51">
        <f>IF([3]IW_GDP!R136="NA","अप्रयोज्य",[3]IW_GDP!R136)</f>
        <v>0</v>
      </c>
      <c r="S136" s="51">
        <f>IF([3]IW_GDP!S136="NA","अप्रयोज्य",[3]IW_GDP!S136)</f>
        <v>17.164881908618085</v>
      </c>
      <c r="T136" s="51">
        <f>IF([3]IW_GDP!T136="NA","अप्रयोज्य",[3]IW_GDP!T136)</f>
        <v>0</v>
      </c>
      <c r="U136" s="52">
        <f>IF([3]IW_GDP!U136="NA","अप्रयोज्य",[3]IW_GDP!U136)</f>
        <v>186.80275264349416</v>
      </c>
      <c r="V136" s="60"/>
      <c r="W136" s="53" t="str">
        <f t="shared" si="4"/>
        <v>आदित्य</v>
      </c>
      <c r="X136" s="49" t="e">
        <f>VLOOKUP(D136,$Z$1:$AA$2,2,0)</f>
        <v>#N/A</v>
      </c>
      <c r="Y136" s="53" t="str">
        <f t="shared" si="5"/>
        <v>माह के लिए</v>
      </c>
      <c r="Z136" s="53">
        <f>U136-SUM(E136,F136,I136,J136,M136,P136,Q136,R136,S136,N136,O136)</f>
        <v>0</v>
      </c>
      <c r="AA136" s="53"/>
      <c r="AB136" s="53" t="e">
        <f>SUM(#REF!)</f>
        <v>#REF!</v>
      </c>
      <c r="AC136" s="53" t="e">
        <f>AB136-M136</f>
        <v>#REF!</v>
      </c>
      <c r="AD136" s="53"/>
    </row>
    <row r="137" spans="1:30" s="61" customFormat="1" ht="29.1" customHeight="1" x14ac:dyDescent="0.3">
      <c r="A137" s="92"/>
      <c r="B137" s="95"/>
      <c r="C137" s="98"/>
      <c r="D137" s="54" t="str">
        <f>VLOOKUP([3]IW_GDP!D137,[3]Sheet3!$C$47:$D$49,2,0)</f>
        <v>गत वर्ष</v>
      </c>
      <c r="E137" s="55">
        <f>IF([3]IW_GDP!E137="NA","अप्रयोज्य",[3]IW_GDP!E137)</f>
        <v>0</v>
      </c>
      <c r="F137" s="55">
        <f>IF([3]IW_GDP!F137="NA","अप्रयोज्य",[3]IW_GDP!F137)</f>
        <v>0</v>
      </c>
      <c r="G137" s="55">
        <f>IF([3]IW_GDP!G137="NA","अप्रयोज्य",[3]IW_GDP!G137)</f>
        <v>0</v>
      </c>
      <c r="H137" s="55">
        <f>IF([3]IW_GDP!H137="NA","अप्रयोज्य",[3]IW_GDP!H137)</f>
        <v>0</v>
      </c>
      <c r="I137" s="55">
        <f>IF([3]IW_GDP!I137="NA","अप्रयोज्य",[3]IW_GDP!I137)</f>
        <v>0</v>
      </c>
      <c r="J137" s="55">
        <f>IF([3]IW_GDP!J137="NA","अप्रयोज्य",[3]IW_GDP!J137)</f>
        <v>0</v>
      </c>
      <c r="K137" s="55">
        <f>IF([3]IW_GDP!K137="NA","अप्रयोज्य",[3]IW_GDP!K137)</f>
        <v>0</v>
      </c>
      <c r="L137" s="55">
        <f>IF([3]IW_GDP!L137="NA","अप्रयोज्य",[3]IW_GDP!L137)</f>
        <v>0</v>
      </c>
      <c r="M137" s="55">
        <f>IF([3]IW_GDP!M137="NA","अप्रयोज्य",[3]IW_GDP!M137)</f>
        <v>134.94132147275786</v>
      </c>
      <c r="N137" s="55">
        <f>IF([3]IW_GDP!N137="NA","अप्रयोज्य",[3]IW_GDP!N137)</f>
        <v>0</v>
      </c>
      <c r="O137" s="55">
        <f>IF([3]IW_GDP!O137="NA","अप्रयोज्य",[3]IW_GDP!O137)</f>
        <v>0</v>
      </c>
      <c r="P137" s="55">
        <f>IF([3]IW_GDP!P137="NA","अप्रयोज्य",[3]IW_GDP!P137)</f>
        <v>0</v>
      </c>
      <c r="Q137" s="55">
        <f>IF([3]IW_GDP!Q137="NA","अप्रयोज्य",[3]IW_GDP!Q137)</f>
        <v>0</v>
      </c>
      <c r="R137" s="55">
        <f>IF([3]IW_GDP!R137="NA","अप्रयोज्य",[3]IW_GDP!R137)</f>
        <v>0</v>
      </c>
      <c r="S137" s="55">
        <f>IF([3]IW_GDP!S137="NA","अप्रयोज्य",[3]IW_GDP!S137)</f>
        <v>9.3945138220122999</v>
      </c>
      <c r="T137" s="55">
        <f>IF([3]IW_GDP!T137="NA","अप्रयोज्य",[3]IW_GDP!T137)</f>
        <v>0</v>
      </c>
      <c r="U137" s="56">
        <f>IF([3]IW_GDP!U137="NA","अप्रयोज्य",[3]IW_GDP!U137)</f>
        <v>144.33583529477016</v>
      </c>
      <c r="V137" s="60"/>
      <c r="W137" s="53" t="str">
        <f t="shared" si="4"/>
        <v>आदित्य</v>
      </c>
      <c r="X137" s="49" t="e">
        <f>VLOOKUP(D137,$Z$1:$AA$2,2,0)</f>
        <v>#N/A</v>
      </c>
      <c r="Y137" s="53" t="str">
        <f t="shared" si="5"/>
        <v>माह के लिए</v>
      </c>
      <c r="Z137" s="53">
        <f>U137-SUM(E137,F137,I137,J137,M137,P137,Q137,R137,S137,N137,O137)</f>
        <v>0</v>
      </c>
      <c r="AA137" s="53"/>
      <c r="AB137" s="53" t="e">
        <f>SUM(#REF!)</f>
        <v>#REF!</v>
      </c>
      <c r="AC137" s="53" t="e">
        <f>AB137-M137</f>
        <v>#REF!</v>
      </c>
      <c r="AD137" s="53"/>
    </row>
    <row r="138" spans="1:30" s="61" customFormat="1" ht="29.1" customHeight="1" x14ac:dyDescent="0.3">
      <c r="A138" s="92"/>
      <c r="B138" s="95"/>
      <c r="C138" s="98"/>
      <c r="D138" s="54" t="str">
        <f>VLOOKUP([3]IW_GDP!D138,[3]Sheet3!$C$47:$D$49,2,0)</f>
        <v>वृद्धि</v>
      </c>
      <c r="E138" s="57" t="str">
        <f>IF([3]IW_GDP!E138="NA","अप्रयोज्य",[3]IW_GDP!E138)</f>
        <v>अप्रयोज्य</v>
      </c>
      <c r="F138" s="57" t="str">
        <f>IF([3]IW_GDP!F138="NA","अप्रयोज्य",[3]IW_GDP!F138)</f>
        <v>अप्रयोज्य</v>
      </c>
      <c r="G138" s="57" t="str">
        <f>IF([3]IW_GDP!G138="NA","अप्रयोज्य",[3]IW_GDP!G138)</f>
        <v>अप्रयोज्य</v>
      </c>
      <c r="H138" s="57" t="str">
        <f>IF([3]IW_GDP!H138="NA","अप्रयोज्य",[3]IW_GDP!H138)</f>
        <v>अप्रयोज्य</v>
      </c>
      <c r="I138" s="57" t="str">
        <f>IF([3]IW_GDP!I138="NA","अप्रयोज्य",[3]IW_GDP!I138)</f>
        <v>अप्रयोज्य</v>
      </c>
      <c r="J138" s="58" t="str">
        <f>IF([3]IW_GDP!J138="NA","अप्रयोज्य",[3]IW_GDP!J138)</f>
        <v>अप्रयोज्य</v>
      </c>
      <c r="K138" s="58" t="str">
        <f>IF([3]IW_GDP!K138="NA","अप्रयोज्य",[3]IW_GDP!K138)</f>
        <v>अप्रयोज्य</v>
      </c>
      <c r="L138" s="58" t="str">
        <f>IF([3]IW_GDP!L138="NA","अप्रयोज्य",[3]IW_GDP!L138)</f>
        <v>अप्रयोज्य</v>
      </c>
      <c r="M138" s="58">
        <f>IF([3]IW_GDP!M138="NA","अप्रयोज्य",[3]IW_GDP!M138)</f>
        <v>0.25712323611061405</v>
      </c>
      <c r="N138" s="58" t="str">
        <f>IF([3]IW_GDP!N138="NA","अप्रयोज्य",[3]IW_GDP!N138)</f>
        <v>अप्रयोज्य</v>
      </c>
      <c r="O138" s="58" t="str">
        <f>IF([3]IW_GDP!O138="NA","अप्रयोज्य",[3]IW_GDP!O138)</f>
        <v>अप्रयोज्य</v>
      </c>
      <c r="P138" s="58" t="str">
        <f>IF([3]IW_GDP!P138="NA","अप्रयोज्य",[3]IW_GDP!P138)</f>
        <v>अप्रयोज्य</v>
      </c>
      <c r="Q138" s="58" t="str">
        <f>IF([3]IW_GDP!Q138="NA","अप्रयोज्य",[3]IW_GDP!Q138)</f>
        <v>अप्रयोज्य</v>
      </c>
      <c r="R138" s="58" t="str">
        <f>IF([3]IW_GDP!R138="NA","अप्रयोज्य",[3]IW_GDP!R138)</f>
        <v>अप्रयोज्य</v>
      </c>
      <c r="S138" s="58">
        <f>IF([3]IW_GDP!S138="NA","अप्रयोज्य",[3]IW_GDP!S138)</f>
        <v>0.82711763842414321</v>
      </c>
      <c r="T138" s="58" t="str">
        <f>IF([3]IW_GDP!T138="NA","अप्रयोज्य",[3]IW_GDP!T138)</f>
        <v>अप्रयोज्य</v>
      </c>
      <c r="U138" s="59">
        <f>IF([3]IW_GDP!U138="NA","अप्रयोज्य",[3]IW_GDP!U138)</f>
        <v>0.2942229645326529</v>
      </c>
      <c r="V138" s="60"/>
      <c r="W138" s="53" t="str">
        <f t="shared" si="4"/>
        <v>आदित्य</v>
      </c>
      <c r="X138" s="49"/>
      <c r="Y138" s="53" t="str">
        <f t="shared" si="5"/>
        <v>माह के लिए</v>
      </c>
      <c r="Z138" s="53"/>
      <c r="AB138" s="53" t="e">
        <f>SUM(#REF!)</f>
        <v>#REF!</v>
      </c>
    </row>
    <row r="139" spans="1:30" s="61" customFormat="1" ht="29.1" customHeight="1" x14ac:dyDescent="0.3">
      <c r="A139" s="92"/>
      <c r="B139" s="95"/>
      <c r="C139" s="98" t="s">
        <v>79</v>
      </c>
      <c r="D139" s="54" t="str">
        <f>VLOOKUP([3]IW_GDP!D139,[3]Sheet3!$C$47:$D$49,2,0)</f>
        <v>चालू वर्ष</v>
      </c>
      <c r="E139" s="55">
        <f>IF([3]IW_GDP!E139="NA","अप्रयोज्य",[3]IW_GDP!E139)</f>
        <v>0</v>
      </c>
      <c r="F139" s="55">
        <f>IF([3]IW_GDP!F139="NA","अप्रयोज्य",[3]IW_GDP!F139)</f>
        <v>0</v>
      </c>
      <c r="G139" s="55">
        <f>IF([3]IW_GDP!G139="NA","अप्रयोज्य",[3]IW_GDP!G139)</f>
        <v>0</v>
      </c>
      <c r="H139" s="55">
        <f>IF([3]IW_GDP!H139="NA","अप्रयोज्य",[3]IW_GDP!H139)</f>
        <v>0</v>
      </c>
      <c r="I139" s="55">
        <f>IF([3]IW_GDP!I139="NA","अप्रयोज्य",[3]IW_GDP!I139)</f>
        <v>0</v>
      </c>
      <c r="J139" s="55">
        <f>IF([3]IW_GDP!J139="NA","अप्रयोज्य",[3]IW_GDP!J139)</f>
        <v>0</v>
      </c>
      <c r="K139" s="55">
        <f>IF([3]IW_GDP!K139="NA","अप्रयोज्य",[3]IW_GDP!K139)</f>
        <v>0</v>
      </c>
      <c r="L139" s="55">
        <f>IF([3]IW_GDP!L139="NA","अप्रयोज्य",[3]IW_GDP!L139)</f>
        <v>0</v>
      </c>
      <c r="M139" s="55">
        <f>IF([3]IW_GDP!M139="NA","अप्रयोज्य",[3]IW_GDP!M139)</f>
        <v>1361.6734565371171</v>
      </c>
      <c r="N139" s="55">
        <f>IF([3]IW_GDP!N139="NA","अप्रयोज्य",[3]IW_GDP!N139)</f>
        <v>0</v>
      </c>
      <c r="O139" s="55">
        <f>IF([3]IW_GDP!O139="NA","अप्रयोज्य",[3]IW_GDP!O139)</f>
        <v>0</v>
      </c>
      <c r="P139" s="55">
        <f>IF([3]IW_GDP!P139="NA","अप्रयोज्य",[3]IW_GDP!P139)</f>
        <v>0</v>
      </c>
      <c r="Q139" s="55">
        <f>IF([3]IW_GDP!Q139="NA","अप्रयोज्य",[3]IW_GDP!Q139)</f>
        <v>0</v>
      </c>
      <c r="R139" s="55">
        <f>IF([3]IW_GDP!R139="NA","अप्रयोज्य",[3]IW_GDP!R139)</f>
        <v>0</v>
      </c>
      <c r="S139" s="55">
        <f>IF([3]IW_GDP!S139="NA","अप्रयोज्य",[3]IW_GDP!S139)</f>
        <v>95.740321747571798</v>
      </c>
      <c r="T139" s="55">
        <f>IF([3]IW_GDP!T139="NA","अप्रयोज्य",[3]IW_GDP!T139)</f>
        <v>0</v>
      </c>
      <c r="U139" s="56">
        <f>IF([3]IW_GDP!U139="NA","अप्रयोज्य",[3]IW_GDP!U139)</f>
        <v>1457.413778284689</v>
      </c>
      <c r="V139" s="60"/>
      <c r="W139" s="53" t="str">
        <f t="shared" si="4"/>
        <v>आदित्य</v>
      </c>
      <c r="X139" s="49" t="e">
        <f>VLOOKUP(D139,$Z$1:$AA$2,2,0)</f>
        <v>#N/A</v>
      </c>
      <c r="Y139" s="53" t="str">
        <f t="shared" si="5"/>
        <v>माह तक</v>
      </c>
      <c r="Z139" s="53"/>
      <c r="AB139" s="53"/>
    </row>
    <row r="140" spans="1:30" s="61" customFormat="1" ht="29.1" customHeight="1" x14ac:dyDescent="0.3">
      <c r="A140" s="92"/>
      <c r="B140" s="95"/>
      <c r="C140" s="98"/>
      <c r="D140" s="54" t="str">
        <f>VLOOKUP([3]IW_GDP!D140,[3]Sheet3!$C$47:$D$49,2,0)</f>
        <v>गत वर्ष</v>
      </c>
      <c r="E140" s="55">
        <f>IF([3]IW_GDP!E140="NA","अप्रयोज्य",[3]IW_GDP!E140)</f>
        <v>0</v>
      </c>
      <c r="F140" s="55">
        <f>IF([3]IW_GDP!F140="NA","अप्रयोज्य",[3]IW_GDP!F140)</f>
        <v>0</v>
      </c>
      <c r="G140" s="55">
        <f>IF([3]IW_GDP!G140="NA","अप्रयोज्य",[3]IW_GDP!G140)</f>
        <v>0</v>
      </c>
      <c r="H140" s="55">
        <f>IF([3]IW_GDP!H140="NA","अप्रयोज्य",[3]IW_GDP!H140)</f>
        <v>0</v>
      </c>
      <c r="I140" s="55">
        <f>IF([3]IW_GDP!I140="NA","अप्रयोज्य",[3]IW_GDP!I140)</f>
        <v>0</v>
      </c>
      <c r="J140" s="55">
        <f>IF([3]IW_GDP!J140="NA","अप्रयोज्य",[3]IW_GDP!J140)</f>
        <v>0</v>
      </c>
      <c r="K140" s="55">
        <f>IF([3]IW_GDP!K140="NA","अप्रयोज्य",[3]IW_GDP!K140)</f>
        <v>0</v>
      </c>
      <c r="L140" s="55">
        <f>IF([3]IW_GDP!L140="NA","अप्रयोज्य",[3]IW_GDP!L140)</f>
        <v>0</v>
      </c>
      <c r="M140" s="55">
        <f>IF([3]IW_GDP!M140="NA","अप्रयोज्य",[3]IW_GDP!M140)</f>
        <v>829.27189058851889</v>
      </c>
      <c r="N140" s="55">
        <f>IF([3]IW_GDP!N140="NA","अप्रयोज्य",[3]IW_GDP!N140)</f>
        <v>0</v>
      </c>
      <c r="O140" s="55">
        <f>IF([3]IW_GDP!O140="NA","अप्रयोज्य",[3]IW_GDP!O140)</f>
        <v>0</v>
      </c>
      <c r="P140" s="55">
        <f>IF([3]IW_GDP!P140="NA","अप्रयोज्य",[3]IW_GDP!P140)</f>
        <v>0</v>
      </c>
      <c r="Q140" s="55">
        <f>IF([3]IW_GDP!Q140="NA","अप्रयोज्य",[3]IW_GDP!Q140)</f>
        <v>0</v>
      </c>
      <c r="R140" s="55">
        <f>IF([3]IW_GDP!R140="NA","अप्रयोज्य",[3]IW_GDP!R140)</f>
        <v>0</v>
      </c>
      <c r="S140" s="55">
        <f>IF([3]IW_GDP!S140="NA","अप्रयोज्य",[3]IW_GDP!S140)</f>
        <v>78.729712771044802</v>
      </c>
      <c r="T140" s="55">
        <f>IF([3]IW_GDP!T140="NA","अप्रयोज्य",[3]IW_GDP!T140)</f>
        <v>0</v>
      </c>
      <c r="U140" s="56">
        <f>IF([3]IW_GDP!U140="NA","अप्रयोज्य",[3]IW_GDP!U140)</f>
        <v>908.00160335956366</v>
      </c>
      <c r="V140" s="60"/>
      <c r="W140" s="53" t="str">
        <f t="shared" si="4"/>
        <v>आदित्य</v>
      </c>
      <c r="X140" s="49" t="e">
        <f>VLOOKUP(D140,$Z$1:$AA$2,2,0)</f>
        <v>#N/A</v>
      </c>
      <c r="Y140" s="53" t="str">
        <f t="shared" si="5"/>
        <v>माह तक</v>
      </c>
      <c r="Z140" s="53"/>
      <c r="AB140" s="53"/>
    </row>
    <row r="141" spans="1:30" s="61" customFormat="1" ht="29.1" customHeight="1" thickBot="1" x14ac:dyDescent="0.35">
      <c r="A141" s="93"/>
      <c r="B141" s="96"/>
      <c r="C141" s="99"/>
      <c r="D141" s="62" t="str">
        <f>VLOOKUP([3]IW_GDP!D141,[3]Sheet3!$C$47:$D$49,2,0)</f>
        <v>वृद्धि</v>
      </c>
      <c r="E141" s="63" t="str">
        <f>IF([3]IW_GDP!E141="NA","अप्रयोज्य",[3]IW_GDP!E141)</f>
        <v>अप्रयोज्य</v>
      </c>
      <c r="F141" s="63" t="str">
        <f>IF([3]IW_GDP!F141="NA","अप्रयोज्य",[3]IW_GDP!F141)</f>
        <v>अप्रयोज्य</v>
      </c>
      <c r="G141" s="63" t="str">
        <f>IF([3]IW_GDP!G141="NA","अप्रयोज्य",[3]IW_GDP!G141)</f>
        <v>अप्रयोज्य</v>
      </c>
      <c r="H141" s="63" t="str">
        <f>IF([3]IW_GDP!H141="NA","अप्रयोज्य",[3]IW_GDP!H141)</f>
        <v>अप्रयोज्य</v>
      </c>
      <c r="I141" s="63" t="str">
        <f>IF([3]IW_GDP!I141="NA","अप्रयोज्य",[3]IW_GDP!I141)</f>
        <v>अप्रयोज्य</v>
      </c>
      <c r="J141" s="64" t="str">
        <f>IF([3]IW_GDP!J141="NA","अप्रयोज्य",[3]IW_GDP!J141)</f>
        <v>अप्रयोज्य</v>
      </c>
      <c r="K141" s="64" t="str">
        <f>IF([3]IW_GDP!K141="NA","अप्रयोज्य",[3]IW_GDP!K141)</f>
        <v>अप्रयोज्य</v>
      </c>
      <c r="L141" s="64" t="str">
        <f>IF([3]IW_GDP!L141="NA","अप्रयोज्य",[3]IW_GDP!L141)</f>
        <v>अप्रयोज्य</v>
      </c>
      <c r="M141" s="64">
        <f>IF([3]IW_GDP!M141="NA","अप्रयोज्य",[3]IW_GDP!M141)</f>
        <v>0.64201086759465908</v>
      </c>
      <c r="N141" s="64" t="str">
        <f>IF([3]IW_GDP!N141="NA","अप्रयोज्य",[3]IW_GDP!N141)</f>
        <v>अप्रयोज्य</v>
      </c>
      <c r="O141" s="64" t="str">
        <f>IF([3]IW_GDP!O141="NA","अप्रयोज्य",[3]IW_GDP!O141)</f>
        <v>अप्रयोज्य</v>
      </c>
      <c r="P141" s="64" t="str">
        <f>IF([3]IW_GDP!P141="NA","अप्रयोज्य",[3]IW_GDP!P141)</f>
        <v>अप्रयोज्य</v>
      </c>
      <c r="Q141" s="64" t="str">
        <f>IF([3]IW_GDP!Q141="NA","अप्रयोज्य",[3]IW_GDP!Q141)</f>
        <v>अप्रयोज्य</v>
      </c>
      <c r="R141" s="64" t="str">
        <f>IF([3]IW_GDP!R141="NA","अप्रयोज्य",[3]IW_GDP!R141)</f>
        <v>अप्रयोज्य</v>
      </c>
      <c r="S141" s="64">
        <f>IF([3]IW_GDP!S141="NA","अप्रयोज्य",[3]IW_GDP!S141)</f>
        <v>0.21606339433748264</v>
      </c>
      <c r="T141" s="64" t="str">
        <f>IF([3]IW_GDP!T141="NA","अप्रयोज्य",[3]IW_GDP!T141)</f>
        <v>अप्रयोज्य</v>
      </c>
      <c r="U141" s="65">
        <f>IF([3]IW_GDP!U141="NA","अप्रयोज्य",[3]IW_GDP!U141)</f>
        <v>0.60507841934675655</v>
      </c>
      <c r="V141" s="60"/>
      <c r="W141" s="53" t="str">
        <f t="shared" si="4"/>
        <v>आदित्य</v>
      </c>
      <c r="X141" s="49"/>
      <c r="Y141" s="53" t="str">
        <f t="shared" si="5"/>
        <v>माह तक</v>
      </c>
      <c r="Z141" s="53"/>
      <c r="AB141" s="53"/>
    </row>
    <row r="142" spans="1:30" s="49" customFormat="1" ht="29.1" customHeight="1" thickBot="1" x14ac:dyDescent="0.3">
      <c r="A142" s="91">
        <f>A136+1</f>
        <v>23</v>
      </c>
      <c r="B142" s="94" t="str">
        <f>INDEX([3]Sheet3!$F$3:$F$42,MATCH([3]IW_GDP!B142,[3]Sheet3!$E$3:$E$42,0))</f>
        <v>मनीपालसिग्ना</v>
      </c>
      <c r="C142" s="97" t="s">
        <v>78</v>
      </c>
      <c r="D142" s="50" t="str">
        <f>VLOOKUP([3]IW_GDP!D142,[3]Sheet3!$C$47:$D$49,2,0)</f>
        <v>चालू वर्ष</v>
      </c>
      <c r="E142" s="51">
        <f>IF([3]IW_GDP!E142="NA","अप्रयोज्य",[3]IW_GDP!E142)</f>
        <v>0</v>
      </c>
      <c r="F142" s="51">
        <f>IF([3]IW_GDP!F142="NA","अप्रयोज्य",[3]IW_GDP!F142)</f>
        <v>0</v>
      </c>
      <c r="G142" s="51">
        <f>IF([3]IW_GDP!G142="NA","अप्रयोज्य",[3]IW_GDP!G142)</f>
        <v>0</v>
      </c>
      <c r="H142" s="51">
        <f>IF([3]IW_GDP!H142="NA","अप्रयोज्य",[3]IW_GDP!H142)</f>
        <v>0</v>
      </c>
      <c r="I142" s="51">
        <f>IF([3]IW_GDP!I142="NA","अप्रयोज्य",[3]IW_GDP!I142)</f>
        <v>0</v>
      </c>
      <c r="J142" s="51">
        <f>IF([3]IW_GDP!J142="NA","अप्रयोज्य",[3]IW_GDP!J142)</f>
        <v>0</v>
      </c>
      <c r="K142" s="51">
        <f>IF([3]IW_GDP!K142="NA","अप्रयोज्य",[3]IW_GDP!K142)</f>
        <v>0</v>
      </c>
      <c r="L142" s="51">
        <f>IF([3]IW_GDP!L142="NA","अप्रयोज्य",[3]IW_GDP!L142)</f>
        <v>0</v>
      </c>
      <c r="M142" s="51">
        <f>IF([3]IW_GDP!M142="NA","अप्रयोज्य",[3]IW_GDP!M142)</f>
        <v>119.70941539125704</v>
      </c>
      <c r="N142" s="51">
        <f>IF([3]IW_GDP!N142="NA","अप्रयोज्य",[3]IW_GDP!N142)</f>
        <v>0.13060732639999972</v>
      </c>
      <c r="O142" s="51">
        <f>IF([3]IW_GDP!O142="NA","अप्रयोज्य",[3]IW_GDP!O142)</f>
        <v>0</v>
      </c>
      <c r="P142" s="51">
        <f>IF([3]IW_GDP!P142="NA","अप्रयोज्य",[3]IW_GDP!P142)</f>
        <v>0</v>
      </c>
      <c r="Q142" s="51">
        <f>IF([3]IW_GDP!Q142="NA","अप्रयोज्य",[3]IW_GDP!Q142)</f>
        <v>0</v>
      </c>
      <c r="R142" s="51">
        <f>IF([3]IW_GDP!R142="NA","अप्रयोज्य",[3]IW_GDP!R142)</f>
        <v>0</v>
      </c>
      <c r="S142" s="51">
        <f>IF([3]IW_GDP!S142="NA","अप्रयोज्य",[3]IW_GDP!S142)</f>
        <v>4.0872766825228943</v>
      </c>
      <c r="T142" s="51">
        <f>IF([3]IW_GDP!T142="NA","अप्रयोज्य",[3]IW_GDP!T142)</f>
        <v>0</v>
      </c>
      <c r="U142" s="52">
        <f>IF([3]IW_GDP!U142="NA","अप्रयोज्य",[3]IW_GDP!U142)</f>
        <v>123.92729940017993</v>
      </c>
      <c r="V142" s="60"/>
      <c r="W142" s="53" t="str">
        <f>IF(B142="",#REF!,B142)</f>
        <v>मनीपालसिग्ना</v>
      </c>
      <c r="X142" s="49" t="e">
        <f>VLOOKUP(D142,$Z$1:$AA$2,2,0)</f>
        <v>#N/A</v>
      </c>
      <c r="Y142" s="53" t="str">
        <f>IF(C142="",#REF!,C142)</f>
        <v>माह के लिए</v>
      </c>
      <c r="Z142" s="53">
        <f>U142-SUM(E142,F142,I142,J142,M142,P142,Q142,R142,S142,N142,O142)</f>
        <v>0</v>
      </c>
      <c r="AA142" s="53"/>
      <c r="AB142" s="53" t="e">
        <f>SUM(#REF!)</f>
        <v>#REF!</v>
      </c>
      <c r="AC142" s="53" t="e">
        <f>AB142-M142</f>
        <v>#REF!</v>
      </c>
      <c r="AD142" s="53"/>
    </row>
    <row r="143" spans="1:30" s="61" customFormat="1" ht="29.1" customHeight="1" thickBot="1" x14ac:dyDescent="0.35">
      <c r="A143" s="92"/>
      <c r="B143" s="95"/>
      <c r="C143" s="98"/>
      <c r="D143" s="50" t="str">
        <f>VLOOKUP([3]IW_GDP!D143,[3]Sheet3!$C$47:$D$49,2,0)</f>
        <v>गत वर्ष</v>
      </c>
      <c r="E143" s="55">
        <f>IF([3]IW_GDP!E143="NA","अप्रयोज्य",[3]IW_GDP!E143)</f>
        <v>0</v>
      </c>
      <c r="F143" s="55">
        <f>IF([3]IW_GDP!F143="NA","अप्रयोज्य",[3]IW_GDP!F143)</f>
        <v>0</v>
      </c>
      <c r="G143" s="55">
        <f>IF([3]IW_GDP!G143="NA","अप्रयोज्य",[3]IW_GDP!G143)</f>
        <v>0</v>
      </c>
      <c r="H143" s="55">
        <f>IF([3]IW_GDP!H143="NA","अप्रयोज्य",[3]IW_GDP!H143)</f>
        <v>0</v>
      </c>
      <c r="I143" s="55">
        <f>IF([3]IW_GDP!I143="NA","अप्रयोज्य",[3]IW_GDP!I143)</f>
        <v>0</v>
      </c>
      <c r="J143" s="55">
        <f>IF([3]IW_GDP!J143="NA","अप्रयोज्य",[3]IW_GDP!J143)</f>
        <v>0</v>
      </c>
      <c r="K143" s="55">
        <f>IF([3]IW_GDP!K143="NA","अप्रयोज्य",[3]IW_GDP!K143)</f>
        <v>0</v>
      </c>
      <c r="L143" s="55">
        <f>IF([3]IW_GDP!L143="NA","अप्रयोज्य",[3]IW_GDP!L143)</f>
        <v>0</v>
      </c>
      <c r="M143" s="55">
        <f>IF([3]IW_GDP!M143="NA","अप्रयोज्य",[3]IW_GDP!M143)</f>
        <v>84.096452794568279</v>
      </c>
      <c r="N143" s="55">
        <f>IF([3]IW_GDP!N143="NA","अप्रयोज्य",[3]IW_GDP!N143)</f>
        <v>0.11307487100000002</v>
      </c>
      <c r="O143" s="55">
        <f>IF([3]IW_GDP!O143="NA","अप्रयोज्य",[3]IW_GDP!O143)</f>
        <v>0</v>
      </c>
      <c r="P143" s="55">
        <f>IF([3]IW_GDP!P143="NA","अप्रयोज्य",[3]IW_GDP!P143)</f>
        <v>0</v>
      </c>
      <c r="Q143" s="55">
        <f>IF([3]IW_GDP!Q143="NA","अप्रयोज्य",[3]IW_GDP!Q143)</f>
        <v>0</v>
      </c>
      <c r="R143" s="55">
        <f>IF([3]IW_GDP!R143="NA","अप्रयोज्य",[3]IW_GDP!R143)</f>
        <v>0</v>
      </c>
      <c r="S143" s="55">
        <f>IF([3]IW_GDP!S143="NA","अप्रयोज्य",[3]IW_GDP!S143)</f>
        <v>1.1100496759998499</v>
      </c>
      <c r="T143" s="55">
        <f>IF([3]IW_GDP!T143="NA","अप्रयोज्य",[3]IW_GDP!T143)</f>
        <v>0</v>
      </c>
      <c r="U143" s="56">
        <f>IF([3]IW_GDP!U143="NA","अप्रयोज्य",[3]IW_GDP!U143)</f>
        <v>85.31957734156812</v>
      </c>
      <c r="V143" s="60"/>
      <c r="W143" s="53" t="str">
        <f t="shared" ref="W143:W171" si="6">IF(B143="",W142,B143)</f>
        <v>मनीपालसिग्ना</v>
      </c>
      <c r="X143" s="49" t="e">
        <f>VLOOKUP(D143,$Z$1:$AA$2,2,0)</f>
        <v>#N/A</v>
      </c>
      <c r="Y143" s="53" t="str">
        <f t="shared" ref="Y143:Y168" si="7">IF(C143="",Y142,C143)</f>
        <v>माह के लिए</v>
      </c>
      <c r="Z143" s="53">
        <f>U143-SUM(E143,F143,I143,J143,M143,P143,Q143,R143,S143,N143,O143)</f>
        <v>0</v>
      </c>
      <c r="AA143" s="53"/>
      <c r="AB143" s="53" t="e">
        <f>SUM(#REF!)</f>
        <v>#REF!</v>
      </c>
      <c r="AC143" s="53" t="e">
        <f>AB143-M143</f>
        <v>#REF!</v>
      </c>
      <c r="AD143" s="53"/>
    </row>
    <row r="144" spans="1:30" s="61" customFormat="1" ht="29.1" customHeight="1" thickBot="1" x14ac:dyDescent="0.35">
      <c r="A144" s="92"/>
      <c r="B144" s="95"/>
      <c r="C144" s="98"/>
      <c r="D144" s="50" t="str">
        <f>VLOOKUP([3]IW_GDP!D144,[3]Sheet3!$C$47:$D$49,2,0)</f>
        <v>वृद्धि</v>
      </c>
      <c r="E144" s="57" t="str">
        <f>IF([3]IW_GDP!E144="NA","अप्रयोज्य",[3]IW_GDP!E144)</f>
        <v>अप्रयोज्य</v>
      </c>
      <c r="F144" s="57" t="str">
        <f>IF([3]IW_GDP!F144="NA","अप्रयोज्य",[3]IW_GDP!F144)</f>
        <v>अप्रयोज्य</v>
      </c>
      <c r="G144" s="57" t="str">
        <f>IF([3]IW_GDP!G144="NA","अप्रयोज्य",[3]IW_GDP!G144)</f>
        <v>अप्रयोज्य</v>
      </c>
      <c r="H144" s="57" t="str">
        <f>IF([3]IW_GDP!H144="NA","अप्रयोज्य",[3]IW_GDP!H144)</f>
        <v>अप्रयोज्य</v>
      </c>
      <c r="I144" s="57" t="str">
        <f>IF([3]IW_GDP!I144="NA","अप्रयोज्य",[3]IW_GDP!I144)</f>
        <v>अप्रयोज्य</v>
      </c>
      <c r="J144" s="58" t="str">
        <f>IF([3]IW_GDP!J144="NA","अप्रयोज्य",[3]IW_GDP!J144)</f>
        <v>अप्रयोज्य</v>
      </c>
      <c r="K144" s="58" t="str">
        <f>IF([3]IW_GDP!K144="NA","अप्रयोज्य",[3]IW_GDP!K144)</f>
        <v>अप्रयोज्य</v>
      </c>
      <c r="L144" s="58" t="str">
        <f>IF([3]IW_GDP!L144="NA","अप्रयोज्य",[3]IW_GDP!L144)</f>
        <v>अप्रयोज्य</v>
      </c>
      <c r="M144" s="58">
        <f>IF([3]IW_GDP!M144="NA","अप्रयोज्य",[3]IW_GDP!M144)</f>
        <v>0.42347758333736724</v>
      </c>
      <c r="N144" s="58">
        <f>IF([3]IW_GDP!N144="NA","अप्रयोज्य",[3]IW_GDP!N144)</f>
        <v>0.15505173912601411</v>
      </c>
      <c r="O144" s="58" t="str">
        <f>IF([3]IW_GDP!O144="NA","अप्रयोज्य",[3]IW_GDP!O144)</f>
        <v>अप्रयोज्य</v>
      </c>
      <c r="P144" s="58" t="str">
        <f>IF([3]IW_GDP!P144="NA","अप्रयोज्य",[3]IW_GDP!P144)</f>
        <v>अप्रयोज्य</v>
      </c>
      <c r="Q144" s="58" t="str">
        <f>IF([3]IW_GDP!Q144="NA","अप्रयोज्य",[3]IW_GDP!Q144)</f>
        <v>अप्रयोज्य</v>
      </c>
      <c r="R144" s="58" t="str">
        <f>IF([3]IW_GDP!R144="NA","अप्रयोज्य",[3]IW_GDP!R144)</f>
        <v>अप्रयोज्य</v>
      </c>
      <c r="S144" s="58">
        <f>IF([3]IW_GDP!S144="NA","अप्रयोज्य",[3]IW_GDP!S144)</f>
        <v>2.6820664614323504</v>
      </c>
      <c r="T144" s="58" t="str">
        <f>IF([3]IW_GDP!T144="NA","अप्रयोज्य",[3]IW_GDP!T144)</f>
        <v>अप्रयोज्य</v>
      </c>
      <c r="U144" s="59">
        <f>IF([3]IW_GDP!U144="NA","अप्रयोज्य",[3]IW_GDP!U144)</f>
        <v>0.4525071884035452</v>
      </c>
      <c r="V144" s="60"/>
      <c r="W144" s="53" t="str">
        <f t="shared" si="6"/>
        <v>मनीपालसिग्ना</v>
      </c>
      <c r="X144" s="49"/>
      <c r="Y144" s="53" t="str">
        <f t="shared" si="7"/>
        <v>माह के लिए</v>
      </c>
      <c r="Z144" s="53"/>
      <c r="AB144" s="53" t="e">
        <f>SUM(#REF!)</f>
        <v>#REF!</v>
      </c>
    </row>
    <row r="145" spans="1:30" s="61" customFormat="1" ht="29.1" customHeight="1" thickBot="1" x14ac:dyDescent="0.35">
      <c r="A145" s="92"/>
      <c r="B145" s="95"/>
      <c r="C145" s="98" t="s">
        <v>79</v>
      </c>
      <c r="D145" s="50" t="str">
        <f>VLOOKUP([3]IW_GDP!D145,[3]Sheet3!$C$47:$D$49,2,0)</f>
        <v>चालू वर्ष</v>
      </c>
      <c r="E145" s="55">
        <f>IF([3]IW_GDP!E145="NA","अप्रयोज्य",[3]IW_GDP!E145)</f>
        <v>0</v>
      </c>
      <c r="F145" s="55">
        <f>IF([3]IW_GDP!F145="NA","अप्रयोज्य",[3]IW_GDP!F145)</f>
        <v>0</v>
      </c>
      <c r="G145" s="55">
        <f>IF([3]IW_GDP!G145="NA","अप्रयोज्य",[3]IW_GDP!G145)</f>
        <v>0</v>
      </c>
      <c r="H145" s="55">
        <f>IF([3]IW_GDP!H145="NA","अप्रयोज्य",[3]IW_GDP!H145)</f>
        <v>0</v>
      </c>
      <c r="I145" s="55">
        <f>IF([3]IW_GDP!I145="NA","अप्रयोज्य",[3]IW_GDP!I145)</f>
        <v>0</v>
      </c>
      <c r="J145" s="55">
        <f>IF([3]IW_GDP!J145="NA","अप्रयोज्य",[3]IW_GDP!J145)</f>
        <v>0</v>
      </c>
      <c r="K145" s="55">
        <f>IF([3]IW_GDP!K145="NA","अप्रयोज्य",[3]IW_GDP!K145)</f>
        <v>0</v>
      </c>
      <c r="L145" s="55">
        <f>IF([3]IW_GDP!L145="NA","अप्रयोज्य",[3]IW_GDP!L145)</f>
        <v>0</v>
      </c>
      <c r="M145" s="55">
        <f>IF([3]IW_GDP!M145="NA","अप्रयोज्य",[3]IW_GDP!M145)</f>
        <v>700.85526201797904</v>
      </c>
      <c r="N145" s="55">
        <f>IF([3]IW_GDP!N145="NA","अप्रयोज्य",[3]IW_GDP!N145)</f>
        <v>0.80878208637344695</v>
      </c>
      <c r="O145" s="55">
        <f>IF([3]IW_GDP!O145="NA","अप्रयोज्य",[3]IW_GDP!O145)</f>
        <v>0</v>
      </c>
      <c r="P145" s="55">
        <f>IF([3]IW_GDP!P145="NA","अप्रयोज्य",[3]IW_GDP!P145)</f>
        <v>0</v>
      </c>
      <c r="Q145" s="55">
        <f>IF([3]IW_GDP!Q145="NA","अप्रयोज्य",[3]IW_GDP!Q145)</f>
        <v>0</v>
      </c>
      <c r="R145" s="55">
        <f>IF([3]IW_GDP!R145="NA","अप्रयोज्य",[3]IW_GDP!R145)</f>
        <v>0</v>
      </c>
      <c r="S145" s="55">
        <f>IF([3]IW_GDP!S145="NA","अप्रयोज्य",[3]IW_GDP!S145)</f>
        <v>17.403120116730669</v>
      </c>
      <c r="T145" s="55">
        <f>IF([3]IW_GDP!T145="NA","अप्रयोज्य",[3]IW_GDP!T145)</f>
        <v>0</v>
      </c>
      <c r="U145" s="56">
        <f>IF([3]IW_GDP!U145="NA","अप्रयोज्य",[3]IW_GDP!U145)</f>
        <v>719.06716422108309</v>
      </c>
      <c r="V145" s="60"/>
      <c r="W145" s="53" t="str">
        <f t="shared" si="6"/>
        <v>मनीपालसिग्ना</v>
      </c>
      <c r="X145" s="49" t="e">
        <f>VLOOKUP(D145,$Z$1:$AA$2,2,0)</f>
        <v>#N/A</v>
      </c>
      <c r="Y145" s="53" t="str">
        <f t="shared" si="7"/>
        <v>माह तक</v>
      </c>
      <c r="Z145" s="53"/>
      <c r="AB145" s="53"/>
    </row>
    <row r="146" spans="1:30" s="61" customFormat="1" ht="29.1" customHeight="1" thickBot="1" x14ac:dyDescent="0.35">
      <c r="A146" s="92"/>
      <c r="B146" s="95"/>
      <c r="C146" s="98"/>
      <c r="D146" s="50" t="str">
        <f>VLOOKUP([3]IW_GDP!D146,[3]Sheet3!$C$47:$D$49,2,0)</f>
        <v>गत वर्ष</v>
      </c>
      <c r="E146" s="55">
        <f>IF([3]IW_GDP!E146="NA","अप्रयोज्य",[3]IW_GDP!E146)</f>
        <v>0</v>
      </c>
      <c r="F146" s="55">
        <f>IF([3]IW_GDP!F146="NA","अप्रयोज्य",[3]IW_GDP!F146)</f>
        <v>0</v>
      </c>
      <c r="G146" s="55">
        <f>IF([3]IW_GDP!G146="NA","अप्रयोज्य",[3]IW_GDP!G146)</f>
        <v>0</v>
      </c>
      <c r="H146" s="55">
        <f>IF([3]IW_GDP!H146="NA","अप्रयोज्य",[3]IW_GDP!H146)</f>
        <v>0</v>
      </c>
      <c r="I146" s="55">
        <f>IF([3]IW_GDP!I146="NA","अप्रयोज्य",[3]IW_GDP!I146)</f>
        <v>0</v>
      </c>
      <c r="J146" s="55">
        <f>IF([3]IW_GDP!J146="NA","अप्रयोज्य",[3]IW_GDP!J146)</f>
        <v>0</v>
      </c>
      <c r="K146" s="55">
        <f>IF([3]IW_GDP!K146="NA","अप्रयोज्य",[3]IW_GDP!K146)</f>
        <v>0</v>
      </c>
      <c r="L146" s="55">
        <f>IF([3]IW_GDP!L146="NA","अप्रयोज्य",[3]IW_GDP!L146)</f>
        <v>0</v>
      </c>
      <c r="M146" s="55">
        <f>IF([3]IW_GDP!M146="NA","अप्रयोज्य",[3]IW_GDP!M146)</f>
        <v>517.55447025071692</v>
      </c>
      <c r="N146" s="55">
        <f>IF([3]IW_GDP!N146="NA","अप्रयोज्य",[3]IW_GDP!N146)</f>
        <v>1.9634674131505914</v>
      </c>
      <c r="O146" s="55">
        <f>IF([3]IW_GDP!O146="NA","अप्रयोज्य",[3]IW_GDP!O146)</f>
        <v>0</v>
      </c>
      <c r="P146" s="55">
        <f>IF([3]IW_GDP!P146="NA","अप्रयोज्य",[3]IW_GDP!P146)</f>
        <v>0</v>
      </c>
      <c r="Q146" s="55">
        <f>IF([3]IW_GDP!Q146="NA","अप्रयोज्य",[3]IW_GDP!Q146)</f>
        <v>0</v>
      </c>
      <c r="R146" s="55">
        <f>IF([3]IW_GDP!R146="NA","अप्रयोज्य",[3]IW_GDP!R146)</f>
        <v>0</v>
      </c>
      <c r="S146" s="55">
        <f>IF([3]IW_GDP!S146="NA","अप्रयोज्य",[3]IW_GDP!S146)</f>
        <v>7.4120967269996632</v>
      </c>
      <c r="T146" s="55">
        <f>IF([3]IW_GDP!T146="NA","अप्रयोज्य",[3]IW_GDP!T146)</f>
        <v>0</v>
      </c>
      <c r="U146" s="56">
        <f>IF([3]IW_GDP!U146="NA","अप्रयोज्य",[3]IW_GDP!U146)</f>
        <v>526.93003439086715</v>
      </c>
      <c r="V146" s="60"/>
      <c r="W146" s="53" t="str">
        <f t="shared" si="6"/>
        <v>मनीपालसिग्ना</v>
      </c>
      <c r="X146" s="49" t="e">
        <f>VLOOKUP(D146,$Z$1:$AA$2,2,0)</f>
        <v>#N/A</v>
      </c>
      <c r="Y146" s="53" t="str">
        <f t="shared" si="7"/>
        <v>माह तक</v>
      </c>
      <c r="Z146" s="53"/>
      <c r="AB146" s="53"/>
    </row>
    <row r="147" spans="1:30" s="61" customFormat="1" ht="29.1" customHeight="1" thickBot="1" x14ac:dyDescent="0.35">
      <c r="A147" s="93"/>
      <c r="B147" s="96"/>
      <c r="C147" s="99"/>
      <c r="D147" s="50" t="str">
        <f>VLOOKUP([3]IW_GDP!D147,[3]Sheet3!$C$47:$D$49,2,0)</f>
        <v>वृद्धि</v>
      </c>
      <c r="E147" s="63" t="str">
        <f>IF([3]IW_GDP!E147="NA","अप्रयोज्य",[3]IW_GDP!E147)</f>
        <v>अप्रयोज्य</v>
      </c>
      <c r="F147" s="63" t="str">
        <f>IF([3]IW_GDP!F147="NA","अप्रयोज्य",[3]IW_GDP!F147)</f>
        <v>अप्रयोज्य</v>
      </c>
      <c r="G147" s="63" t="str">
        <f>IF([3]IW_GDP!G147="NA","अप्रयोज्य",[3]IW_GDP!G147)</f>
        <v>अप्रयोज्य</v>
      </c>
      <c r="H147" s="63" t="str">
        <f>IF([3]IW_GDP!H147="NA","अप्रयोज्य",[3]IW_GDP!H147)</f>
        <v>अप्रयोज्य</v>
      </c>
      <c r="I147" s="63" t="str">
        <f>IF([3]IW_GDP!I147="NA","अप्रयोज्य",[3]IW_GDP!I147)</f>
        <v>अप्रयोज्य</v>
      </c>
      <c r="J147" s="64" t="str">
        <f>IF([3]IW_GDP!J147="NA","अप्रयोज्य",[3]IW_GDP!J147)</f>
        <v>अप्रयोज्य</v>
      </c>
      <c r="K147" s="64" t="str">
        <f>IF([3]IW_GDP!K147="NA","अप्रयोज्य",[3]IW_GDP!K147)</f>
        <v>अप्रयोज्य</v>
      </c>
      <c r="L147" s="64" t="str">
        <f>IF([3]IW_GDP!L147="NA","अप्रयोज्य",[3]IW_GDP!L147)</f>
        <v>अप्रयोज्य</v>
      </c>
      <c r="M147" s="64">
        <f>IF([3]IW_GDP!M147="NA","अप्रयोज्य",[3]IW_GDP!M147)</f>
        <v>0.35416715013294431</v>
      </c>
      <c r="N147" s="64">
        <f>IF([3]IW_GDP!N147="NA","अप्रयोज्य",[3]IW_GDP!N147)</f>
        <v>-0.58808479277195114</v>
      </c>
      <c r="O147" s="64" t="str">
        <f>IF([3]IW_GDP!O147="NA","अप्रयोज्य",[3]IW_GDP!O147)</f>
        <v>अप्रयोज्य</v>
      </c>
      <c r="P147" s="64" t="str">
        <f>IF([3]IW_GDP!P147="NA","अप्रयोज्य",[3]IW_GDP!P147)</f>
        <v>अप्रयोज्य</v>
      </c>
      <c r="Q147" s="64" t="str">
        <f>IF([3]IW_GDP!Q147="NA","अप्रयोज्य",[3]IW_GDP!Q147)</f>
        <v>अप्रयोज्य</v>
      </c>
      <c r="R147" s="64" t="str">
        <f>IF([3]IW_GDP!R147="NA","अप्रयोज्य",[3]IW_GDP!R147)</f>
        <v>अप्रयोज्य</v>
      </c>
      <c r="S147" s="64">
        <f>IF([3]IW_GDP!S147="NA","अप्रयोज्य",[3]IW_GDP!S147)</f>
        <v>1.34793483648658</v>
      </c>
      <c r="T147" s="64" t="str">
        <f>IF([3]IW_GDP!T147="NA","अप्रयोज्य",[3]IW_GDP!T147)</f>
        <v>अप्रयोज्य</v>
      </c>
      <c r="U147" s="65">
        <f>IF([3]IW_GDP!U147="NA","अप्रयोज्य",[3]IW_GDP!U147)</f>
        <v>0.36463499381341413</v>
      </c>
      <c r="V147" s="60"/>
      <c r="W147" s="53" t="str">
        <f t="shared" si="6"/>
        <v>मनीपालसिग्ना</v>
      </c>
      <c r="X147" s="49"/>
      <c r="Y147" s="53" t="str">
        <f t="shared" si="7"/>
        <v>माह तक</v>
      </c>
      <c r="Z147" s="53"/>
      <c r="AB147" s="53"/>
    </row>
    <row r="148" spans="1:30" s="61" customFormat="1" ht="29.1" customHeight="1" x14ac:dyDescent="0.3">
      <c r="A148" s="91">
        <f>A142+1</f>
        <v>24</v>
      </c>
      <c r="B148" s="94" t="str">
        <f>INDEX([3]Sheet3!$F$3:$F$42,MATCH([3]IW_GDP!B148,[3]Sheet3!$E$3:$E$42,0))</f>
        <v>स्टार</v>
      </c>
      <c r="C148" s="97" t="s">
        <v>78</v>
      </c>
      <c r="D148" s="50" t="str">
        <f>VLOOKUP([3]IW_GDP!D148,[3]Sheet3!$C$47:$D$49,2,0)</f>
        <v>चालू वर्ष</v>
      </c>
      <c r="E148" s="51">
        <f>IF([3]IW_GDP!E148="NA","अप्रयोज्य",[3]IW_GDP!E148)</f>
        <v>0</v>
      </c>
      <c r="F148" s="51">
        <f>IF([3]IW_GDP!F148="NA","अप्रयोज्य",[3]IW_GDP!F148)</f>
        <v>0</v>
      </c>
      <c r="G148" s="51">
        <f>IF([3]IW_GDP!G148="NA","अप्रयोज्य",[3]IW_GDP!G148)</f>
        <v>0</v>
      </c>
      <c r="H148" s="51">
        <f>IF([3]IW_GDP!H148="NA","अप्रयोज्य",[3]IW_GDP!H148)</f>
        <v>0</v>
      </c>
      <c r="I148" s="51">
        <f>IF([3]IW_GDP!I148="NA","अप्रयोज्य",[3]IW_GDP!I148)</f>
        <v>0</v>
      </c>
      <c r="J148" s="51">
        <f>IF([3]IW_GDP!J148="NA","अप्रयोज्य",[3]IW_GDP!J148)</f>
        <v>0</v>
      </c>
      <c r="K148" s="51">
        <f>IF([3]IW_GDP!K148="NA","अप्रयोज्य",[3]IW_GDP!K148)</f>
        <v>0</v>
      </c>
      <c r="L148" s="51">
        <f>IF([3]IW_GDP!L148="NA","अप्रयोज्य",[3]IW_GDP!L148)</f>
        <v>0</v>
      </c>
      <c r="M148" s="51">
        <f>IF([3]IW_GDP!M148="NA","अप्रयोज्य",[3]IW_GDP!M148)</f>
        <v>941.85904169999958</v>
      </c>
      <c r="N148" s="51">
        <f>IF([3]IW_GDP!N148="NA","अप्रयोज्य",[3]IW_GDP!N148)</f>
        <v>0.11777870000000001</v>
      </c>
      <c r="O148" s="51">
        <f>IF([3]IW_GDP!O148="NA","अप्रयोज्य",[3]IW_GDP!O148)</f>
        <v>0</v>
      </c>
      <c r="P148" s="51">
        <f>IF([3]IW_GDP!P148="NA","अप्रयोज्य",[3]IW_GDP!P148)</f>
        <v>0</v>
      </c>
      <c r="Q148" s="51">
        <f>IF([3]IW_GDP!Q148="NA","अप्रयोज्य",[3]IW_GDP!Q148)</f>
        <v>0</v>
      </c>
      <c r="R148" s="51">
        <f>IF([3]IW_GDP!R148="NA","अप्रयोज्य",[3]IW_GDP!R148)</f>
        <v>0</v>
      </c>
      <c r="S148" s="51">
        <f>IF([3]IW_GDP!S148="NA","अप्रयोज्य",[3]IW_GDP!S148)</f>
        <v>15.045141299999997</v>
      </c>
      <c r="T148" s="51">
        <f>IF([3]IW_GDP!T148="NA","अप्रयोज्य",[3]IW_GDP!T148)</f>
        <v>0</v>
      </c>
      <c r="U148" s="52">
        <f>IF([3]IW_GDP!U148="NA","अप्रयोज्य",[3]IW_GDP!U148)</f>
        <v>957.02196169999957</v>
      </c>
      <c r="V148" s="60"/>
      <c r="W148" s="53" t="str">
        <f t="shared" si="6"/>
        <v>स्टार</v>
      </c>
      <c r="X148" s="49" t="e">
        <f>VLOOKUP(D148,$Z$1:$AA$2,2,0)</f>
        <v>#N/A</v>
      </c>
      <c r="Y148" s="53" t="str">
        <f t="shared" si="7"/>
        <v>माह के लिए</v>
      </c>
      <c r="Z148" s="53">
        <f>U148-SUM(E148,F148,I148,J148,M148,P148,Q148,R148,S148,N148,O148)</f>
        <v>0</v>
      </c>
      <c r="AA148" s="53"/>
      <c r="AB148" s="53" t="e">
        <f>SUM(#REF!)</f>
        <v>#REF!</v>
      </c>
      <c r="AC148" s="53" t="e">
        <f>AB148-M148</f>
        <v>#REF!</v>
      </c>
      <c r="AD148" s="53"/>
    </row>
    <row r="149" spans="1:30" s="61" customFormat="1" ht="29.1" customHeight="1" x14ac:dyDescent="0.3">
      <c r="A149" s="92"/>
      <c r="B149" s="95"/>
      <c r="C149" s="98"/>
      <c r="D149" s="54" t="str">
        <f>VLOOKUP([3]IW_GDP!D149,[3]Sheet3!$C$47:$D$49,2,0)</f>
        <v>गत वर्ष</v>
      </c>
      <c r="E149" s="55">
        <f>IF([3]IW_GDP!E149="NA","अप्रयोज्य",[3]IW_GDP!E149)</f>
        <v>0</v>
      </c>
      <c r="F149" s="55">
        <f>IF([3]IW_GDP!F149="NA","अप्रयोज्य",[3]IW_GDP!F149)</f>
        <v>0</v>
      </c>
      <c r="G149" s="55">
        <f>IF([3]IW_GDP!G149="NA","अप्रयोज्य",[3]IW_GDP!G149)</f>
        <v>0</v>
      </c>
      <c r="H149" s="55">
        <f>IF([3]IW_GDP!H149="NA","अप्रयोज्य",[3]IW_GDP!H149)</f>
        <v>0</v>
      </c>
      <c r="I149" s="55">
        <f>IF([3]IW_GDP!I149="NA","अप्रयोज्य",[3]IW_GDP!I149)</f>
        <v>0</v>
      </c>
      <c r="J149" s="55">
        <f>IF([3]IW_GDP!J149="NA","अप्रयोज्य",[3]IW_GDP!J149)</f>
        <v>0</v>
      </c>
      <c r="K149" s="55">
        <f>IF([3]IW_GDP!K149="NA","अप्रयोज्य",[3]IW_GDP!K149)</f>
        <v>0</v>
      </c>
      <c r="L149" s="55">
        <f>IF([3]IW_GDP!L149="NA","अप्रयोज्य",[3]IW_GDP!L149)</f>
        <v>0</v>
      </c>
      <c r="M149" s="55">
        <f>IF([3]IW_GDP!M149="NA","अप्रयोज्य",[3]IW_GDP!M149)</f>
        <v>845.51014172499981</v>
      </c>
      <c r="N149" s="55">
        <f>IF([3]IW_GDP!N149="NA","अप्रयोज्य",[3]IW_GDP!N149)</f>
        <v>1.6037199999999998E-2</v>
      </c>
      <c r="O149" s="55">
        <f>IF([3]IW_GDP!O149="NA","अप्रयोज्य",[3]IW_GDP!O149)</f>
        <v>0</v>
      </c>
      <c r="P149" s="55">
        <f>IF([3]IW_GDP!P149="NA","अप्रयोज्य",[3]IW_GDP!P149)</f>
        <v>0</v>
      </c>
      <c r="Q149" s="55">
        <f>IF([3]IW_GDP!Q149="NA","अप्रयोज्य",[3]IW_GDP!Q149)</f>
        <v>0</v>
      </c>
      <c r="R149" s="55">
        <f>IF([3]IW_GDP!R149="NA","अप्रयोज्य",[3]IW_GDP!R149)</f>
        <v>0</v>
      </c>
      <c r="S149" s="55">
        <f>IF([3]IW_GDP!S149="NA","अप्रयोज्य",[3]IW_GDP!S149)</f>
        <v>12.488468900000001</v>
      </c>
      <c r="T149" s="55">
        <f>IF([3]IW_GDP!T149="NA","अप्रयोज्य",[3]IW_GDP!T149)</f>
        <v>0</v>
      </c>
      <c r="U149" s="56">
        <f>IF([3]IW_GDP!U149="NA","अप्रयोज्य",[3]IW_GDP!U149)</f>
        <v>858.01464782499988</v>
      </c>
      <c r="V149" s="60"/>
      <c r="W149" s="53" t="str">
        <f t="shared" si="6"/>
        <v>स्टार</v>
      </c>
      <c r="X149" s="49" t="e">
        <f>VLOOKUP(D149,$Z$1:$AA$2,2,0)</f>
        <v>#N/A</v>
      </c>
      <c r="Y149" s="53" t="str">
        <f t="shared" si="7"/>
        <v>माह के लिए</v>
      </c>
      <c r="Z149" s="53">
        <f>U149-SUM(E149,F149,I149,J149,M149,P149,Q149,R149,S149,N149,O149)</f>
        <v>0</v>
      </c>
      <c r="AA149" s="53"/>
      <c r="AB149" s="53" t="e">
        <f>SUM(#REF!)</f>
        <v>#REF!</v>
      </c>
      <c r="AC149" s="53" t="e">
        <f>AB149-M149</f>
        <v>#REF!</v>
      </c>
      <c r="AD149" s="53"/>
    </row>
    <row r="150" spans="1:30" s="61" customFormat="1" ht="29.1" customHeight="1" x14ac:dyDescent="0.3">
      <c r="A150" s="92"/>
      <c r="B150" s="95"/>
      <c r="C150" s="98"/>
      <c r="D150" s="54" t="str">
        <f>VLOOKUP([3]IW_GDP!D150,[3]Sheet3!$C$47:$D$49,2,0)</f>
        <v>वृद्धि</v>
      </c>
      <c r="E150" s="57" t="str">
        <f>IF([3]IW_GDP!E150="NA","अप्रयोज्य",[3]IW_GDP!E150)</f>
        <v>अप्रयोज्य</v>
      </c>
      <c r="F150" s="57" t="str">
        <f>IF([3]IW_GDP!F150="NA","अप्रयोज्य",[3]IW_GDP!F150)</f>
        <v>अप्रयोज्य</v>
      </c>
      <c r="G150" s="57" t="str">
        <f>IF([3]IW_GDP!G150="NA","अप्रयोज्य",[3]IW_GDP!G150)</f>
        <v>अप्रयोज्य</v>
      </c>
      <c r="H150" s="57" t="str">
        <f>IF([3]IW_GDP!H150="NA","अप्रयोज्य",[3]IW_GDP!H150)</f>
        <v>अप्रयोज्य</v>
      </c>
      <c r="I150" s="57" t="str">
        <f>IF([3]IW_GDP!I150="NA","अप्रयोज्य",[3]IW_GDP!I150)</f>
        <v>अप्रयोज्य</v>
      </c>
      <c r="J150" s="58" t="str">
        <f>IF([3]IW_GDP!J150="NA","अप्रयोज्य",[3]IW_GDP!J150)</f>
        <v>अप्रयोज्य</v>
      </c>
      <c r="K150" s="58" t="str">
        <f>IF([3]IW_GDP!K150="NA","अप्रयोज्य",[3]IW_GDP!K150)</f>
        <v>अप्रयोज्य</v>
      </c>
      <c r="L150" s="58" t="str">
        <f>IF([3]IW_GDP!L150="NA","अप्रयोज्य",[3]IW_GDP!L150)</f>
        <v>अप्रयोज्य</v>
      </c>
      <c r="M150" s="58">
        <f>IF([3]IW_GDP!M150="NA","अप्रयोज्य",[3]IW_GDP!M150)</f>
        <v>0.11395357101031323</v>
      </c>
      <c r="N150" s="58">
        <f>IF([3]IW_GDP!N150="NA","अप्रयोज्य",[3]IW_GDP!N150)</f>
        <v>6.344093732072932</v>
      </c>
      <c r="O150" s="58" t="str">
        <f>IF([3]IW_GDP!O150="NA","अप्रयोज्य",[3]IW_GDP!O150)</f>
        <v>अप्रयोज्य</v>
      </c>
      <c r="P150" s="58" t="str">
        <f>IF([3]IW_GDP!P150="NA","अप्रयोज्य",[3]IW_GDP!P150)</f>
        <v>अप्रयोज्य</v>
      </c>
      <c r="Q150" s="58" t="str">
        <f>IF([3]IW_GDP!Q150="NA","अप्रयोज्य",[3]IW_GDP!Q150)</f>
        <v>अप्रयोज्य</v>
      </c>
      <c r="R150" s="58" t="str">
        <f>IF([3]IW_GDP!R150="NA","अप्रयोज्य",[3]IW_GDP!R150)</f>
        <v>अप्रयोज्य</v>
      </c>
      <c r="S150" s="58">
        <f>IF([3]IW_GDP!S150="NA","अप्रयोज्य",[3]IW_GDP!S150)</f>
        <v>0.20472264618443309</v>
      </c>
      <c r="T150" s="58" t="str">
        <f>IF([3]IW_GDP!T150="NA","अप्रयोज्य",[3]IW_GDP!T150)</f>
        <v>अप्रयोज्य</v>
      </c>
      <c r="U150" s="59">
        <f>IF([3]IW_GDP!U150="NA","अप्रयोज्य",[3]IW_GDP!U150)</f>
        <v>0.11539116974981195</v>
      </c>
      <c r="V150" s="60"/>
      <c r="W150" s="53" t="str">
        <f t="shared" si="6"/>
        <v>स्टार</v>
      </c>
      <c r="X150" s="49"/>
      <c r="Y150" s="53" t="str">
        <f t="shared" si="7"/>
        <v>माह के लिए</v>
      </c>
      <c r="Z150" s="53"/>
      <c r="AB150" s="53" t="e">
        <f>SUM(#REF!)</f>
        <v>#REF!</v>
      </c>
    </row>
    <row r="151" spans="1:30" s="61" customFormat="1" ht="29.1" customHeight="1" x14ac:dyDescent="0.3">
      <c r="A151" s="92"/>
      <c r="B151" s="95"/>
      <c r="C151" s="98" t="s">
        <v>79</v>
      </c>
      <c r="D151" s="54" t="str">
        <f>VLOOKUP([3]IW_GDP!D151,[3]Sheet3!$C$47:$D$49,2,0)</f>
        <v>चालू वर्ष</v>
      </c>
      <c r="E151" s="55">
        <f>IF([3]IW_GDP!E151="NA","अप्रयोज्य",[3]IW_GDP!E151)</f>
        <v>0</v>
      </c>
      <c r="F151" s="55">
        <f>IF([3]IW_GDP!F151="NA","अप्रयोज्य",[3]IW_GDP!F151)</f>
        <v>0</v>
      </c>
      <c r="G151" s="55">
        <f>IF([3]IW_GDP!G151="NA","अप्रयोज्य",[3]IW_GDP!G151)</f>
        <v>0</v>
      </c>
      <c r="H151" s="55">
        <f>IF([3]IW_GDP!H151="NA","अप्रयोज्य",[3]IW_GDP!H151)</f>
        <v>0</v>
      </c>
      <c r="I151" s="55">
        <f>IF([3]IW_GDP!I151="NA","अप्रयोज्य",[3]IW_GDP!I151)</f>
        <v>0</v>
      </c>
      <c r="J151" s="55">
        <f>IF([3]IW_GDP!J151="NA","अप्रयोज्य",[3]IW_GDP!J151)</f>
        <v>0</v>
      </c>
      <c r="K151" s="55">
        <f>IF([3]IW_GDP!K151="NA","अप्रयोज्य",[3]IW_GDP!K151)</f>
        <v>0</v>
      </c>
      <c r="L151" s="55">
        <f>IF([3]IW_GDP!L151="NA","अप्रयोज्य",[3]IW_GDP!L151)</f>
        <v>0</v>
      </c>
      <c r="M151" s="55">
        <f>IF([3]IW_GDP!M151="NA","अप्रयोज्य",[3]IW_GDP!M151)</f>
        <v>6511.3755677999998</v>
      </c>
      <c r="N151" s="55">
        <f>IF([3]IW_GDP!N151="NA","अप्रयोज्य",[3]IW_GDP!N151)</f>
        <v>1.0108397</v>
      </c>
      <c r="O151" s="55">
        <f>IF([3]IW_GDP!O151="NA","अप्रयोज्य",[3]IW_GDP!O151)</f>
        <v>0</v>
      </c>
      <c r="P151" s="55">
        <f>IF([3]IW_GDP!P151="NA","अप्रयोज्य",[3]IW_GDP!P151)</f>
        <v>0</v>
      </c>
      <c r="Q151" s="55">
        <f>IF([3]IW_GDP!Q151="NA","अप्रयोज्य",[3]IW_GDP!Q151)</f>
        <v>0</v>
      </c>
      <c r="R151" s="55">
        <f>IF([3]IW_GDP!R151="NA","अप्रयोज्य",[3]IW_GDP!R151)</f>
        <v>0</v>
      </c>
      <c r="S151" s="55">
        <f>IF([3]IW_GDP!S151="NA","अप्रयोज्य",[3]IW_GDP!S151)</f>
        <v>99.7832291</v>
      </c>
      <c r="T151" s="55">
        <f>IF([3]IW_GDP!T151="NA","अप्रयोज्य",[3]IW_GDP!T151)</f>
        <v>0</v>
      </c>
      <c r="U151" s="56">
        <f>IF([3]IW_GDP!U151="NA","अप्रयोज्य",[3]IW_GDP!U151)</f>
        <v>6612.1696366000006</v>
      </c>
      <c r="V151" s="60"/>
      <c r="W151" s="53" t="str">
        <f t="shared" si="6"/>
        <v>स्टार</v>
      </c>
      <c r="X151" s="49" t="e">
        <f>VLOOKUP(D151,$Z$1:$AA$2,2,0)</f>
        <v>#N/A</v>
      </c>
      <c r="Y151" s="53" t="str">
        <f t="shared" si="7"/>
        <v>माह तक</v>
      </c>
      <c r="Z151" s="53"/>
      <c r="AB151" s="53"/>
    </row>
    <row r="152" spans="1:30" s="61" customFormat="1" ht="29.1" customHeight="1" x14ac:dyDescent="0.3">
      <c r="A152" s="92"/>
      <c r="B152" s="95"/>
      <c r="C152" s="98"/>
      <c r="D152" s="54" t="str">
        <f>VLOOKUP([3]IW_GDP!D152,[3]Sheet3!$C$47:$D$49,2,0)</f>
        <v>गत वर्ष</v>
      </c>
      <c r="E152" s="55">
        <f>IF([3]IW_GDP!E152="NA","अप्रयोज्य",[3]IW_GDP!E152)</f>
        <v>0</v>
      </c>
      <c r="F152" s="55">
        <f>IF([3]IW_GDP!F152="NA","अप्रयोज्य",[3]IW_GDP!F152)</f>
        <v>0</v>
      </c>
      <c r="G152" s="55">
        <f>IF([3]IW_GDP!G152="NA","अप्रयोज्य",[3]IW_GDP!G152)</f>
        <v>0</v>
      </c>
      <c r="H152" s="55">
        <f>IF([3]IW_GDP!H152="NA","अप्रयोज्य",[3]IW_GDP!H152)</f>
        <v>0</v>
      </c>
      <c r="I152" s="55">
        <f>IF([3]IW_GDP!I152="NA","अप्रयोज्य",[3]IW_GDP!I152)</f>
        <v>0</v>
      </c>
      <c r="J152" s="55">
        <f>IF([3]IW_GDP!J152="NA","अप्रयोज्य",[3]IW_GDP!J152)</f>
        <v>0</v>
      </c>
      <c r="K152" s="55">
        <f>IF([3]IW_GDP!K152="NA","अप्रयोज्य",[3]IW_GDP!K152)</f>
        <v>0</v>
      </c>
      <c r="L152" s="55">
        <f>IF([3]IW_GDP!L152="NA","अप्रयोज्य",[3]IW_GDP!L152)</f>
        <v>0</v>
      </c>
      <c r="M152" s="55">
        <f>IF([3]IW_GDP!M152="NA","अप्रयोज्य",[3]IW_GDP!M152)</f>
        <v>5847.3984983170003</v>
      </c>
      <c r="N152" s="55">
        <f>IF([3]IW_GDP!N152="NA","अप्रयोज्य",[3]IW_GDP!N152)</f>
        <v>2.5279099999999999E-2</v>
      </c>
      <c r="O152" s="55">
        <f>IF([3]IW_GDP!O152="NA","अप्रयोज्य",[3]IW_GDP!O152)</f>
        <v>0</v>
      </c>
      <c r="P152" s="55">
        <f>IF([3]IW_GDP!P152="NA","अप्रयोज्य",[3]IW_GDP!P152)</f>
        <v>0</v>
      </c>
      <c r="Q152" s="55">
        <f>IF([3]IW_GDP!Q152="NA","अप्रयोज्य",[3]IW_GDP!Q152)</f>
        <v>0</v>
      </c>
      <c r="R152" s="55">
        <f>IF([3]IW_GDP!R152="NA","अप्रयोज्य",[3]IW_GDP!R152)</f>
        <v>0</v>
      </c>
      <c r="S152" s="55">
        <f>IF([3]IW_GDP!S152="NA","अप्रयोज्य",[3]IW_GDP!S152)</f>
        <v>80.374413099999998</v>
      </c>
      <c r="T152" s="55">
        <f>IF([3]IW_GDP!T152="NA","अप्रयोज्य",[3]IW_GDP!T152)</f>
        <v>0</v>
      </c>
      <c r="U152" s="56">
        <f>IF([3]IW_GDP!U152="NA","अप्रयोज्य",[3]IW_GDP!U152)</f>
        <v>5927.7981905170009</v>
      </c>
      <c r="V152" s="60"/>
      <c r="W152" s="53" t="str">
        <f t="shared" si="6"/>
        <v>स्टार</v>
      </c>
      <c r="X152" s="49" t="e">
        <f>VLOOKUP(D152,$Z$1:$AA$2,2,0)</f>
        <v>#N/A</v>
      </c>
      <c r="Y152" s="53" t="str">
        <f t="shared" si="7"/>
        <v>माह तक</v>
      </c>
      <c r="Z152" s="53"/>
      <c r="AB152" s="53"/>
    </row>
    <row r="153" spans="1:30" s="61" customFormat="1" ht="29.1" customHeight="1" thickBot="1" x14ac:dyDescent="0.35">
      <c r="A153" s="93"/>
      <c r="B153" s="96"/>
      <c r="C153" s="99"/>
      <c r="D153" s="62" t="str">
        <f>VLOOKUP([3]IW_GDP!D153,[3]Sheet3!$C$47:$D$49,2,0)</f>
        <v>वृद्धि</v>
      </c>
      <c r="E153" s="63" t="str">
        <f>IF([3]IW_GDP!E153="NA","अप्रयोज्य",[3]IW_GDP!E153)</f>
        <v>अप्रयोज्य</v>
      </c>
      <c r="F153" s="63" t="str">
        <f>IF([3]IW_GDP!F153="NA","अप्रयोज्य",[3]IW_GDP!F153)</f>
        <v>अप्रयोज्य</v>
      </c>
      <c r="G153" s="63" t="str">
        <f>IF([3]IW_GDP!G153="NA","अप्रयोज्य",[3]IW_GDP!G153)</f>
        <v>अप्रयोज्य</v>
      </c>
      <c r="H153" s="63" t="str">
        <f>IF([3]IW_GDP!H153="NA","अप्रयोज्य",[3]IW_GDP!H153)</f>
        <v>अप्रयोज्य</v>
      </c>
      <c r="I153" s="63" t="str">
        <f>IF([3]IW_GDP!I153="NA","अप्रयोज्य",[3]IW_GDP!I153)</f>
        <v>अप्रयोज्य</v>
      </c>
      <c r="J153" s="64" t="str">
        <f>IF([3]IW_GDP!J153="NA","अप्रयोज्य",[3]IW_GDP!J153)</f>
        <v>अप्रयोज्य</v>
      </c>
      <c r="K153" s="64" t="str">
        <f>IF([3]IW_GDP!K153="NA","अप्रयोज्य",[3]IW_GDP!K153)</f>
        <v>अप्रयोज्य</v>
      </c>
      <c r="L153" s="64" t="str">
        <f>IF([3]IW_GDP!L153="NA","अप्रयोज्य",[3]IW_GDP!L153)</f>
        <v>अप्रयोज्य</v>
      </c>
      <c r="M153" s="64">
        <f>IF([3]IW_GDP!M153="NA","अप्रयोज्य",[3]IW_GDP!M153)</f>
        <v>0.11355084995047036</v>
      </c>
      <c r="N153" s="64">
        <f>IF([3]IW_GDP!N153="NA","अप्रयोज्य",[3]IW_GDP!N153)</f>
        <v>38.987171220494403</v>
      </c>
      <c r="O153" s="64" t="str">
        <f>IF([3]IW_GDP!O153="NA","अप्रयोज्य",[3]IW_GDP!O153)</f>
        <v>अप्रयोज्य</v>
      </c>
      <c r="P153" s="64" t="str">
        <f>IF([3]IW_GDP!P153="NA","अप्रयोज्य",[3]IW_GDP!P153)</f>
        <v>अप्रयोज्य</v>
      </c>
      <c r="Q153" s="64" t="str">
        <f>IF([3]IW_GDP!Q153="NA","अप्रयोज्य",[3]IW_GDP!Q153)</f>
        <v>अप्रयोज्य</v>
      </c>
      <c r="R153" s="64" t="str">
        <f>IF([3]IW_GDP!R153="NA","अप्रयोज्य",[3]IW_GDP!R153)</f>
        <v>अप्रयोज्य</v>
      </c>
      <c r="S153" s="64">
        <f>IF([3]IW_GDP!S153="NA","अप्रयोज्य",[3]IW_GDP!S153)</f>
        <v>0.24148003389899717</v>
      </c>
      <c r="T153" s="64" t="str">
        <f>IF([3]IW_GDP!T153="NA","अप्रयोज्य",[3]IW_GDP!T153)</f>
        <v>अप्रयोज्य</v>
      </c>
      <c r="U153" s="65">
        <f>IF([3]IW_GDP!U153="NA","अप्रयोज्य",[3]IW_GDP!U153)</f>
        <v>0.11545120533587384</v>
      </c>
      <c r="V153" s="60"/>
      <c r="W153" s="53" t="str">
        <f t="shared" si="6"/>
        <v>स्टार</v>
      </c>
      <c r="X153" s="49"/>
      <c r="Y153" s="53" t="str">
        <f t="shared" si="7"/>
        <v>माह तक</v>
      </c>
      <c r="Z153" s="53"/>
      <c r="AB153" s="53"/>
    </row>
    <row r="154" spans="1:30" s="66" customFormat="1" ht="29.1" customHeight="1" x14ac:dyDescent="0.25">
      <c r="A154" s="91">
        <f>A148+1</f>
        <v>25</v>
      </c>
      <c r="B154" s="94" t="str">
        <f>INDEX([3]Sheet3!$F$3:$F$42,MATCH([3]IW_GDP!B154,[3]Sheet3!$E$3:$E$42,0))</f>
        <v>निवा बूपा</v>
      </c>
      <c r="C154" s="97" t="s">
        <v>78</v>
      </c>
      <c r="D154" s="50" t="str">
        <f>VLOOKUP([3]IW_GDP!D154,[3]Sheet3!$C$47:$D$49,2,0)</f>
        <v>चालू वर्ष</v>
      </c>
      <c r="E154" s="51">
        <f>IF([3]IW_GDP!E154="NA","अप्रयोज्य",[3]IW_GDP!E154)</f>
        <v>0</v>
      </c>
      <c r="F154" s="51">
        <f>IF([3]IW_GDP!F154="NA","अप्रयोज्य",[3]IW_GDP!F154)</f>
        <v>0</v>
      </c>
      <c r="G154" s="51">
        <f>IF([3]IW_GDP!G154="NA","अप्रयोज्य",[3]IW_GDP!G154)</f>
        <v>0</v>
      </c>
      <c r="H154" s="51">
        <f>IF([3]IW_GDP!H154="NA","अप्रयोज्य",[3]IW_GDP!H154)</f>
        <v>0</v>
      </c>
      <c r="I154" s="51">
        <f>IF([3]IW_GDP!I154="NA","अप्रयोज्य",[3]IW_GDP!I154)</f>
        <v>0</v>
      </c>
      <c r="J154" s="51">
        <f>IF([3]IW_GDP!J154="NA","अप्रयोज्य",[3]IW_GDP!J154)</f>
        <v>0</v>
      </c>
      <c r="K154" s="51">
        <f>IF([3]IW_GDP!K154="NA","अप्रयोज्य",[3]IW_GDP!K154)</f>
        <v>0</v>
      </c>
      <c r="L154" s="51">
        <f>IF([3]IW_GDP!L154="NA","अप्रयोज्य",[3]IW_GDP!L154)</f>
        <v>0</v>
      </c>
      <c r="M154" s="51">
        <f>IF([3]IW_GDP!M154="NA","अप्रयोज्य",[3]IW_GDP!M154)</f>
        <v>283.69053696215474</v>
      </c>
      <c r="N154" s="51">
        <f>IF([3]IW_GDP!N154="NA","अप्रयोज्य",[3]IW_GDP!N154)</f>
        <v>0.50323280000000015</v>
      </c>
      <c r="O154" s="51">
        <f>IF([3]IW_GDP!O154="NA","अप्रयोज्य",[3]IW_GDP!O154)</f>
        <v>0</v>
      </c>
      <c r="P154" s="51">
        <f>IF([3]IW_GDP!P154="NA","अप्रयोज्य",[3]IW_GDP!P154)</f>
        <v>0</v>
      </c>
      <c r="Q154" s="51">
        <f>IF([3]IW_GDP!Q154="NA","अप्रयोज्य",[3]IW_GDP!Q154)</f>
        <v>0</v>
      </c>
      <c r="R154" s="51">
        <f>IF([3]IW_GDP!R154="NA","अप्रयोज्य",[3]IW_GDP!R154)</f>
        <v>0</v>
      </c>
      <c r="S154" s="51">
        <f>IF([3]IW_GDP!S154="NA","अप्रयोज्य",[3]IW_GDP!S154)</f>
        <v>6.3627761989997538</v>
      </c>
      <c r="T154" s="51">
        <f>IF([3]IW_GDP!T154="NA","अप्रयोज्य",[3]IW_GDP!T154)</f>
        <v>0</v>
      </c>
      <c r="U154" s="52">
        <f>IF([3]IW_GDP!U154="NA","अप्रयोज्य",[3]IW_GDP!U154)</f>
        <v>290.55654596115448</v>
      </c>
      <c r="V154" s="60"/>
      <c r="W154" s="53" t="str">
        <f t="shared" si="6"/>
        <v>निवा बूपा</v>
      </c>
      <c r="X154" s="49" t="e">
        <f>VLOOKUP(D154,$Z$1:$AA$2,2,0)</f>
        <v>#N/A</v>
      </c>
      <c r="Y154" s="53" t="str">
        <f t="shared" si="7"/>
        <v>माह के लिए</v>
      </c>
      <c r="Z154" s="79">
        <f>U154-SUM(E154,F154,I154,J154,M154,P154,Q154,R154,S154,N154,O154)</f>
        <v>0</v>
      </c>
      <c r="AA154" s="53"/>
      <c r="AB154" s="53" t="e">
        <f>SUM(#REF!)</f>
        <v>#REF!</v>
      </c>
      <c r="AC154" s="53" t="e">
        <f>AB154-M154</f>
        <v>#REF!</v>
      </c>
      <c r="AD154" s="53"/>
    </row>
    <row r="155" spans="1:30" s="66" customFormat="1" ht="29.1" customHeight="1" x14ac:dyDescent="0.25">
      <c r="A155" s="92"/>
      <c r="B155" s="95"/>
      <c r="C155" s="98"/>
      <c r="D155" s="54" t="str">
        <f>VLOOKUP([3]IW_GDP!D155,[3]Sheet3!$C$47:$D$49,2,0)</f>
        <v>गत वर्ष</v>
      </c>
      <c r="E155" s="55">
        <f>IF([3]IW_GDP!E155="NA","अप्रयोज्य",[3]IW_GDP!E155)</f>
        <v>0</v>
      </c>
      <c r="F155" s="55">
        <f>IF([3]IW_GDP!F155="NA","अप्रयोज्य",[3]IW_GDP!F155)</f>
        <v>0</v>
      </c>
      <c r="G155" s="55">
        <f>IF([3]IW_GDP!G155="NA","अप्रयोज्य",[3]IW_GDP!G155)</f>
        <v>0</v>
      </c>
      <c r="H155" s="55">
        <f>IF([3]IW_GDP!H155="NA","अप्रयोज्य",[3]IW_GDP!H155)</f>
        <v>0</v>
      </c>
      <c r="I155" s="55">
        <f>IF([3]IW_GDP!I155="NA","अप्रयोज्य",[3]IW_GDP!I155)</f>
        <v>0</v>
      </c>
      <c r="J155" s="55">
        <f>IF([3]IW_GDP!J155="NA","अप्रयोज्य",[3]IW_GDP!J155)</f>
        <v>0</v>
      </c>
      <c r="K155" s="55">
        <f>IF([3]IW_GDP!K155="NA","अप्रयोज्य",[3]IW_GDP!K155)</f>
        <v>0</v>
      </c>
      <c r="L155" s="55">
        <f>IF([3]IW_GDP!L155="NA","अप्रयोज्य",[3]IW_GDP!L155)</f>
        <v>0</v>
      </c>
      <c r="M155" s="55">
        <f>IF([3]IW_GDP!M155="NA","अप्रयोज्य",[3]IW_GDP!M155)</f>
        <v>200.72381734550095</v>
      </c>
      <c r="N155" s="55">
        <f>IF([3]IW_GDP!N155="NA","अप्रयोज्य",[3]IW_GDP!N155)</f>
        <v>0</v>
      </c>
      <c r="O155" s="55">
        <f>IF([3]IW_GDP!O155="NA","अप्रयोज्य",[3]IW_GDP!O155)</f>
        <v>0</v>
      </c>
      <c r="P155" s="55">
        <f>IF([3]IW_GDP!P155="NA","अप्रयोज्य",[3]IW_GDP!P155)</f>
        <v>0</v>
      </c>
      <c r="Q155" s="55">
        <f>IF([3]IW_GDP!Q155="NA","अप्रयोज्य",[3]IW_GDP!Q155)</f>
        <v>0</v>
      </c>
      <c r="R155" s="55">
        <f>IF([3]IW_GDP!R155="NA","अप्रयोज्य",[3]IW_GDP!R155)</f>
        <v>0</v>
      </c>
      <c r="S155" s="55">
        <f>IF([3]IW_GDP!S155="NA","अप्रयोज्य",[3]IW_GDP!S155)</f>
        <v>5.2526025909990999</v>
      </c>
      <c r="T155" s="55">
        <f>IF([3]IW_GDP!T155="NA","अप्रयोज्य",[3]IW_GDP!T155)</f>
        <v>0</v>
      </c>
      <c r="U155" s="56">
        <f>IF([3]IW_GDP!U155="NA","अप्रयोज्य",[3]IW_GDP!U155)</f>
        <v>205.97641993650004</v>
      </c>
      <c r="V155" s="60"/>
      <c r="W155" s="53" t="str">
        <f t="shared" si="6"/>
        <v>निवा बूपा</v>
      </c>
      <c r="X155" s="49" t="e">
        <f>VLOOKUP(D155,$Z$1:$AA$2,2,0)</f>
        <v>#N/A</v>
      </c>
      <c r="Y155" s="53" t="str">
        <f t="shared" si="7"/>
        <v>माह के लिए</v>
      </c>
      <c r="Z155" s="53">
        <f>U155-SUM(E155,F155,I155,J155,M155,P155,Q155,R155,S155,N155,O155)</f>
        <v>0</v>
      </c>
      <c r="AA155" s="53"/>
      <c r="AB155" s="53" t="e">
        <f>SUM(#REF!)</f>
        <v>#REF!</v>
      </c>
      <c r="AC155" s="53" t="e">
        <f>AB155-M155</f>
        <v>#REF!</v>
      </c>
      <c r="AD155" s="53"/>
    </row>
    <row r="156" spans="1:30" s="66" customFormat="1" ht="29.1" customHeight="1" x14ac:dyDescent="0.25">
      <c r="A156" s="92"/>
      <c r="B156" s="95"/>
      <c r="C156" s="98"/>
      <c r="D156" s="54" t="str">
        <f>VLOOKUP([3]IW_GDP!D156,[3]Sheet3!$C$47:$D$49,2,0)</f>
        <v>वृद्धि</v>
      </c>
      <c r="E156" s="57" t="str">
        <f>IF([3]IW_GDP!E156="NA","अप्रयोज्य",[3]IW_GDP!E156)</f>
        <v>अप्रयोज्य</v>
      </c>
      <c r="F156" s="57" t="str">
        <f>IF([3]IW_GDP!F156="NA","अप्रयोज्य",[3]IW_GDP!F156)</f>
        <v>अप्रयोज्य</v>
      </c>
      <c r="G156" s="57" t="str">
        <f>IF([3]IW_GDP!G156="NA","अप्रयोज्य",[3]IW_GDP!G156)</f>
        <v>अप्रयोज्य</v>
      </c>
      <c r="H156" s="57" t="str">
        <f>IF([3]IW_GDP!H156="NA","अप्रयोज्य",[3]IW_GDP!H156)</f>
        <v>अप्रयोज्य</v>
      </c>
      <c r="I156" s="57" t="str">
        <f>IF([3]IW_GDP!I156="NA","अप्रयोज्य",[3]IW_GDP!I156)</f>
        <v>अप्रयोज्य</v>
      </c>
      <c r="J156" s="58" t="str">
        <f>IF([3]IW_GDP!J156="NA","अप्रयोज्य",[3]IW_GDP!J156)</f>
        <v>अप्रयोज्य</v>
      </c>
      <c r="K156" s="58" t="str">
        <f>IF([3]IW_GDP!K156="NA","अप्रयोज्य",[3]IW_GDP!K156)</f>
        <v>अप्रयोज्य</v>
      </c>
      <c r="L156" s="58" t="str">
        <f>IF([3]IW_GDP!L156="NA","अप्रयोज्य",[3]IW_GDP!L156)</f>
        <v>अप्रयोज्य</v>
      </c>
      <c r="M156" s="58">
        <f>IF([3]IW_GDP!M156="NA","अप्रयोज्य",[3]IW_GDP!M156)</f>
        <v>0.41333769312410606</v>
      </c>
      <c r="N156" s="58" t="str">
        <f>IF([3]IW_GDP!N156="NA","अप्रयोज्य",[3]IW_GDP!N156)</f>
        <v>अप्रयोज्य</v>
      </c>
      <c r="O156" s="58" t="str">
        <f>IF([3]IW_GDP!O156="NA","अप्रयोज्य",[3]IW_GDP!O156)</f>
        <v>अप्रयोज्य</v>
      </c>
      <c r="P156" s="58" t="str">
        <f>IF([3]IW_GDP!P156="NA","अप्रयोज्य",[3]IW_GDP!P156)</f>
        <v>अप्रयोज्य</v>
      </c>
      <c r="Q156" s="58" t="str">
        <f>IF([3]IW_GDP!Q156="NA","अप्रयोज्य",[3]IW_GDP!Q156)</f>
        <v>अप्रयोज्य</v>
      </c>
      <c r="R156" s="58" t="str">
        <f>IF([3]IW_GDP!R156="NA","अप्रयोज्य",[3]IW_GDP!R156)</f>
        <v>अप्रयोज्य</v>
      </c>
      <c r="S156" s="58">
        <f>IF([3]IW_GDP!S156="NA","अप्रयोज्य",[3]IW_GDP!S156)</f>
        <v>0.21135686333914847</v>
      </c>
      <c r="T156" s="58" t="str">
        <f>IF([3]IW_GDP!T156="NA","अप्रयोज्य",[3]IW_GDP!T156)</f>
        <v>अप्रयोज्य</v>
      </c>
      <c r="U156" s="59">
        <f>IF([3]IW_GDP!U156="NA","अप्रयोज्य",[3]IW_GDP!U156)</f>
        <v>0.4106301393660956</v>
      </c>
      <c r="V156" s="60"/>
      <c r="W156" s="53" t="str">
        <f t="shared" si="6"/>
        <v>निवा बूपा</v>
      </c>
      <c r="X156" s="49"/>
      <c r="Y156" s="53" t="str">
        <f t="shared" si="7"/>
        <v>माह के लिए</v>
      </c>
      <c r="Z156" s="53"/>
      <c r="AB156" s="53" t="e">
        <f>SUM(#REF!)</f>
        <v>#REF!</v>
      </c>
    </row>
    <row r="157" spans="1:30" s="66" customFormat="1" ht="29.1" customHeight="1" x14ac:dyDescent="0.25">
      <c r="A157" s="92"/>
      <c r="B157" s="95"/>
      <c r="C157" s="98" t="s">
        <v>79</v>
      </c>
      <c r="D157" s="54" t="str">
        <f>VLOOKUP([3]IW_GDP!D157,[3]Sheet3!$C$47:$D$49,2,0)</f>
        <v>चालू वर्ष</v>
      </c>
      <c r="E157" s="55">
        <f>IF([3]IW_GDP!E157="NA","अप्रयोज्य",[3]IW_GDP!E157)</f>
        <v>0</v>
      </c>
      <c r="F157" s="55">
        <f>IF([3]IW_GDP!F157="NA","अप्रयोज्य",[3]IW_GDP!F157)</f>
        <v>0</v>
      </c>
      <c r="G157" s="55">
        <f>IF([3]IW_GDP!G157="NA","अप्रयोज्य",[3]IW_GDP!G157)</f>
        <v>0</v>
      </c>
      <c r="H157" s="55">
        <f>IF([3]IW_GDP!H157="NA","अप्रयोज्य",[3]IW_GDP!H157)</f>
        <v>0</v>
      </c>
      <c r="I157" s="55">
        <f>IF([3]IW_GDP!I157="NA","अप्रयोज्य",[3]IW_GDP!I157)</f>
        <v>0</v>
      </c>
      <c r="J157" s="55">
        <f>IF([3]IW_GDP!J157="NA","अप्रयोज्य",[3]IW_GDP!J157)</f>
        <v>0</v>
      </c>
      <c r="K157" s="55">
        <f>IF([3]IW_GDP!K157="NA","अप्रयोज्य",[3]IW_GDP!K157)</f>
        <v>0</v>
      </c>
      <c r="L157" s="55">
        <f>IF([3]IW_GDP!L157="NA","अप्रयोज्य",[3]IW_GDP!L157)</f>
        <v>0</v>
      </c>
      <c r="M157" s="55">
        <f>IF([3]IW_GDP!M157="NA","अप्रयोज्य",[3]IW_GDP!M157)</f>
        <v>1992.3319942943526</v>
      </c>
      <c r="N157" s="55">
        <f>IF([3]IW_GDP!N157="NA","अप्रयोज्य",[3]IW_GDP!N157)</f>
        <v>3.0200353</v>
      </c>
      <c r="O157" s="55">
        <f>IF([3]IW_GDP!O157="NA","अप्रयोज्य",[3]IW_GDP!O157)</f>
        <v>0</v>
      </c>
      <c r="P157" s="55">
        <f>IF([3]IW_GDP!P157="NA","अप्रयोज्य",[3]IW_GDP!P157)</f>
        <v>0</v>
      </c>
      <c r="Q157" s="55">
        <f>IF([3]IW_GDP!Q157="NA","अप्रयोज्य",[3]IW_GDP!Q157)</f>
        <v>0</v>
      </c>
      <c r="R157" s="55">
        <f>IF([3]IW_GDP!R157="NA","अप्रयोज्य",[3]IW_GDP!R157)</f>
        <v>0</v>
      </c>
      <c r="S157" s="55">
        <f>IF([3]IW_GDP!S157="NA","अप्रयोज्य",[3]IW_GDP!S157)</f>
        <v>40.962452130151739</v>
      </c>
      <c r="T157" s="55">
        <f>IF([3]IW_GDP!T157="NA","अप्रयोज्य",[3]IW_GDP!T157)</f>
        <v>0</v>
      </c>
      <c r="U157" s="56">
        <f>IF([3]IW_GDP!U157="NA","अप्रयोज्य",[3]IW_GDP!U157)</f>
        <v>2036.3144817245043</v>
      </c>
      <c r="V157" s="60"/>
      <c r="W157" s="53" t="str">
        <f t="shared" si="6"/>
        <v>निवा बूपा</v>
      </c>
      <c r="X157" s="49" t="e">
        <f>VLOOKUP(D157,$Z$1:$AA$2,2,0)</f>
        <v>#N/A</v>
      </c>
      <c r="Y157" s="53" t="str">
        <f t="shared" si="7"/>
        <v>माह तक</v>
      </c>
      <c r="Z157" s="53"/>
      <c r="AB157" s="53"/>
    </row>
    <row r="158" spans="1:30" s="66" customFormat="1" ht="29.1" customHeight="1" x14ac:dyDescent="0.25">
      <c r="A158" s="92"/>
      <c r="B158" s="95"/>
      <c r="C158" s="98"/>
      <c r="D158" s="54" t="str">
        <f>VLOOKUP([3]IW_GDP!D158,[3]Sheet3!$C$47:$D$49,2,0)</f>
        <v>गत वर्ष</v>
      </c>
      <c r="E158" s="55">
        <f>IF([3]IW_GDP!E158="NA","अप्रयोज्य",[3]IW_GDP!E158)</f>
        <v>0</v>
      </c>
      <c r="F158" s="55">
        <f>IF([3]IW_GDP!F158="NA","अप्रयोज्य",[3]IW_GDP!F158)</f>
        <v>0</v>
      </c>
      <c r="G158" s="55">
        <f>IF([3]IW_GDP!G158="NA","अप्रयोज्य",[3]IW_GDP!G158)</f>
        <v>0</v>
      </c>
      <c r="H158" s="55">
        <f>IF([3]IW_GDP!H158="NA","अप्रयोज्य",[3]IW_GDP!H158)</f>
        <v>0</v>
      </c>
      <c r="I158" s="55">
        <f>IF([3]IW_GDP!I158="NA","अप्रयोज्य",[3]IW_GDP!I158)</f>
        <v>0</v>
      </c>
      <c r="J158" s="55">
        <f>IF([3]IW_GDP!J158="NA","अप्रयोज्य",[3]IW_GDP!J158)</f>
        <v>0</v>
      </c>
      <c r="K158" s="55">
        <f>IF([3]IW_GDP!K158="NA","अप्रयोज्य",[3]IW_GDP!K158)</f>
        <v>0</v>
      </c>
      <c r="L158" s="55">
        <f>IF([3]IW_GDP!L158="NA","अप्रयोज्य",[3]IW_GDP!L158)</f>
        <v>0</v>
      </c>
      <c r="M158" s="55">
        <f>IF([3]IW_GDP!M158="NA","अप्रयोज्य",[3]IW_GDP!M158)</f>
        <v>1425.0382794074451</v>
      </c>
      <c r="N158" s="55">
        <f>IF([3]IW_GDP!N158="NA","अप्रयोज्य",[3]IW_GDP!N158)</f>
        <v>0</v>
      </c>
      <c r="O158" s="55">
        <f>IF([3]IW_GDP!O158="NA","अप्रयोज्य",[3]IW_GDP!O158)</f>
        <v>0</v>
      </c>
      <c r="P158" s="55">
        <f>IF([3]IW_GDP!P158="NA","अप्रयोज्य",[3]IW_GDP!P158)</f>
        <v>0</v>
      </c>
      <c r="Q158" s="55">
        <f>IF([3]IW_GDP!Q158="NA","अप्रयोज्य",[3]IW_GDP!Q158)</f>
        <v>0</v>
      </c>
      <c r="R158" s="55">
        <f>IF([3]IW_GDP!R158="NA","अप्रयोज्य",[3]IW_GDP!R158)</f>
        <v>0</v>
      </c>
      <c r="S158" s="55">
        <f>IF([3]IW_GDP!S158="NA","अप्रयोज्य",[3]IW_GDP!S158)</f>
        <v>29.906220244999499</v>
      </c>
      <c r="T158" s="55">
        <f>IF([3]IW_GDP!T158="NA","अप्रयोज्य",[3]IW_GDP!T158)</f>
        <v>0</v>
      </c>
      <c r="U158" s="56">
        <f>IF([3]IW_GDP!U158="NA","अप्रयोज्य",[3]IW_GDP!U158)</f>
        <v>1454.9444996524446</v>
      </c>
      <c r="V158" s="60"/>
      <c r="W158" s="53" t="str">
        <f t="shared" si="6"/>
        <v>निवा बूपा</v>
      </c>
      <c r="X158" s="49" t="e">
        <f>VLOOKUP(D158,$Z$1:$AA$2,2,0)</f>
        <v>#N/A</v>
      </c>
      <c r="Y158" s="53" t="str">
        <f t="shared" si="7"/>
        <v>माह तक</v>
      </c>
      <c r="Z158" s="53"/>
      <c r="AB158" s="53"/>
    </row>
    <row r="159" spans="1:30" s="66" customFormat="1" ht="29.1" customHeight="1" thickBot="1" x14ac:dyDescent="0.3">
      <c r="A159" s="93"/>
      <c r="B159" s="96"/>
      <c r="C159" s="99"/>
      <c r="D159" s="62" t="str">
        <f>VLOOKUP([3]IW_GDP!D159,[3]Sheet3!$C$47:$D$49,2,0)</f>
        <v>वृद्धि</v>
      </c>
      <c r="E159" s="63" t="str">
        <f>IF([3]IW_GDP!E159="NA","अप्रयोज्य",[3]IW_GDP!E159)</f>
        <v>अप्रयोज्य</v>
      </c>
      <c r="F159" s="63" t="str">
        <f>IF([3]IW_GDP!F159="NA","अप्रयोज्य",[3]IW_GDP!F159)</f>
        <v>अप्रयोज्य</v>
      </c>
      <c r="G159" s="63" t="str">
        <f>IF([3]IW_GDP!G159="NA","अप्रयोज्य",[3]IW_GDP!G159)</f>
        <v>अप्रयोज्य</v>
      </c>
      <c r="H159" s="63" t="str">
        <f>IF([3]IW_GDP!H159="NA","अप्रयोज्य",[3]IW_GDP!H159)</f>
        <v>अप्रयोज्य</v>
      </c>
      <c r="I159" s="63" t="str">
        <f>IF([3]IW_GDP!I159="NA","अप्रयोज्य",[3]IW_GDP!I159)</f>
        <v>अप्रयोज्य</v>
      </c>
      <c r="J159" s="64" t="str">
        <f>IF([3]IW_GDP!J159="NA","अप्रयोज्य",[3]IW_GDP!J159)</f>
        <v>अप्रयोज्य</v>
      </c>
      <c r="K159" s="64" t="str">
        <f>IF([3]IW_GDP!K159="NA","अप्रयोज्य",[3]IW_GDP!K159)</f>
        <v>अप्रयोज्य</v>
      </c>
      <c r="L159" s="64" t="str">
        <f>IF([3]IW_GDP!L159="NA","अप्रयोज्य",[3]IW_GDP!L159)</f>
        <v>अप्रयोज्य</v>
      </c>
      <c r="M159" s="64">
        <f>IF([3]IW_GDP!M159="NA","अप्रयोज्य",[3]IW_GDP!M159)</f>
        <v>0.39809015875896175</v>
      </c>
      <c r="N159" s="64" t="str">
        <f>IF([3]IW_GDP!N159="NA","अप्रयोज्य",[3]IW_GDP!N159)</f>
        <v>अप्रयोज्य</v>
      </c>
      <c r="O159" s="64" t="str">
        <f>IF([3]IW_GDP!O159="NA","अप्रयोज्य",[3]IW_GDP!O159)</f>
        <v>अप्रयोज्य</v>
      </c>
      <c r="P159" s="64" t="str">
        <f>IF([3]IW_GDP!P159="NA","अप्रयोज्य",[3]IW_GDP!P159)</f>
        <v>अप्रयोज्य</v>
      </c>
      <c r="Q159" s="64" t="str">
        <f>IF([3]IW_GDP!Q159="NA","अप्रयोज्य",[3]IW_GDP!Q159)</f>
        <v>अप्रयोज्य</v>
      </c>
      <c r="R159" s="64" t="str">
        <f>IF([3]IW_GDP!R159="NA","अप्रयोज्य",[3]IW_GDP!R159)</f>
        <v>अप्रयोज्य</v>
      </c>
      <c r="S159" s="64">
        <f>IF([3]IW_GDP!S159="NA","अप्रयोज्य",[3]IW_GDP!S159)</f>
        <v>0.36969673180283985</v>
      </c>
      <c r="T159" s="64" t="str">
        <f>IF([3]IW_GDP!T159="NA","अप्रयोज्य",[3]IW_GDP!T159)</f>
        <v>अप्रयोज्य</v>
      </c>
      <c r="U159" s="65">
        <f>IF([3]IW_GDP!U159="NA","अप्रयोज्य",[3]IW_GDP!U159)</f>
        <v>0.39958223987989688</v>
      </c>
      <c r="V159" s="60"/>
      <c r="W159" s="53" t="str">
        <f t="shared" si="6"/>
        <v>निवा बूपा</v>
      </c>
      <c r="X159" s="49"/>
      <c r="Y159" s="53" t="str">
        <f t="shared" si="7"/>
        <v>माह तक</v>
      </c>
      <c r="Z159" s="53"/>
      <c r="AB159" s="53"/>
    </row>
    <row r="160" spans="1:30" s="49" customFormat="1" ht="29.1" customHeight="1" x14ac:dyDescent="0.25">
      <c r="A160" s="91">
        <f>A154+1</f>
        <v>26</v>
      </c>
      <c r="B160" s="94" t="str">
        <f>INDEX([3]Sheet3!$F$3:$F$42,MATCH([3]IW_GDP!B160,[3]Sheet3!$E$3:$E$42,0))</f>
        <v>रिलायंस हेल्थ*</v>
      </c>
      <c r="C160" s="97" t="s">
        <v>78</v>
      </c>
      <c r="D160" s="50" t="str">
        <f>VLOOKUP([3]IW_GDP!D160,[3]Sheet3!$C$47:$D$49,2,0)</f>
        <v>चालू वर्ष</v>
      </c>
      <c r="E160" s="51">
        <f>IF([3]IW_GDP!E160="NA","अप्रयोज्य",[3]IW_GDP!E160)</f>
        <v>0</v>
      </c>
      <c r="F160" s="51">
        <f>IF([3]IW_GDP!F160="NA","अप्रयोज्य",[3]IW_GDP!F160)</f>
        <v>0</v>
      </c>
      <c r="G160" s="51">
        <f>IF([3]IW_GDP!G160="NA","अप्रयोज्य",[3]IW_GDP!G160)</f>
        <v>0</v>
      </c>
      <c r="H160" s="51">
        <f>IF([3]IW_GDP!H160="NA","अप्रयोज्य",[3]IW_GDP!H160)</f>
        <v>0</v>
      </c>
      <c r="I160" s="51">
        <f>IF([3]IW_GDP!I160="NA","अप्रयोज्य",[3]IW_GDP!I160)</f>
        <v>0</v>
      </c>
      <c r="J160" s="51">
        <f>IF([3]IW_GDP!J160="NA","अप्रयोज्य",[3]IW_GDP!J160)</f>
        <v>0</v>
      </c>
      <c r="K160" s="51">
        <f>IF([3]IW_GDP!K160="NA","अप्रयोज्य",[3]IW_GDP!K160)</f>
        <v>0</v>
      </c>
      <c r="L160" s="51">
        <f>IF([3]IW_GDP!L160="NA","अप्रयोज्य",[3]IW_GDP!L160)</f>
        <v>0</v>
      </c>
      <c r="M160" s="51">
        <f>IF([3]IW_GDP!M160="NA","अप्रयोज्य",[3]IW_GDP!M160)</f>
        <v>0</v>
      </c>
      <c r="N160" s="51">
        <f>IF([3]IW_GDP!N160="NA","अप्रयोज्य",[3]IW_GDP!N160)</f>
        <v>0</v>
      </c>
      <c r="O160" s="51">
        <f>IF([3]IW_GDP!O160="NA","अप्रयोज्य",[3]IW_GDP!O160)</f>
        <v>0</v>
      </c>
      <c r="P160" s="51">
        <f>IF([3]IW_GDP!P160="NA","अप्रयोज्य",[3]IW_GDP!P160)</f>
        <v>0</v>
      </c>
      <c r="Q160" s="51">
        <f>IF([3]IW_GDP!Q160="NA","अप्रयोज्य",[3]IW_GDP!Q160)</f>
        <v>0</v>
      </c>
      <c r="R160" s="51">
        <f>IF([3]IW_GDP!R160="NA","अप्रयोज्य",[3]IW_GDP!R160)</f>
        <v>0</v>
      </c>
      <c r="S160" s="51">
        <f>IF([3]IW_GDP!S160="NA","अप्रयोज्य",[3]IW_GDP!S160)</f>
        <v>0</v>
      </c>
      <c r="T160" s="51">
        <f>IF([3]IW_GDP!T160="NA","अप्रयोज्य",[3]IW_GDP!T160)</f>
        <v>0</v>
      </c>
      <c r="U160" s="52">
        <f>IF([3]IW_GDP!U160="NA","अप्रयोज्य",[3]IW_GDP!U160)</f>
        <v>0</v>
      </c>
      <c r="V160" s="60"/>
      <c r="W160" s="53" t="str">
        <f t="shared" si="6"/>
        <v>रिलायंस हेल्थ*</v>
      </c>
      <c r="X160" s="49" t="e">
        <f>VLOOKUP(D160,$Z$1:$AA$2,2,0)</f>
        <v>#N/A</v>
      </c>
      <c r="Y160" s="53" t="str">
        <f t="shared" si="7"/>
        <v>माह के लिए</v>
      </c>
      <c r="Z160" s="53">
        <f>U160-SUM(E160,F160,I160,J160,M160,P160,Q160,R160,S160,N160,O160)</f>
        <v>0</v>
      </c>
      <c r="AA160" s="53"/>
      <c r="AB160" s="53" t="e">
        <f>SUM(#REF!)</f>
        <v>#REF!</v>
      </c>
      <c r="AC160" s="53" t="e">
        <f>AB160-M160</f>
        <v>#REF!</v>
      </c>
      <c r="AD160" s="53"/>
    </row>
    <row r="161" spans="1:30" s="61" customFormat="1" ht="29.1" customHeight="1" x14ac:dyDescent="0.3">
      <c r="A161" s="92"/>
      <c r="B161" s="95"/>
      <c r="C161" s="98"/>
      <c r="D161" s="54" t="str">
        <f>VLOOKUP([3]IW_GDP!D161,[3]Sheet3!$C$47:$D$49,2,0)</f>
        <v>गत वर्ष</v>
      </c>
      <c r="E161" s="55">
        <f>IF([3]IW_GDP!E161="NA","अप्रयोज्य",[3]IW_GDP!E161)</f>
        <v>0</v>
      </c>
      <c r="F161" s="55">
        <f>IF([3]IW_GDP!F161="NA","अप्रयोज्य",[3]IW_GDP!F161)</f>
        <v>0</v>
      </c>
      <c r="G161" s="55">
        <f>IF([3]IW_GDP!G161="NA","अप्रयोज्य",[3]IW_GDP!G161)</f>
        <v>0</v>
      </c>
      <c r="H161" s="55">
        <f>IF([3]IW_GDP!H161="NA","अप्रयोज्य",[3]IW_GDP!H161)</f>
        <v>0</v>
      </c>
      <c r="I161" s="55">
        <f>IF([3]IW_GDP!I161="NA","अप्रयोज्य",[3]IW_GDP!I161)</f>
        <v>0</v>
      </c>
      <c r="J161" s="55">
        <f>IF([3]IW_GDP!J161="NA","अप्रयोज्य",[3]IW_GDP!J161)</f>
        <v>0</v>
      </c>
      <c r="K161" s="55">
        <f>IF([3]IW_GDP!K161="NA","अप्रयोज्य",[3]IW_GDP!K161)</f>
        <v>0</v>
      </c>
      <c r="L161" s="55">
        <f>IF([3]IW_GDP!L161="NA","अप्रयोज्य",[3]IW_GDP!L161)</f>
        <v>0</v>
      </c>
      <c r="M161" s="55">
        <f>IF([3]IW_GDP!M161="NA","अप्रयोज्य",[3]IW_GDP!M161)</f>
        <v>0</v>
      </c>
      <c r="N161" s="55">
        <f>IF([3]IW_GDP!N161="NA","अप्रयोज्य",[3]IW_GDP!N161)</f>
        <v>0</v>
      </c>
      <c r="O161" s="55">
        <f>IF([3]IW_GDP!O161="NA","अप्रयोज्य",[3]IW_GDP!O161)</f>
        <v>0</v>
      </c>
      <c r="P161" s="55">
        <f>IF([3]IW_GDP!P161="NA","अप्रयोज्य",[3]IW_GDP!P161)</f>
        <v>0</v>
      </c>
      <c r="Q161" s="55">
        <f>IF([3]IW_GDP!Q161="NA","अप्रयोज्य",[3]IW_GDP!Q161)</f>
        <v>0</v>
      </c>
      <c r="R161" s="55">
        <f>IF([3]IW_GDP!R161="NA","अप्रयोज्य",[3]IW_GDP!R161)</f>
        <v>0</v>
      </c>
      <c r="S161" s="55">
        <f>IF([3]IW_GDP!S161="NA","अप्रयोज्य",[3]IW_GDP!S161)</f>
        <v>0</v>
      </c>
      <c r="T161" s="55">
        <f>IF([3]IW_GDP!T161="NA","अप्रयोज्य",[3]IW_GDP!T161)</f>
        <v>0</v>
      </c>
      <c r="U161" s="56">
        <f>IF([3]IW_GDP!U161="NA","अप्रयोज्य",[3]IW_GDP!U161)</f>
        <v>0</v>
      </c>
      <c r="V161" s="60"/>
      <c r="W161" s="53" t="str">
        <f t="shared" si="6"/>
        <v>रिलायंस हेल्थ*</v>
      </c>
      <c r="X161" s="49" t="e">
        <f>VLOOKUP(D161,$Z$1:$AA$2,2,0)</f>
        <v>#N/A</v>
      </c>
      <c r="Y161" s="53" t="str">
        <f t="shared" si="7"/>
        <v>माह के लिए</v>
      </c>
      <c r="Z161" s="53">
        <f>U161-SUM(E161,F161,I161,J161,M161,P161,Q161,R161,S161,N161,O161)</f>
        <v>0</v>
      </c>
      <c r="AA161" s="53"/>
      <c r="AB161" s="53" t="e">
        <f>SUM(#REF!)</f>
        <v>#REF!</v>
      </c>
      <c r="AC161" s="53" t="e">
        <f>AB161-M161</f>
        <v>#REF!</v>
      </c>
      <c r="AD161" s="53"/>
    </row>
    <row r="162" spans="1:30" s="61" customFormat="1" ht="29.1" customHeight="1" x14ac:dyDescent="0.3">
      <c r="A162" s="92"/>
      <c r="B162" s="95"/>
      <c r="C162" s="98"/>
      <c r="D162" s="54" t="str">
        <f>VLOOKUP([3]IW_GDP!D162,[3]Sheet3!$C$47:$D$49,2,0)</f>
        <v>वृद्धि</v>
      </c>
      <c r="E162" s="57" t="str">
        <f>IF([3]IW_GDP!E162="NA","अप्रयोज्य",[3]IW_GDP!E162)</f>
        <v>अप्रयोज्य</v>
      </c>
      <c r="F162" s="57" t="str">
        <f>IF([3]IW_GDP!F162="NA","अप्रयोज्य",[3]IW_GDP!F162)</f>
        <v>अप्रयोज्य</v>
      </c>
      <c r="G162" s="57" t="str">
        <f>IF([3]IW_GDP!G162="NA","अप्रयोज्य",[3]IW_GDP!G162)</f>
        <v>अप्रयोज्य</v>
      </c>
      <c r="H162" s="57" t="str">
        <f>IF([3]IW_GDP!H162="NA","अप्रयोज्य",[3]IW_GDP!H162)</f>
        <v>अप्रयोज्य</v>
      </c>
      <c r="I162" s="57" t="str">
        <f>IF([3]IW_GDP!I162="NA","अप्रयोज्य",[3]IW_GDP!I162)</f>
        <v>अप्रयोज्य</v>
      </c>
      <c r="J162" s="58" t="str">
        <f>IF([3]IW_GDP!J162="NA","अप्रयोज्य",[3]IW_GDP!J162)</f>
        <v>अप्रयोज्य</v>
      </c>
      <c r="K162" s="58" t="str">
        <f>IF([3]IW_GDP!K162="NA","अप्रयोज्य",[3]IW_GDP!K162)</f>
        <v>अप्रयोज्य</v>
      </c>
      <c r="L162" s="58" t="str">
        <f>IF([3]IW_GDP!L162="NA","अप्रयोज्य",[3]IW_GDP!L162)</f>
        <v>अप्रयोज्य</v>
      </c>
      <c r="M162" s="58" t="str">
        <f>IF([3]IW_GDP!M162="NA","अप्रयोज्य",[3]IW_GDP!M162)</f>
        <v>अप्रयोज्य</v>
      </c>
      <c r="N162" s="58" t="str">
        <f>IF([3]IW_GDP!N162="NA","अप्रयोज्य",[3]IW_GDP!N162)</f>
        <v>अप्रयोज्य</v>
      </c>
      <c r="O162" s="58" t="str">
        <f>IF([3]IW_GDP!O162="NA","अप्रयोज्य",[3]IW_GDP!O162)</f>
        <v>अप्रयोज्य</v>
      </c>
      <c r="P162" s="58" t="str">
        <f>IF([3]IW_GDP!P162="NA","अप्रयोज्य",[3]IW_GDP!P162)</f>
        <v>अप्रयोज्य</v>
      </c>
      <c r="Q162" s="58" t="str">
        <f>IF([3]IW_GDP!Q162="NA","अप्रयोज्य",[3]IW_GDP!Q162)</f>
        <v>अप्रयोज्य</v>
      </c>
      <c r="R162" s="58" t="str">
        <f>IF([3]IW_GDP!R162="NA","अप्रयोज्य",[3]IW_GDP!R162)</f>
        <v>अप्रयोज्य</v>
      </c>
      <c r="S162" s="58" t="str">
        <f>IF([3]IW_GDP!S162="NA","अप्रयोज्य",[3]IW_GDP!S162)</f>
        <v>अप्रयोज्य</v>
      </c>
      <c r="T162" s="58" t="str">
        <f>IF([3]IW_GDP!T162="NA","अप्रयोज्य",[3]IW_GDP!T162)</f>
        <v>अप्रयोज्य</v>
      </c>
      <c r="U162" s="59" t="str">
        <f>IF([3]IW_GDP!U162="NA","अप्रयोज्य",[3]IW_GDP!U162)</f>
        <v>अप्रयोज्य</v>
      </c>
      <c r="V162" s="60"/>
      <c r="W162" s="53" t="str">
        <f t="shared" si="6"/>
        <v>रिलायंस हेल्थ*</v>
      </c>
      <c r="X162" s="49"/>
      <c r="Y162" s="53" t="str">
        <f t="shared" si="7"/>
        <v>माह के लिए</v>
      </c>
      <c r="Z162" s="53"/>
      <c r="AB162" s="53" t="e">
        <f>SUM(#REF!)</f>
        <v>#REF!</v>
      </c>
    </row>
    <row r="163" spans="1:30" s="61" customFormat="1" ht="29.1" customHeight="1" x14ac:dyDescent="0.3">
      <c r="A163" s="92"/>
      <c r="B163" s="95"/>
      <c r="C163" s="98" t="s">
        <v>79</v>
      </c>
      <c r="D163" s="54" t="str">
        <f>VLOOKUP([3]IW_GDP!D163,[3]Sheet3!$C$47:$D$49,2,0)</f>
        <v>चालू वर्ष</v>
      </c>
      <c r="E163" s="55">
        <f>IF([3]IW_GDP!E163="NA","अप्रयोज्य",[3]IW_GDP!E163)</f>
        <v>0</v>
      </c>
      <c r="F163" s="55">
        <f>IF([3]IW_GDP!F163="NA","अप्रयोज्य",[3]IW_GDP!F163)</f>
        <v>0</v>
      </c>
      <c r="G163" s="55">
        <f>IF([3]IW_GDP!G163="NA","अप्रयोज्य",[3]IW_GDP!G163)</f>
        <v>0</v>
      </c>
      <c r="H163" s="55">
        <f>IF([3]IW_GDP!H163="NA","अप्रयोज्य",[3]IW_GDP!H163)</f>
        <v>0</v>
      </c>
      <c r="I163" s="55">
        <f>IF([3]IW_GDP!I163="NA","अप्रयोज्य",[3]IW_GDP!I163)</f>
        <v>0</v>
      </c>
      <c r="J163" s="55">
        <f>IF([3]IW_GDP!J163="NA","अप्रयोज्य",[3]IW_GDP!J163)</f>
        <v>0</v>
      </c>
      <c r="K163" s="55">
        <f>IF([3]IW_GDP!K163="NA","अप्रयोज्य",[3]IW_GDP!K163)</f>
        <v>0</v>
      </c>
      <c r="L163" s="55">
        <f>IF([3]IW_GDP!L163="NA","अप्रयोज्य",[3]IW_GDP!L163)</f>
        <v>0</v>
      </c>
      <c r="M163" s="55">
        <f>IF([3]IW_GDP!M163="NA","अप्रयोज्य",[3]IW_GDP!M163)</f>
        <v>0</v>
      </c>
      <c r="N163" s="55">
        <f>IF([3]IW_GDP!N163="NA","अप्रयोज्य",[3]IW_GDP!N163)</f>
        <v>0</v>
      </c>
      <c r="O163" s="55">
        <f>IF([3]IW_GDP!O163="NA","अप्रयोज्य",[3]IW_GDP!O163)</f>
        <v>0</v>
      </c>
      <c r="P163" s="55">
        <f>IF([3]IW_GDP!P163="NA","अप्रयोज्य",[3]IW_GDP!P163)</f>
        <v>0</v>
      </c>
      <c r="Q163" s="55">
        <f>IF([3]IW_GDP!Q163="NA","अप्रयोज्य",[3]IW_GDP!Q163)</f>
        <v>0</v>
      </c>
      <c r="R163" s="55">
        <f>IF([3]IW_GDP!R163="NA","अप्रयोज्य",[3]IW_GDP!R163)</f>
        <v>0</v>
      </c>
      <c r="S163" s="55">
        <f>IF([3]IW_GDP!S163="NA","अप्रयोज्य",[3]IW_GDP!S163)</f>
        <v>0</v>
      </c>
      <c r="T163" s="55">
        <f>IF([3]IW_GDP!T163="NA","अप्रयोज्य",[3]IW_GDP!T163)</f>
        <v>0</v>
      </c>
      <c r="U163" s="56">
        <f>IF([3]IW_GDP!U163="NA","अप्रयोज्य",[3]IW_GDP!U163)</f>
        <v>0</v>
      </c>
      <c r="V163" s="60"/>
      <c r="W163" s="53" t="str">
        <f t="shared" si="6"/>
        <v>रिलायंस हेल्थ*</v>
      </c>
      <c r="X163" s="49" t="e">
        <f>VLOOKUP(D163,$Z$1:$AA$2,2,0)</f>
        <v>#N/A</v>
      </c>
      <c r="Y163" s="53" t="str">
        <f t="shared" si="7"/>
        <v>माह तक</v>
      </c>
      <c r="Z163" s="53"/>
      <c r="AB163" s="53"/>
    </row>
    <row r="164" spans="1:30" s="61" customFormat="1" ht="29.1" customHeight="1" x14ac:dyDescent="0.3">
      <c r="A164" s="92"/>
      <c r="B164" s="95"/>
      <c r="C164" s="98"/>
      <c r="D164" s="54" t="str">
        <f>VLOOKUP([3]IW_GDP!D164,[3]Sheet3!$C$47:$D$49,2,0)</f>
        <v>गत वर्ष</v>
      </c>
      <c r="E164" s="55">
        <f>IF([3]IW_GDP!E164="NA","अप्रयोज्य",[3]IW_GDP!E164)</f>
        <v>0</v>
      </c>
      <c r="F164" s="55">
        <f>IF([3]IW_GDP!F164="NA","अप्रयोज्य",[3]IW_GDP!F164)</f>
        <v>0</v>
      </c>
      <c r="G164" s="55">
        <f>IF([3]IW_GDP!G164="NA","अप्रयोज्य",[3]IW_GDP!G164)</f>
        <v>0</v>
      </c>
      <c r="H164" s="55">
        <f>IF([3]IW_GDP!H164="NA","अप्रयोज्य",[3]IW_GDP!H164)</f>
        <v>0</v>
      </c>
      <c r="I164" s="55">
        <f>IF([3]IW_GDP!I164="NA","अप्रयोज्य",[3]IW_GDP!I164)</f>
        <v>0</v>
      </c>
      <c r="J164" s="55">
        <f>IF([3]IW_GDP!J164="NA","अप्रयोज्य",[3]IW_GDP!J164)</f>
        <v>0</v>
      </c>
      <c r="K164" s="55">
        <f>IF([3]IW_GDP!K164="NA","अप्रयोज्य",[3]IW_GDP!K164)</f>
        <v>0</v>
      </c>
      <c r="L164" s="55">
        <f>IF([3]IW_GDP!L164="NA","अप्रयोज्य",[3]IW_GDP!L164)</f>
        <v>0</v>
      </c>
      <c r="M164" s="55">
        <f>IF([3]IW_GDP!M164="NA","अप्रयोज्य",[3]IW_GDP!M164)</f>
        <v>0</v>
      </c>
      <c r="N164" s="55">
        <f>IF([3]IW_GDP!N164="NA","अप्रयोज्य",[3]IW_GDP!N164)</f>
        <v>0</v>
      </c>
      <c r="O164" s="55">
        <f>IF([3]IW_GDP!O164="NA","अप्रयोज्य",[3]IW_GDP!O164)</f>
        <v>0</v>
      </c>
      <c r="P164" s="55">
        <f>IF([3]IW_GDP!P164="NA","अप्रयोज्य",[3]IW_GDP!P164)</f>
        <v>0</v>
      </c>
      <c r="Q164" s="55">
        <f>IF([3]IW_GDP!Q164="NA","अप्रयोज्य",[3]IW_GDP!Q164)</f>
        <v>0</v>
      </c>
      <c r="R164" s="55">
        <f>IF([3]IW_GDP!R164="NA","अप्रयोज्य",[3]IW_GDP!R164)</f>
        <v>0</v>
      </c>
      <c r="S164" s="55">
        <f>IF([3]IW_GDP!S164="NA","अप्रयोज्य",[3]IW_GDP!S164)</f>
        <v>0</v>
      </c>
      <c r="T164" s="55">
        <f>IF([3]IW_GDP!T164="NA","अप्रयोज्य",[3]IW_GDP!T164)</f>
        <v>0</v>
      </c>
      <c r="U164" s="56">
        <f>IF([3]IW_GDP!U164="NA","अप्रयोज्य",[3]IW_GDP!U164)</f>
        <v>0</v>
      </c>
      <c r="V164" s="60"/>
      <c r="W164" s="53" t="str">
        <f t="shared" si="6"/>
        <v>रिलायंस हेल्थ*</v>
      </c>
      <c r="X164" s="49" t="e">
        <f>VLOOKUP(D164,$Z$1:$AA$2,2,0)</f>
        <v>#N/A</v>
      </c>
      <c r="Y164" s="53" t="str">
        <f t="shared" si="7"/>
        <v>माह तक</v>
      </c>
      <c r="Z164" s="53"/>
      <c r="AB164" s="53"/>
    </row>
    <row r="165" spans="1:30" s="61" customFormat="1" ht="29.1" customHeight="1" thickBot="1" x14ac:dyDescent="0.35">
      <c r="A165" s="93"/>
      <c r="B165" s="96"/>
      <c r="C165" s="99"/>
      <c r="D165" s="62" t="str">
        <f>VLOOKUP([3]IW_GDP!D165,[3]Sheet3!$C$47:$D$49,2,0)</f>
        <v>वृद्धि</v>
      </c>
      <c r="E165" s="63" t="str">
        <f>IF([3]IW_GDP!E165="NA","अप्रयोज्य",[3]IW_GDP!E165)</f>
        <v>अप्रयोज्य</v>
      </c>
      <c r="F165" s="63" t="str">
        <f>IF([3]IW_GDP!F165="NA","अप्रयोज्य",[3]IW_GDP!F165)</f>
        <v>अप्रयोज्य</v>
      </c>
      <c r="G165" s="63" t="str">
        <f>IF([3]IW_GDP!G165="NA","अप्रयोज्य",[3]IW_GDP!G165)</f>
        <v>अप्रयोज्य</v>
      </c>
      <c r="H165" s="63" t="str">
        <f>IF([3]IW_GDP!H165="NA","अप्रयोज्य",[3]IW_GDP!H165)</f>
        <v>अप्रयोज्य</v>
      </c>
      <c r="I165" s="63" t="str">
        <f>IF([3]IW_GDP!I165="NA","अप्रयोज्य",[3]IW_GDP!I165)</f>
        <v>अप्रयोज्य</v>
      </c>
      <c r="J165" s="64" t="str">
        <f>IF([3]IW_GDP!J165="NA","अप्रयोज्य",[3]IW_GDP!J165)</f>
        <v>अप्रयोज्य</v>
      </c>
      <c r="K165" s="64" t="str">
        <f>IF([3]IW_GDP!K165="NA","अप्रयोज्य",[3]IW_GDP!K165)</f>
        <v>अप्रयोज्य</v>
      </c>
      <c r="L165" s="64" t="str">
        <f>IF([3]IW_GDP!L165="NA","अप्रयोज्य",[3]IW_GDP!L165)</f>
        <v>अप्रयोज्य</v>
      </c>
      <c r="M165" s="64" t="str">
        <f>IF([3]IW_GDP!M165="NA","अप्रयोज्य",[3]IW_GDP!M165)</f>
        <v>अप्रयोज्य</v>
      </c>
      <c r="N165" s="64" t="str">
        <f>IF([3]IW_GDP!N165="NA","अप्रयोज्य",[3]IW_GDP!N165)</f>
        <v>अप्रयोज्य</v>
      </c>
      <c r="O165" s="64" t="str">
        <f>IF([3]IW_GDP!O165="NA","अप्रयोज्य",[3]IW_GDP!O165)</f>
        <v>अप्रयोज्य</v>
      </c>
      <c r="P165" s="64" t="str">
        <f>IF([3]IW_GDP!P165="NA","अप्रयोज्य",[3]IW_GDP!P165)</f>
        <v>अप्रयोज्य</v>
      </c>
      <c r="Q165" s="64" t="str">
        <f>IF([3]IW_GDP!Q165="NA","अप्रयोज्य",[3]IW_GDP!Q165)</f>
        <v>अप्रयोज्य</v>
      </c>
      <c r="R165" s="64" t="str">
        <f>IF([3]IW_GDP!R165="NA","अप्रयोज्य",[3]IW_GDP!R165)</f>
        <v>अप्रयोज्य</v>
      </c>
      <c r="S165" s="64" t="str">
        <f>IF([3]IW_GDP!S165="NA","अप्रयोज्य",[3]IW_GDP!S165)</f>
        <v>अप्रयोज्य</v>
      </c>
      <c r="T165" s="64" t="str">
        <f>IF([3]IW_GDP!T165="NA","अप्रयोज्य",[3]IW_GDP!T165)</f>
        <v>अप्रयोज्य</v>
      </c>
      <c r="U165" s="65" t="str">
        <f>IF([3]IW_GDP!U165="NA","अप्रयोज्य",[3]IW_GDP!U165)</f>
        <v>अप्रयोज्य</v>
      </c>
      <c r="V165" s="60"/>
      <c r="W165" s="53" t="str">
        <f t="shared" si="6"/>
        <v>रिलायंस हेल्थ*</v>
      </c>
      <c r="X165" s="49"/>
      <c r="Y165" s="53" t="str">
        <f t="shared" si="7"/>
        <v>माह तक</v>
      </c>
      <c r="Z165" s="53"/>
      <c r="AB165" s="53"/>
    </row>
    <row r="166" spans="1:30" s="49" customFormat="1" ht="29.1" customHeight="1" x14ac:dyDescent="0.25">
      <c r="A166" s="91">
        <f>A160+1</f>
        <v>27</v>
      </c>
      <c r="B166" s="94" t="str">
        <f>INDEX([3]Sheet3!$F$3:$F$42,MATCH([3]IW_GDP!B166,[3]Sheet3!$E$3:$E$42,0))</f>
        <v>केयर (रेलिगेयर)</v>
      </c>
      <c r="C166" s="97" t="s">
        <v>78</v>
      </c>
      <c r="D166" s="50" t="str">
        <f>VLOOKUP([3]IW_GDP!D166,[3]Sheet3!$C$47:$D$49,2,0)</f>
        <v>चालू वर्ष</v>
      </c>
      <c r="E166" s="51">
        <f>IF([3]IW_GDP!E166="NA","अप्रयोज्य",[3]IW_GDP!E166)</f>
        <v>0</v>
      </c>
      <c r="F166" s="51">
        <f>IF([3]IW_GDP!F166="NA","अप्रयोज्य",[3]IW_GDP!F166)</f>
        <v>0</v>
      </c>
      <c r="G166" s="51">
        <f>IF([3]IW_GDP!G166="NA","अप्रयोज्य",[3]IW_GDP!G166)</f>
        <v>0</v>
      </c>
      <c r="H166" s="51">
        <f>IF([3]IW_GDP!H166="NA","अप्रयोज्य",[3]IW_GDP!H166)</f>
        <v>0</v>
      </c>
      <c r="I166" s="51">
        <f>IF([3]IW_GDP!I166="NA","अप्रयोज्य",[3]IW_GDP!I166)</f>
        <v>0</v>
      </c>
      <c r="J166" s="51">
        <f>IF([3]IW_GDP!J166="NA","अप्रयोज्य",[3]IW_GDP!J166)</f>
        <v>0</v>
      </c>
      <c r="K166" s="51">
        <f>IF([3]IW_GDP!K166="NA","अप्रयोज्य",[3]IW_GDP!K166)</f>
        <v>0</v>
      </c>
      <c r="L166" s="51">
        <f>IF([3]IW_GDP!L166="NA","अप्रयोज्य",[3]IW_GDP!L166)</f>
        <v>0</v>
      </c>
      <c r="M166" s="51">
        <f>IF([3]IW_GDP!M166="NA","अप्रयोज्य",[3]IW_GDP!M166)</f>
        <v>342.44589055138476</v>
      </c>
      <c r="N166" s="51">
        <f>IF([3]IW_GDP!N166="NA","अप्रयोज्य",[3]IW_GDP!N166)</f>
        <v>8.6603176409998071</v>
      </c>
      <c r="O166" s="51">
        <f>IF([3]IW_GDP!O166="NA","अप्रयोज्य",[3]IW_GDP!O166)</f>
        <v>0</v>
      </c>
      <c r="P166" s="51">
        <f>IF([3]IW_GDP!P166="NA","अप्रयोज्य",[3]IW_GDP!P166)</f>
        <v>0</v>
      </c>
      <c r="Q166" s="51">
        <f>IF([3]IW_GDP!Q166="NA","अप्रयोज्य",[3]IW_GDP!Q166)</f>
        <v>0</v>
      </c>
      <c r="R166" s="51">
        <f>IF([3]IW_GDP!R166="NA","अप्रयोज्य",[3]IW_GDP!R166)</f>
        <v>0</v>
      </c>
      <c r="S166" s="51">
        <f>IF([3]IW_GDP!S166="NA","अप्रयोज्य",[3]IW_GDP!S166)</f>
        <v>28.535585469007202</v>
      </c>
      <c r="T166" s="51">
        <f>IF([3]IW_GDP!T166="NA","अप्रयोज्य",[3]IW_GDP!T166)</f>
        <v>0</v>
      </c>
      <c r="U166" s="52">
        <f>IF([3]IW_GDP!U166="NA","अप्रयोज्य",[3]IW_GDP!U166)</f>
        <v>379.64179366139172</v>
      </c>
      <c r="V166" s="60"/>
      <c r="W166" s="53" t="str">
        <f t="shared" si="6"/>
        <v>केयर (रेलिगेयर)</v>
      </c>
      <c r="X166" s="49" t="e">
        <f t="shared" ref="X166:X229" si="8">VLOOKUP(D166,$Z$1:$AA$2,2,0)</f>
        <v>#N/A</v>
      </c>
      <c r="Y166" s="53" t="str">
        <f t="shared" si="7"/>
        <v>माह के लिए</v>
      </c>
      <c r="Z166" s="53">
        <f>U166-SUM(E166,F166,I166,J166,M166,P166,Q166,R166,S166,N166,O166)</f>
        <v>0</v>
      </c>
      <c r="AA166" s="53"/>
      <c r="AB166" s="53" t="e">
        <f>SUM(#REF!)</f>
        <v>#REF!</v>
      </c>
      <c r="AC166" s="53" t="e">
        <f>AB166-M166</f>
        <v>#REF!</v>
      </c>
      <c r="AD166" s="53"/>
    </row>
    <row r="167" spans="1:30" s="61" customFormat="1" ht="29.1" customHeight="1" x14ac:dyDescent="0.3">
      <c r="A167" s="92"/>
      <c r="B167" s="95"/>
      <c r="C167" s="98"/>
      <c r="D167" s="54" t="str">
        <f>VLOOKUP([3]IW_GDP!D167,[3]Sheet3!$C$47:$D$49,2,0)</f>
        <v>गत वर्ष</v>
      </c>
      <c r="E167" s="55">
        <f>IF([3]IW_GDP!E167="NA","अप्रयोज्य",[3]IW_GDP!E167)</f>
        <v>0</v>
      </c>
      <c r="F167" s="55">
        <f>IF([3]IW_GDP!F167="NA","अप्रयोज्य",[3]IW_GDP!F167)</f>
        <v>0</v>
      </c>
      <c r="G167" s="55">
        <f>IF([3]IW_GDP!G167="NA","अप्रयोज्य",[3]IW_GDP!G167)</f>
        <v>0</v>
      </c>
      <c r="H167" s="55">
        <f>IF([3]IW_GDP!H167="NA","अप्रयोज्य",[3]IW_GDP!H167)</f>
        <v>0</v>
      </c>
      <c r="I167" s="55">
        <f>IF([3]IW_GDP!I167="NA","अप्रयोज्य",[3]IW_GDP!I167)</f>
        <v>0</v>
      </c>
      <c r="J167" s="55">
        <f>IF([3]IW_GDP!J167="NA","अप्रयोज्य",[3]IW_GDP!J167)</f>
        <v>0</v>
      </c>
      <c r="K167" s="55">
        <f>IF([3]IW_GDP!K167="NA","अप्रयोज्य",[3]IW_GDP!K167)</f>
        <v>0</v>
      </c>
      <c r="L167" s="55">
        <f>IF([3]IW_GDP!L167="NA","अप्रयोज्य",[3]IW_GDP!L167)</f>
        <v>0</v>
      </c>
      <c r="M167" s="55">
        <f>IF([3]IW_GDP!M167="NA","अप्रयोज्य",[3]IW_GDP!M167)</f>
        <v>280.00946803419697</v>
      </c>
      <c r="N167" s="55">
        <f>IF([3]IW_GDP!N167="NA","अप्रयोज्य",[3]IW_GDP!N167)</f>
        <v>4.6473948660001021</v>
      </c>
      <c r="O167" s="55">
        <f>IF([3]IW_GDP!O167="NA","अप्रयोज्य",[3]IW_GDP!O167)</f>
        <v>0</v>
      </c>
      <c r="P167" s="55">
        <f>IF([3]IW_GDP!P167="NA","अप्रयोज्य",[3]IW_GDP!P167)</f>
        <v>0</v>
      </c>
      <c r="Q167" s="55">
        <f>IF([3]IW_GDP!Q167="NA","अप्रयोज्य",[3]IW_GDP!Q167)</f>
        <v>0</v>
      </c>
      <c r="R167" s="55">
        <f>IF([3]IW_GDP!R167="NA","अप्रयोज्य",[3]IW_GDP!R167)</f>
        <v>0</v>
      </c>
      <c r="S167" s="55">
        <f>IF([3]IW_GDP!S167="NA","अप्रयोज्य",[3]IW_GDP!S167)</f>
        <v>32.206096751043674</v>
      </c>
      <c r="T167" s="55">
        <f>IF([3]IW_GDP!T167="NA","अप्रयोज्य",[3]IW_GDP!T167)</f>
        <v>0</v>
      </c>
      <c r="U167" s="56">
        <f>IF([3]IW_GDP!U167="NA","अप्रयोज्य",[3]IW_GDP!U167)</f>
        <v>316.86295965124077</v>
      </c>
      <c r="V167" s="60"/>
      <c r="W167" s="53" t="str">
        <f t="shared" si="6"/>
        <v>केयर (रेलिगेयर)</v>
      </c>
      <c r="X167" s="49" t="e">
        <f t="shared" si="8"/>
        <v>#N/A</v>
      </c>
      <c r="Y167" s="53" t="str">
        <f t="shared" si="7"/>
        <v>माह के लिए</v>
      </c>
      <c r="Z167" s="53">
        <f>U167-SUM(E167,F167,I167,J167,M167,P167,Q167,R167,S167,N167,O167)</f>
        <v>0</v>
      </c>
      <c r="AA167" s="53"/>
      <c r="AB167" s="53" t="e">
        <f>SUM(#REF!)</f>
        <v>#REF!</v>
      </c>
      <c r="AC167" s="53" t="e">
        <f>AB167-M167</f>
        <v>#REF!</v>
      </c>
      <c r="AD167" s="53"/>
    </row>
    <row r="168" spans="1:30" s="61" customFormat="1" ht="29.1" customHeight="1" x14ac:dyDescent="0.3">
      <c r="A168" s="92"/>
      <c r="B168" s="95"/>
      <c r="C168" s="98"/>
      <c r="D168" s="54" t="str">
        <f>VLOOKUP([3]IW_GDP!D168,[3]Sheet3!$C$47:$D$49,2,0)</f>
        <v>वृद्धि</v>
      </c>
      <c r="E168" s="57" t="str">
        <f>IF([3]IW_GDP!E168="NA","अप्रयोज्य",[3]IW_GDP!E168)</f>
        <v>अप्रयोज्य</v>
      </c>
      <c r="F168" s="57" t="str">
        <f>IF([3]IW_GDP!F168="NA","अप्रयोज्य",[3]IW_GDP!F168)</f>
        <v>अप्रयोज्य</v>
      </c>
      <c r="G168" s="57" t="str">
        <f>IF([3]IW_GDP!G168="NA","अप्रयोज्य",[3]IW_GDP!G168)</f>
        <v>अप्रयोज्य</v>
      </c>
      <c r="H168" s="57" t="str">
        <f>IF([3]IW_GDP!H168="NA","अप्रयोज्य",[3]IW_GDP!H168)</f>
        <v>अप्रयोज्य</v>
      </c>
      <c r="I168" s="57" t="str">
        <f>IF([3]IW_GDP!I168="NA","अप्रयोज्य",[3]IW_GDP!I168)</f>
        <v>अप्रयोज्य</v>
      </c>
      <c r="J168" s="58" t="str">
        <f>IF([3]IW_GDP!J168="NA","अप्रयोज्य",[3]IW_GDP!J168)</f>
        <v>अप्रयोज्य</v>
      </c>
      <c r="K168" s="58" t="str">
        <f>IF([3]IW_GDP!K168="NA","अप्रयोज्य",[3]IW_GDP!K168)</f>
        <v>अप्रयोज्य</v>
      </c>
      <c r="L168" s="58" t="str">
        <f>IF([3]IW_GDP!L168="NA","अप्रयोज्य",[3]IW_GDP!L168)</f>
        <v>अप्रयोज्य</v>
      </c>
      <c r="M168" s="58">
        <f>IF([3]IW_GDP!M168="NA","अप्रयोज्य",[3]IW_GDP!M168)</f>
        <v>0.22297968334971646</v>
      </c>
      <c r="N168" s="58">
        <f>IF([3]IW_GDP!N168="NA","अप्रयोज्य",[3]IW_GDP!N168)</f>
        <v>0.86347790336428387</v>
      </c>
      <c r="O168" s="58" t="str">
        <f>IF([3]IW_GDP!O168="NA","अप्रयोज्य",[3]IW_GDP!O168)</f>
        <v>अप्रयोज्य</v>
      </c>
      <c r="P168" s="58" t="str">
        <f>IF([3]IW_GDP!P168="NA","अप्रयोज्य",[3]IW_GDP!P168)</f>
        <v>अप्रयोज्य</v>
      </c>
      <c r="Q168" s="58" t="str">
        <f>IF([3]IW_GDP!Q168="NA","अप्रयोज्य",[3]IW_GDP!Q168)</f>
        <v>अप्रयोज्य</v>
      </c>
      <c r="R168" s="58" t="str">
        <f>IF([3]IW_GDP!R168="NA","अप्रयोज्य",[3]IW_GDP!R168)</f>
        <v>अप्रयोज्य</v>
      </c>
      <c r="S168" s="58">
        <f>IF([3]IW_GDP!S168="NA","अप्रयोज्य",[3]IW_GDP!S168)</f>
        <v>-0.11396945461630724</v>
      </c>
      <c r="T168" s="58" t="str">
        <f>IF([3]IW_GDP!T168="NA","अप्रयोज्य",[3]IW_GDP!T168)</f>
        <v>अप्रयोज्य</v>
      </c>
      <c r="U168" s="59">
        <f>IF([3]IW_GDP!U168="NA","अप्रयोज्य",[3]IW_GDP!U168)</f>
        <v>0.19812613654574604</v>
      </c>
      <c r="V168" s="60"/>
      <c r="W168" s="53" t="str">
        <f t="shared" si="6"/>
        <v>केयर (रेलिगेयर)</v>
      </c>
      <c r="X168" s="49" t="e">
        <f t="shared" si="8"/>
        <v>#N/A</v>
      </c>
      <c r="Y168" s="53" t="str">
        <f t="shared" si="7"/>
        <v>माह के लिए</v>
      </c>
      <c r="Z168" s="53"/>
      <c r="AB168" s="53" t="e">
        <f>SUM(#REF!)</f>
        <v>#REF!</v>
      </c>
    </row>
    <row r="169" spans="1:30" s="61" customFormat="1" ht="29.1" customHeight="1" x14ac:dyDescent="0.3">
      <c r="A169" s="92"/>
      <c r="B169" s="95"/>
      <c r="C169" s="98" t="s">
        <v>79</v>
      </c>
      <c r="D169" s="54" t="str">
        <f>VLOOKUP([3]IW_GDP!D169,[3]Sheet3!$C$47:$D$49,2,0)</f>
        <v>चालू वर्ष</v>
      </c>
      <c r="E169" s="55">
        <f>IF([3]IW_GDP!E169="NA","अप्रयोज्य",[3]IW_GDP!E169)</f>
        <v>0</v>
      </c>
      <c r="F169" s="55">
        <f>IF([3]IW_GDP!F169="NA","अप्रयोज्य",[3]IW_GDP!F169)</f>
        <v>0</v>
      </c>
      <c r="G169" s="55">
        <f>IF([3]IW_GDP!G169="NA","अप्रयोज्य",[3]IW_GDP!G169)</f>
        <v>0</v>
      </c>
      <c r="H169" s="55">
        <f>IF([3]IW_GDP!H169="NA","अप्रयोज्य",[3]IW_GDP!H169)</f>
        <v>0</v>
      </c>
      <c r="I169" s="55">
        <f>IF([3]IW_GDP!I169="NA","अप्रयोज्य",[3]IW_GDP!I169)</f>
        <v>0</v>
      </c>
      <c r="J169" s="55">
        <f>IF([3]IW_GDP!J169="NA","अप्रयोज्य",[3]IW_GDP!J169)</f>
        <v>0</v>
      </c>
      <c r="K169" s="55">
        <f>IF([3]IW_GDP!K169="NA","अप्रयोज्य",[3]IW_GDP!K169)</f>
        <v>0</v>
      </c>
      <c r="L169" s="55">
        <f>IF([3]IW_GDP!L169="NA","अप्रयोज्य",[3]IW_GDP!L169)</f>
        <v>0</v>
      </c>
      <c r="M169" s="55">
        <f>IF([3]IW_GDP!M169="NA","अप्रयोज्य",[3]IW_GDP!M169)</f>
        <v>2486.96769031743</v>
      </c>
      <c r="N169" s="55">
        <f>IF([3]IW_GDP!N169="NA","अप्रयोज्य",[3]IW_GDP!N169)</f>
        <v>85.797860802000699</v>
      </c>
      <c r="O169" s="55">
        <f>IF([3]IW_GDP!O169="NA","अप्रयोज्य",[3]IW_GDP!O169)</f>
        <v>0</v>
      </c>
      <c r="P169" s="55">
        <f>IF([3]IW_GDP!P169="NA","अप्रयोज्य",[3]IW_GDP!P169)</f>
        <v>0</v>
      </c>
      <c r="Q169" s="55">
        <f>IF([3]IW_GDP!Q169="NA","अप्रयोज्य",[3]IW_GDP!Q169)</f>
        <v>0</v>
      </c>
      <c r="R169" s="55">
        <f>IF([3]IW_GDP!R169="NA","अप्रयोज्य",[3]IW_GDP!R169)</f>
        <v>0</v>
      </c>
      <c r="S169" s="55">
        <f>IF([3]IW_GDP!S169="NA","अप्रयोज्य",[3]IW_GDP!S169)</f>
        <v>202.1686410030095</v>
      </c>
      <c r="T169" s="55">
        <f>IF([3]IW_GDP!T169="NA","अप्रयोज्य",[3]IW_GDP!T169)</f>
        <v>0</v>
      </c>
      <c r="U169" s="56">
        <f>IF([3]IW_GDP!U169="NA","अप्रयोज्य",[3]IW_GDP!U169)</f>
        <v>2774.9341921224404</v>
      </c>
      <c r="V169" s="60"/>
      <c r="W169" s="53" t="str">
        <f t="shared" si="6"/>
        <v>केयर (रेलिगेयर)</v>
      </c>
      <c r="X169" s="49" t="e">
        <f t="shared" si="8"/>
        <v>#N/A</v>
      </c>
      <c r="Y169" s="53"/>
      <c r="Z169" s="53"/>
      <c r="AB169" s="53"/>
    </row>
    <row r="170" spans="1:30" s="61" customFormat="1" ht="29.1" customHeight="1" x14ac:dyDescent="0.3">
      <c r="A170" s="92"/>
      <c r="B170" s="95"/>
      <c r="C170" s="98"/>
      <c r="D170" s="54" t="str">
        <f>VLOOKUP([3]IW_GDP!D170,[3]Sheet3!$C$47:$D$49,2,0)</f>
        <v>गत वर्ष</v>
      </c>
      <c r="E170" s="55">
        <f>IF([3]IW_GDP!E170="NA","अप्रयोज्य",[3]IW_GDP!E170)</f>
        <v>0</v>
      </c>
      <c r="F170" s="55">
        <f>IF([3]IW_GDP!F170="NA","अप्रयोज्य",[3]IW_GDP!F170)</f>
        <v>0</v>
      </c>
      <c r="G170" s="55">
        <f>IF([3]IW_GDP!G170="NA","अप्रयोज्य",[3]IW_GDP!G170)</f>
        <v>0</v>
      </c>
      <c r="H170" s="55">
        <f>IF([3]IW_GDP!H170="NA","अप्रयोज्य",[3]IW_GDP!H170)</f>
        <v>0</v>
      </c>
      <c r="I170" s="55">
        <f>IF([3]IW_GDP!I170="NA","अप्रयोज्य",[3]IW_GDP!I170)</f>
        <v>0</v>
      </c>
      <c r="J170" s="55">
        <f>IF([3]IW_GDP!J170="NA","अप्रयोज्य",[3]IW_GDP!J170)</f>
        <v>0</v>
      </c>
      <c r="K170" s="55">
        <f>IF([3]IW_GDP!K170="NA","अप्रयोज्य",[3]IW_GDP!K170)</f>
        <v>0</v>
      </c>
      <c r="L170" s="55">
        <f>IF([3]IW_GDP!L170="NA","अप्रयोज्य",[3]IW_GDP!L170)</f>
        <v>0</v>
      </c>
      <c r="M170" s="55">
        <f>IF([3]IW_GDP!M170="NA","अप्रयोज्य",[3]IW_GDP!M170)</f>
        <v>1799.189238715757</v>
      </c>
      <c r="N170" s="55">
        <f>IF([3]IW_GDP!N170="NA","अप्रयोज्य",[3]IW_GDP!N170)</f>
        <v>20.8976238290001</v>
      </c>
      <c r="O170" s="55">
        <f>IF([3]IW_GDP!O170="NA","अप्रयोज्य",[3]IW_GDP!O170)</f>
        <v>0</v>
      </c>
      <c r="P170" s="55">
        <f>IF([3]IW_GDP!P170="NA","अप्रयोज्य",[3]IW_GDP!P170)</f>
        <v>0</v>
      </c>
      <c r="Q170" s="55">
        <f>IF([3]IW_GDP!Q170="NA","अप्रयोज्य",[3]IW_GDP!Q170)</f>
        <v>0</v>
      </c>
      <c r="R170" s="55">
        <f>IF([3]IW_GDP!R170="NA","अप्रयोज्य",[3]IW_GDP!R170)</f>
        <v>0</v>
      </c>
      <c r="S170" s="55">
        <f>IF([3]IW_GDP!S170="NA","अप्रयोज्य",[3]IW_GDP!S170)</f>
        <v>174.75251156799169</v>
      </c>
      <c r="T170" s="55">
        <f>IF([3]IW_GDP!T170="NA","अप्रयोज्य",[3]IW_GDP!T170)</f>
        <v>0</v>
      </c>
      <c r="U170" s="56">
        <f>IF([3]IW_GDP!U170="NA","अप्रयोज्य",[3]IW_GDP!U170)</f>
        <v>1994.8393741127488</v>
      </c>
      <c r="V170" s="60"/>
      <c r="W170" s="53" t="str">
        <f t="shared" si="6"/>
        <v>केयर (रेलिगेयर)</v>
      </c>
      <c r="X170" s="49" t="e">
        <f t="shared" si="8"/>
        <v>#N/A</v>
      </c>
      <c r="Y170" s="53"/>
      <c r="Z170" s="53"/>
      <c r="AB170" s="53"/>
    </row>
    <row r="171" spans="1:30" s="61" customFormat="1" ht="29.1" customHeight="1" thickBot="1" x14ac:dyDescent="0.35">
      <c r="A171" s="93"/>
      <c r="B171" s="96"/>
      <c r="C171" s="99"/>
      <c r="D171" s="62" t="str">
        <f>VLOOKUP([3]IW_GDP!D171,[3]Sheet3!$C$47:$D$49,2,0)</f>
        <v>वृद्धि</v>
      </c>
      <c r="E171" s="63" t="str">
        <f>IF([3]IW_GDP!E171="NA","अप्रयोज्य",[3]IW_GDP!E171)</f>
        <v>अप्रयोज्य</v>
      </c>
      <c r="F171" s="63" t="str">
        <f>IF([3]IW_GDP!F171="NA","अप्रयोज्य",[3]IW_GDP!F171)</f>
        <v>अप्रयोज्य</v>
      </c>
      <c r="G171" s="63" t="str">
        <f>IF([3]IW_GDP!G171="NA","अप्रयोज्य",[3]IW_GDP!G171)</f>
        <v>अप्रयोज्य</v>
      </c>
      <c r="H171" s="63" t="str">
        <f>IF([3]IW_GDP!H171="NA","अप्रयोज्य",[3]IW_GDP!H171)</f>
        <v>अप्रयोज्य</v>
      </c>
      <c r="I171" s="63" t="str">
        <f>IF([3]IW_GDP!I171="NA","अप्रयोज्य",[3]IW_GDP!I171)</f>
        <v>अप्रयोज्य</v>
      </c>
      <c r="J171" s="64" t="str">
        <f>IF([3]IW_GDP!J171="NA","अप्रयोज्य",[3]IW_GDP!J171)</f>
        <v>अप्रयोज्य</v>
      </c>
      <c r="K171" s="64" t="str">
        <f>IF([3]IW_GDP!K171="NA","अप्रयोज्य",[3]IW_GDP!K171)</f>
        <v>अप्रयोज्य</v>
      </c>
      <c r="L171" s="64" t="str">
        <f>IF([3]IW_GDP!L171="NA","अप्रयोज्य",[3]IW_GDP!L171)</f>
        <v>अप्रयोज्य</v>
      </c>
      <c r="M171" s="64">
        <f>IF([3]IW_GDP!M171="NA","अप्रयोज्य",[3]IW_GDP!M171)</f>
        <v>0.38227132355049109</v>
      </c>
      <c r="N171" s="64">
        <f>IF([3]IW_GDP!N171="NA","अप्रयोज्य",[3]IW_GDP!N171)</f>
        <v>3.1056275825453943</v>
      </c>
      <c r="O171" s="64" t="str">
        <f>IF([3]IW_GDP!O171="NA","अप्रयोज्य",[3]IW_GDP!O171)</f>
        <v>अप्रयोज्य</v>
      </c>
      <c r="P171" s="64" t="str">
        <f>IF([3]IW_GDP!P171="NA","अप्रयोज्य",[3]IW_GDP!P171)</f>
        <v>अप्रयोज्य</v>
      </c>
      <c r="Q171" s="64" t="str">
        <f>IF([3]IW_GDP!Q171="NA","अप्रयोज्य",[3]IW_GDP!Q171)</f>
        <v>अप्रयोज्य</v>
      </c>
      <c r="R171" s="64" t="str">
        <f>IF([3]IW_GDP!R171="NA","अप्रयोज्य",[3]IW_GDP!R171)</f>
        <v>अप्रयोज्य</v>
      </c>
      <c r="S171" s="64">
        <f>IF([3]IW_GDP!S171="NA","अप्रयोज्य",[3]IW_GDP!S171)</f>
        <v>0.15688546727610778</v>
      </c>
      <c r="T171" s="64" t="str">
        <f>IF([3]IW_GDP!T171="NA","अप्रयोज्य",[3]IW_GDP!T171)</f>
        <v>अप्रयोज्य</v>
      </c>
      <c r="U171" s="65">
        <f>IF([3]IW_GDP!U171="NA","अप्रयोज्य",[3]IW_GDP!U171)</f>
        <v>0.3910564570426413</v>
      </c>
      <c r="V171" s="60"/>
      <c r="W171" s="53" t="str">
        <f t="shared" si="6"/>
        <v>केयर (रेलिगेयर)</v>
      </c>
      <c r="X171" s="49" t="e">
        <f t="shared" si="8"/>
        <v>#N/A</v>
      </c>
      <c r="Y171" s="53"/>
      <c r="Z171" s="53"/>
      <c r="AB171" s="53"/>
    </row>
    <row r="172" spans="1:30" s="49" customFormat="1" ht="29.1" customHeight="1" thickBot="1" x14ac:dyDescent="0.3">
      <c r="A172" s="81" t="str">
        <f>VLOOKUP([3]IW_GDP!A172,[3]Sheet3!$D$3:$F$42,3,0)</f>
        <v>स्टैंडालोन हेल्थ कुल</v>
      </c>
      <c r="B172" s="82"/>
      <c r="C172" s="87" t="s">
        <v>78</v>
      </c>
      <c r="D172" s="67" t="str">
        <f>VLOOKUP([3]IW_GDP!D172,[3]Sheet3!$C$47:$D$49,2,0)</f>
        <v>चालू वर्ष</v>
      </c>
      <c r="E172" s="68">
        <f>IF([3]IW_GDP!E172="NA","अप्रयोज्य",[3]IW_GDP!E172)</f>
        <v>0</v>
      </c>
      <c r="F172" s="68">
        <f>IF([3]IW_GDP!F172="NA","अप्रयोज्य",[3]IW_GDP!F172)</f>
        <v>0</v>
      </c>
      <c r="G172" s="68">
        <f>IF([3]IW_GDP!G172="NA","अप्रयोज्य",[3]IW_GDP!G172)</f>
        <v>0</v>
      </c>
      <c r="H172" s="68">
        <f>IF([3]IW_GDP!H172="NA","अप्रयोज्य",[3]IW_GDP!H172)</f>
        <v>0</v>
      </c>
      <c r="I172" s="68">
        <f>IF([3]IW_GDP!I172="NA","अप्रयोज्य",[3]IW_GDP!I172)</f>
        <v>0</v>
      </c>
      <c r="J172" s="68">
        <f>IF([3]IW_GDP!J172="NA","अप्रयोज्य",[3]IW_GDP!J172)</f>
        <v>0</v>
      </c>
      <c r="K172" s="68">
        <f>IF([3]IW_GDP!K172="NA","अप्रयोज्य",[3]IW_GDP!K172)</f>
        <v>0</v>
      </c>
      <c r="L172" s="68">
        <f>IF([3]IW_GDP!L172="NA","अप्रयोज्य",[3]IW_GDP!L172)</f>
        <v>0</v>
      </c>
      <c r="M172" s="68">
        <f>IF([3]IW_GDP!M172="NA","अप्रयोज्य",[3]IW_GDP!M172)</f>
        <v>1857.3427553396721</v>
      </c>
      <c r="N172" s="68">
        <f>IF([3]IW_GDP!N172="NA","अप्रयोज्य",[3]IW_GDP!N172)</f>
        <v>9.4119364673998067</v>
      </c>
      <c r="O172" s="68">
        <f>IF([3]IW_GDP!O172="NA","अप्रयोज्य",[3]IW_GDP!O172)</f>
        <v>0</v>
      </c>
      <c r="P172" s="68">
        <f>IF([3]IW_GDP!P172="NA","अप्रयोज्य",[3]IW_GDP!P172)</f>
        <v>0</v>
      </c>
      <c r="Q172" s="68">
        <f>IF([3]IW_GDP!Q172="NA","अप्रयोज्य",[3]IW_GDP!Q172)</f>
        <v>0</v>
      </c>
      <c r="R172" s="68">
        <f>IF([3]IW_GDP!R172="NA","अप्रयोज्य",[3]IW_GDP!R172)</f>
        <v>0</v>
      </c>
      <c r="S172" s="68">
        <f>IF([3]IW_GDP!S172="NA","अप्रयोज्य",[3]IW_GDP!S172)</f>
        <v>71.195661559147936</v>
      </c>
      <c r="T172" s="68">
        <f>IF([3]IW_GDP!T172="NA","अप्रयोज्य",[3]IW_GDP!T172)</f>
        <v>0</v>
      </c>
      <c r="U172" s="69">
        <f>IF([3]IW_GDP!U172="NA","अप्रयोज्य",[3]IW_GDP!U172)</f>
        <v>1937.9503533662196</v>
      </c>
      <c r="V172" s="80">
        <f>SUMIFS(V$136:V$171,$X$136:$X$171,$X172,$Y$136:$Y$171,$Y172)</f>
        <v>0</v>
      </c>
      <c r="W172" s="53" t="str">
        <f>IF(B172="",W168,B172)</f>
        <v>केयर (रेलिगेयर)</v>
      </c>
      <c r="X172" s="49" t="e">
        <f t="shared" si="8"/>
        <v>#N/A</v>
      </c>
      <c r="Y172" s="53" t="str">
        <f>IF(C172="",Y168,C172)</f>
        <v>माह के लिए</v>
      </c>
      <c r="Z172" s="53">
        <f>U172-SUM(E172,F172,I172,J172,M172,P172,Q172,R172,S172,N172,O172)</f>
        <v>0</v>
      </c>
      <c r="AA172" s="53"/>
      <c r="AB172" s="53" t="e">
        <f>SUM(#REF!)</f>
        <v>#REF!</v>
      </c>
      <c r="AC172" s="53" t="e">
        <f>AB172-M172</f>
        <v>#REF!</v>
      </c>
      <c r="AD172" s="53"/>
    </row>
    <row r="173" spans="1:30" s="49" customFormat="1" ht="29.1" customHeight="1" x14ac:dyDescent="0.25">
      <c r="A173" s="83"/>
      <c r="B173" s="84"/>
      <c r="C173" s="88"/>
      <c r="D173" s="71" t="str">
        <f>VLOOKUP([3]IW_GDP!D173,[3]Sheet3!$C$47:$D$49,2,0)</f>
        <v>गत वर्ष</v>
      </c>
      <c r="E173" s="72">
        <f>IF([3]IW_GDP!E173="NA","अप्रयोज्य",[3]IW_GDP!E173)</f>
        <v>0</v>
      </c>
      <c r="F173" s="72">
        <f>IF([3]IW_GDP!F173="NA","अप्रयोज्य",[3]IW_GDP!F173)</f>
        <v>0</v>
      </c>
      <c r="G173" s="72">
        <f>IF([3]IW_GDP!G173="NA","अप्रयोज्य",[3]IW_GDP!G173)</f>
        <v>0</v>
      </c>
      <c r="H173" s="72">
        <f>IF([3]IW_GDP!H173="NA","अप्रयोज्य",[3]IW_GDP!H173)</f>
        <v>0</v>
      </c>
      <c r="I173" s="72">
        <f>IF([3]IW_GDP!I173="NA","अप्रयोज्य",[3]IW_GDP!I173)</f>
        <v>0</v>
      </c>
      <c r="J173" s="72">
        <f>IF([3]IW_GDP!J173="NA","अप्रयोज्य",[3]IW_GDP!J173)</f>
        <v>0</v>
      </c>
      <c r="K173" s="72">
        <f>IF([3]IW_GDP!K173="NA","अप्रयोज्य",[3]IW_GDP!K173)</f>
        <v>0</v>
      </c>
      <c r="L173" s="72">
        <f>IF([3]IW_GDP!L173="NA","अप्रयोज्य",[3]IW_GDP!L173)</f>
        <v>0</v>
      </c>
      <c r="M173" s="72">
        <f>IF([3]IW_GDP!M173="NA","अप्रयोज्य",[3]IW_GDP!M173)</f>
        <v>1545.2812013720238</v>
      </c>
      <c r="N173" s="72">
        <f>IF([3]IW_GDP!N173="NA","अप्रयोज्य",[3]IW_GDP!N173)</f>
        <v>4.7765069370001019</v>
      </c>
      <c r="O173" s="72">
        <f>IF([3]IW_GDP!O173="NA","अप्रयोज्य",[3]IW_GDP!O173)</f>
        <v>0</v>
      </c>
      <c r="P173" s="72">
        <f>IF([3]IW_GDP!P173="NA","अप्रयोज्य",[3]IW_GDP!P173)</f>
        <v>0</v>
      </c>
      <c r="Q173" s="72">
        <f>IF([3]IW_GDP!Q173="NA","अप्रयोज्य",[3]IW_GDP!Q173)</f>
        <v>0</v>
      </c>
      <c r="R173" s="72">
        <f>IF([3]IW_GDP!R173="NA","अप्रयोज्य",[3]IW_GDP!R173)</f>
        <v>0</v>
      </c>
      <c r="S173" s="72">
        <f>IF([3]IW_GDP!S173="NA","अप्रयोज्य",[3]IW_GDP!S173)</f>
        <v>60.451731740054925</v>
      </c>
      <c r="T173" s="72">
        <f>IF([3]IW_GDP!T173="NA","अप्रयोज्य",[3]IW_GDP!T173)</f>
        <v>0</v>
      </c>
      <c r="U173" s="73">
        <f>IF([3]IW_GDP!U173="NA","अप्रयोज्य",[3]IW_GDP!U173)</f>
        <v>1610.5094400490789</v>
      </c>
      <c r="V173" s="80">
        <f>SUMIFS(V$136:V$171,$X$136:$X$171,$X173,$Y$136:$Y$171,$Y173)</f>
        <v>0</v>
      </c>
      <c r="W173" s="53" t="str">
        <f t="shared" ref="W173:W236" si="9">IF(B173="",W172,B173)</f>
        <v>केयर (रेलिगेयर)</v>
      </c>
      <c r="X173" s="49" t="e">
        <f t="shared" si="8"/>
        <v>#N/A</v>
      </c>
      <c r="Y173" s="53" t="str">
        <f t="shared" ref="Y173:Y236" si="10">IF(C173="",Y172,C173)</f>
        <v>माह के लिए</v>
      </c>
      <c r="Z173" s="53">
        <f>U173-SUM(E173,F173,I173,J173,M173,P173,Q173,R173,S173,N173,O173)</f>
        <v>0</v>
      </c>
      <c r="AA173" s="53"/>
      <c r="AB173" s="53" t="e">
        <f>SUM(#REF!)</f>
        <v>#REF!</v>
      </c>
      <c r="AC173" s="53" t="e">
        <f>AB173-M173</f>
        <v>#REF!</v>
      </c>
      <c r="AD173" s="53"/>
    </row>
    <row r="174" spans="1:30" s="49" customFormat="1" ht="29.1" customHeight="1" x14ac:dyDescent="0.25">
      <c r="A174" s="83"/>
      <c r="B174" s="84"/>
      <c r="C174" s="88"/>
      <c r="D174" s="71" t="str">
        <f>VLOOKUP([3]IW_GDP!D174,[3]Sheet3!$C$47:$D$49,2,0)</f>
        <v>वृद्धि</v>
      </c>
      <c r="E174" s="74" t="str">
        <f>IF([3]IW_GDP!E174="NA","अप्रयोज्य",[3]IW_GDP!E174)</f>
        <v>अप्रयोज्य</v>
      </c>
      <c r="F174" s="74" t="str">
        <f>IF([3]IW_GDP!F174="NA","अप्रयोज्य",[3]IW_GDP!F174)</f>
        <v>अप्रयोज्य</v>
      </c>
      <c r="G174" s="74" t="str">
        <f>IF([3]IW_GDP!G174="NA","अप्रयोज्य",[3]IW_GDP!G174)</f>
        <v>अप्रयोज्य</v>
      </c>
      <c r="H174" s="74" t="str">
        <f>IF([3]IW_GDP!H174="NA","अप्रयोज्य",[3]IW_GDP!H174)</f>
        <v>अप्रयोज्य</v>
      </c>
      <c r="I174" s="74" t="str">
        <f>IF([3]IW_GDP!I174="NA","अप्रयोज्य",[3]IW_GDP!I174)</f>
        <v>अप्रयोज्य</v>
      </c>
      <c r="J174" s="74" t="str">
        <f>IF([3]IW_GDP!J174="NA","अप्रयोज्य",[3]IW_GDP!J174)</f>
        <v>अप्रयोज्य</v>
      </c>
      <c r="K174" s="74" t="str">
        <f>IF([3]IW_GDP!K174="NA","अप्रयोज्य",[3]IW_GDP!K174)</f>
        <v>अप्रयोज्य</v>
      </c>
      <c r="L174" s="74" t="str">
        <f>IF([3]IW_GDP!L174="NA","अप्रयोज्य",[3]IW_GDP!L174)</f>
        <v>अप्रयोज्य</v>
      </c>
      <c r="M174" s="74">
        <f>IF([3]IW_GDP!M174="NA","अप्रयोज्य",[3]IW_GDP!M174)</f>
        <v>0.20194483288256865</v>
      </c>
      <c r="N174" s="74">
        <f>IF([3]IW_GDP!N174="NA","अप्रयोज्य",[3]IW_GDP!N174)</f>
        <v>0.97046431451662429</v>
      </c>
      <c r="O174" s="74" t="str">
        <f>IF([3]IW_GDP!O174="NA","अप्रयोज्य",[3]IW_GDP!O174)</f>
        <v>अप्रयोज्य</v>
      </c>
      <c r="P174" s="74" t="str">
        <f>IF([3]IW_GDP!P174="NA","अप्रयोज्य",[3]IW_GDP!P174)</f>
        <v>अप्रयोज्य</v>
      </c>
      <c r="Q174" s="74" t="str">
        <f>IF([3]IW_GDP!Q174="NA","अप्रयोज्य",[3]IW_GDP!Q174)</f>
        <v>अप्रयोज्य</v>
      </c>
      <c r="R174" s="74" t="str">
        <f>IF([3]IW_GDP!R174="NA","अप्रयोज्य",[3]IW_GDP!R174)</f>
        <v>अप्रयोज्य</v>
      </c>
      <c r="S174" s="74">
        <f>IF([3]IW_GDP!S174="NA","अप्रयोज्य",[3]IW_GDP!S174)</f>
        <v>0.17772741176865497</v>
      </c>
      <c r="T174" s="74" t="str">
        <f>IF([3]IW_GDP!T174="NA","अप्रयोज्य",[3]IW_GDP!T174)</f>
        <v>अप्रयोज्य</v>
      </c>
      <c r="U174" s="75">
        <f>IF([3]IW_GDP!U174="NA","अप्रयोज्य",[3]IW_GDP!U174)</f>
        <v>0.20331511581028811</v>
      </c>
      <c r="V174" s="70"/>
      <c r="W174" s="53" t="str">
        <f t="shared" si="9"/>
        <v>केयर (रेलिगेयर)</v>
      </c>
      <c r="X174" s="49" t="e">
        <f t="shared" si="8"/>
        <v>#N/A</v>
      </c>
      <c r="Y174" s="53" t="str">
        <f t="shared" si="10"/>
        <v>माह के लिए</v>
      </c>
      <c r="Z174" s="53"/>
      <c r="AB174" s="53" t="e">
        <f>SUM(#REF!)</f>
        <v>#REF!</v>
      </c>
    </row>
    <row r="175" spans="1:30" s="49" customFormat="1" ht="29.1" customHeight="1" x14ac:dyDescent="0.25">
      <c r="A175" s="83"/>
      <c r="B175" s="84"/>
      <c r="C175" s="88" t="s">
        <v>79</v>
      </c>
      <c r="D175" s="71" t="str">
        <f>VLOOKUP([3]IW_GDP!D175,[3]Sheet3!$C$47:$D$49,2,0)</f>
        <v>चालू वर्ष</v>
      </c>
      <c r="E175" s="72">
        <f>IF([3]IW_GDP!E175="NA","अप्रयोज्य",[3]IW_GDP!E175)</f>
        <v>0</v>
      </c>
      <c r="F175" s="72">
        <f>IF([3]IW_GDP!F175="NA","अप्रयोज्य",[3]IW_GDP!F175)</f>
        <v>0</v>
      </c>
      <c r="G175" s="72">
        <f>IF([3]IW_GDP!G175="NA","अप्रयोज्य",[3]IW_GDP!G175)</f>
        <v>0</v>
      </c>
      <c r="H175" s="72">
        <f>IF([3]IW_GDP!H175="NA","अप्रयोज्य",[3]IW_GDP!H175)</f>
        <v>0</v>
      </c>
      <c r="I175" s="72">
        <f>IF([3]IW_GDP!I175="NA","अप्रयोज्य",[3]IW_GDP!I175)</f>
        <v>0</v>
      </c>
      <c r="J175" s="72">
        <f>IF([3]IW_GDP!J175="NA","अप्रयोज्य",[3]IW_GDP!J175)</f>
        <v>0</v>
      </c>
      <c r="K175" s="72">
        <f>IF([3]IW_GDP!K175="NA","अप्रयोज्य",[3]IW_GDP!K175)</f>
        <v>0</v>
      </c>
      <c r="L175" s="72">
        <f>IF([3]IW_GDP!L175="NA","अप्रयोज्य",[3]IW_GDP!L175)</f>
        <v>0</v>
      </c>
      <c r="M175" s="72">
        <f>IF([3]IW_GDP!M175="NA","अप्रयोज्य",[3]IW_GDP!M175)</f>
        <v>13053.203970966879</v>
      </c>
      <c r="N175" s="72">
        <f>IF([3]IW_GDP!N175="NA","अप्रयोज्य",[3]IW_GDP!N175)</f>
        <v>90.637517888374148</v>
      </c>
      <c r="O175" s="72">
        <f>IF([3]IW_GDP!O175="NA","अप्रयोज्य",[3]IW_GDP!O175)</f>
        <v>0</v>
      </c>
      <c r="P175" s="72">
        <f>IF([3]IW_GDP!P175="NA","अप्रयोज्य",[3]IW_GDP!P175)</f>
        <v>0</v>
      </c>
      <c r="Q175" s="72">
        <f>IF([3]IW_GDP!Q175="NA","अप्रयोज्य",[3]IW_GDP!Q175)</f>
        <v>0</v>
      </c>
      <c r="R175" s="72">
        <f>IF([3]IW_GDP!R175="NA","अप्रयोज्य",[3]IW_GDP!R175)</f>
        <v>0</v>
      </c>
      <c r="S175" s="72">
        <f>IF([3]IW_GDP!S175="NA","अप्रयोज्य",[3]IW_GDP!S175)</f>
        <v>456.05776409746375</v>
      </c>
      <c r="T175" s="72">
        <f>IF([3]IW_GDP!T175="NA","अप्रयोज्य",[3]IW_GDP!T175)</f>
        <v>0</v>
      </c>
      <c r="U175" s="73">
        <f>IF([3]IW_GDP!U175="NA","अप्रयोज्य",[3]IW_GDP!U175)</f>
        <v>13599.899252952717</v>
      </c>
      <c r="V175" s="70"/>
      <c r="W175" s="53" t="str">
        <f t="shared" si="9"/>
        <v>केयर (रेलिगेयर)</v>
      </c>
      <c r="X175" s="49" t="e">
        <f t="shared" si="8"/>
        <v>#N/A</v>
      </c>
      <c r="Y175" s="53" t="str">
        <f t="shared" si="10"/>
        <v>माह तक</v>
      </c>
      <c r="Z175" s="53"/>
      <c r="AB175" s="53"/>
    </row>
    <row r="176" spans="1:30" s="49" customFormat="1" ht="29.1" customHeight="1" x14ac:dyDescent="0.25">
      <c r="A176" s="83"/>
      <c r="B176" s="84"/>
      <c r="C176" s="88"/>
      <c r="D176" s="71" t="str">
        <f>VLOOKUP([3]IW_GDP!D176,[3]Sheet3!$C$47:$D$49,2,0)</f>
        <v>गत वर्ष</v>
      </c>
      <c r="E176" s="72">
        <f>IF([3]IW_GDP!E176="NA","अप्रयोज्य",[3]IW_GDP!E176)</f>
        <v>0</v>
      </c>
      <c r="F176" s="72">
        <f>IF([3]IW_GDP!F176="NA","अप्रयोज्य",[3]IW_GDP!F176)</f>
        <v>0</v>
      </c>
      <c r="G176" s="72">
        <f>IF([3]IW_GDP!G176="NA","अप्रयोज्य",[3]IW_GDP!G176)</f>
        <v>0</v>
      </c>
      <c r="H176" s="72">
        <f>IF([3]IW_GDP!H176="NA","अप्रयोज्य",[3]IW_GDP!H176)</f>
        <v>0</v>
      </c>
      <c r="I176" s="72">
        <f>IF([3]IW_GDP!I176="NA","अप्रयोज्य",[3]IW_GDP!I176)</f>
        <v>0</v>
      </c>
      <c r="J176" s="72">
        <f>IF([3]IW_GDP!J176="NA","अप्रयोज्य",[3]IW_GDP!J176)</f>
        <v>0</v>
      </c>
      <c r="K176" s="72">
        <f>IF([3]IW_GDP!K176="NA","अप्रयोज्य",[3]IW_GDP!K176)</f>
        <v>0</v>
      </c>
      <c r="L176" s="72">
        <f>IF([3]IW_GDP!L176="NA","अप्रयोज्य",[3]IW_GDP!L176)</f>
        <v>0</v>
      </c>
      <c r="M176" s="72">
        <f>IF([3]IW_GDP!M176="NA","अप्रयोज्य",[3]IW_GDP!M176)</f>
        <v>10418.452377279438</v>
      </c>
      <c r="N176" s="72">
        <f>IF([3]IW_GDP!N176="NA","अप्रयोज्य",[3]IW_GDP!N176)</f>
        <v>22.886370342150691</v>
      </c>
      <c r="O176" s="72">
        <f>IF([3]IW_GDP!O176="NA","अप्रयोज्य",[3]IW_GDP!O176)</f>
        <v>0</v>
      </c>
      <c r="P176" s="72">
        <f>IF([3]IW_GDP!P176="NA","अप्रयोज्य",[3]IW_GDP!P176)</f>
        <v>0</v>
      </c>
      <c r="Q176" s="72">
        <f>IF([3]IW_GDP!Q176="NA","अप्रयोज्य",[3]IW_GDP!Q176)</f>
        <v>0</v>
      </c>
      <c r="R176" s="72">
        <f>IF([3]IW_GDP!R176="NA","अप्रयोज्य",[3]IW_GDP!R176)</f>
        <v>0</v>
      </c>
      <c r="S176" s="72">
        <f>IF([3]IW_GDP!S176="NA","अप्रयोज्य",[3]IW_GDP!S176)</f>
        <v>371.17495441103563</v>
      </c>
      <c r="T176" s="72">
        <f>IF([3]IW_GDP!T176="NA","अप्रयोज्य",[3]IW_GDP!T176)</f>
        <v>0</v>
      </c>
      <c r="U176" s="73">
        <f>IF([3]IW_GDP!U176="NA","अप्रयोज्य",[3]IW_GDP!U176)</f>
        <v>10812.513702032626</v>
      </c>
      <c r="V176" s="70"/>
      <c r="W176" s="53" t="str">
        <f t="shared" si="9"/>
        <v>केयर (रेलिगेयर)</v>
      </c>
      <c r="X176" s="49" t="e">
        <f t="shared" si="8"/>
        <v>#N/A</v>
      </c>
      <c r="Y176" s="53" t="str">
        <f t="shared" si="10"/>
        <v>माह तक</v>
      </c>
      <c r="Z176" s="53"/>
      <c r="AB176" s="53"/>
    </row>
    <row r="177" spans="1:30" s="49" customFormat="1" ht="29.1" customHeight="1" thickBot="1" x14ac:dyDescent="0.3">
      <c r="A177" s="85"/>
      <c r="B177" s="86"/>
      <c r="C177" s="89"/>
      <c r="D177" s="76" t="str">
        <f>VLOOKUP([3]IW_GDP!D177,[3]Sheet3!$C$47:$D$49,2,0)</f>
        <v>वृद्धि</v>
      </c>
      <c r="E177" s="77" t="str">
        <f>IF([3]IW_GDP!E177="NA","अप्रयोज्य",[3]IW_GDP!E177)</f>
        <v>अप्रयोज्य</v>
      </c>
      <c r="F177" s="77" t="str">
        <f>IF([3]IW_GDP!F177="NA","अप्रयोज्य",[3]IW_GDP!F177)</f>
        <v>अप्रयोज्य</v>
      </c>
      <c r="G177" s="77" t="str">
        <f>IF([3]IW_GDP!G177="NA","अप्रयोज्य",[3]IW_GDP!G177)</f>
        <v>अप्रयोज्य</v>
      </c>
      <c r="H177" s="77" t="str">
        <f>IF([3]IW_GDP!H177="NA","अप्रयोज्य",[3]IW_GDP!H177)</f>
        <v>अप्रयोज्य</v>
      </c>
      <c r="I177" s="77" t="str">
        <f>IF([3]IW_GDP!I177="NA","अप्रयोज्य",[3]IW_GDP!I177)</f>
        <v>अप्रयोज्य</v>
      </c>
      <c r="J177" s="77" t="str">
        <f>IF([3]IW_GDP!J177="NA","अप्रयोज्य",[3]IW_GDP!J177)</f>
        <v>अप्रयोज्य</v>
      </c>
      <c r="K177" s="77" t="str">
        <f>IF([3]IW_GDP!K177="NA","अप्रयोज्य",[3]IW_GDP!K177)</f>
        <v>अप्रयोज्य</v>
      </c>
      <c r="L177" s="77" t="str">
        <f>IF([3]IW_GDP!L177="NA","अप्रयोज्य",[3]IW_GDP!L177)</f>
        <v>अप्रयोज्य</v>
      </c>
      <c r="M177" s="77">
        <f>IF([3]IW_GDP!M177="NA","अप्रयोज्य",[3]IW_GDP!M177)</f>
        <v>0.25289280003173092</v>
      </c>
      <c r="N177" s="77">
        <f>IF([3]IW_GDP!N177="NA","अप्रयोज्य",[3]IW_GDP!N177)</f>
        <v>2.9603273272845545</v>
      </c>
      <c r="O177" s="77" t="str">
        <f>IF([3]IW_GDP!O177="NA","अप्रयोज्य",[3]IW_GDP!O177)</f>
        <v>अप्रयोज्य</v>
      </c>
      <c r="P177" s="77" t="str">
        <f>IF([3]IW_GDP!P177="NA","अप्रयोज्य",[3]IW_GDP!P177)</f>
        <v>अप्रयोज्य</v>
      </c>
      <c r="Q177" s="77" t="str">
        <f>IF([3]IW_GDP!Q177="NA","अप्रयोज्य",[3]IW_GDP!Q177)</f>
        <v>अप्रयोज्य</v>
      </c>
      <c r="R177" s="77" t="str">
        <f>IF([3]IW_GDP!R177="NA","अप्रयोज्य",[3]IW_GDP!R177)</f>
        <v>अप्रयोज्य</v>
      </c>
      <c r="S177" s="77">
        <f>IF([3]IW_GDP!S177="NA","अप्रयोज्य",[3]IW_GDP!S177)</f>
        <v>0.2286867922463047</v>
      </c>
      <c r="T177" s="77" t="str">
        <f>IF([3]IW_GDP!T177="NA","अप्रयोज्य",[3]IW_GDP!T177)</f>
        <v>अप्रयोज्य</v>
      </c>
      <c r="U177" s="78">
        <f>IF([3]IW_GDP!U177="NA","अप्रयोज्य",[3]IW_GDP!U177)</f>
        <v>0.25779255663704687</v>
      </c>
      <c r="V177" s="70"/>
      <c r="W177" s="53" t="str">
        <f t="shared" si="9"/>
        <v>केयर (रेलिगेयर)</v>
      </c>
      <c r="X177" s="49" t="e">
        <f t="shared" si="8"/>
        <v>#N/A</v>
      </c>
      <c r="Y177" s="53" t="str">
        <f t="shared" si="10"/>
        <v>माह तक</v>
      </c>
      <c r="Z177" s="53"/>
      <c r="AB177" s="53"/>
    </row>
    <row r="178" spans="1:30" s="49" customFormat="1" ht="29.1" customHeight="1" x14ac:dyDescent="0.25">
      <c r="A178" s="81" t="str">
        <f>VLOOKUP([3]IW_GDP!A178,[3]Sheet3!$D$3:$F$43,3,0)</f>
        <v xml:space="preserve">
प्राइवेट बीमाकर्ता कुल </v>
      </c>
      <c r="B178" s="82"/>
      <c r="C178" s="87" t="s">
        <v>78</v>
      </c>
      <c r="D178" s="67" t="str">
        <f>VLOOKUP([3]IW_GDP!D178,[3]Sheet3!$C$47:$D$49,2,0)</f>
        <v>चालू वर्ष</v>
      </c>
      <c r="E178" s="68">
        <f>IF([3]IW_GDP!E178="NA","अप्रयोज्य",[3]IW_GDP!E178)</f>
        <v>1315.436902097081</v>
      </c>
      <c r="F178" s="68">
        <f>IF([3]IW_GDP!F178="NA","अप्रयोज्य",[3]IW_GDP!F178)</f>
        <v>228.79653833212978</v>
      </c>
      <c r="G178" s="68">
        <f>IF([3]IW_GDP!G178="NA","अप्रयोज्य",[3]IW_GDP!G178)</f>
        <v>199.74289756612976</v>
      </c>
      <c r="H178" s="68">
        <f>IF([3]IW_GDP!H178="NA","अप्रयोज्य",[3]IW_GDP!H178)</f>
        <v>29.053640765999994</v>
      </c>
      <c r="I178" s="68">
        <f>IF([3]IW_GDP!I178="NA","अप्रयोज्य",[3]IW_GDP!I178)</f>
        <v>154.50016904210676</v>
      </c>
      <c r="J178" s="68">
        <f>IF([3]IW_GDP!J178="NA","अप्रयोज्य",[3]IW_GDP!J178)</f>
        <v>5886.3013479035444</v>
      </c>
      <c r="K178" s="68">
        <f>IF([3]IW_GDP!K178="NA","अप्रयोज्य",[3]IW_GDP!K178)</f>
        <v>2533.0696660871686</v>
      </c>
      <c r="L178" s="68">
        <f>IF([3]IW_GDP!L178="NA","अप्रयोज्य",[3]IW_GDP!L178)</f>
        <v>3353.2316818163758</v>
      </c>
      <c r="M178" s="68">
        <f>IF([3]IW_GDP!M178="NA","अप्रयोज्य",[3]IW_GDP!M178)</f>
        <v>3692.5457545744921</v>
      </c>
      <c r="N178" s="68">
        <f>IF([3]IW_GDP!N178="NA","अप्रयोज्य",[3]IW_GDP!N178)</f>
        <v>74.812346523484038</v>
      </c>
      <c r="O178" s="68">
        <f>IF([3]IW_GDP!O178="NA","अप्रयोज्य",[3]IW_GDP!O178)</f>
        <v>561.52341408101904</v>
      </c>
      <c r="P178" s="68">
        <f>IF([3]IW_GDP!P178="NA","अप्रयोज्य",[3]IW_GDP!P178)</f>
        <v>28.387664319999999</v>
      </c>
      <c r="Q178" s="68">
        <f>IF([3]IW_GDP!Q178="NA","अप्रयोज्य",[3]IW_GDP!Q178)</f>
        <v>50.059566761999989</v>
      </c>
      <c r="R178" s="68">
        <f>IF([3]IW_GDP!R178="NA","अप्रयोज्य",[3]IW_GDP!R178)</f>
        <v>327.59917232808999</v>
      </c>
      <c r="S178" s="68">
        <f>IF([3]IW_GDP!S178="NA","अप्रयोज्य",[3]IW_GDP!S178)</f>
        <v>512.72740212599956</v>
      </c>
      <c r="T178" s="68">
        <f>IF([3]IW_GDP!T178="NA","अप्रयोज्य",[3]IW_GDP!T178)</f>
        <v>262.02125885128549</v>
      </c>
      <c r="U178" s="69">
        <f>IF([3]IW_GDP!U178="NA","अप्रयोज्य",[3]IW_GDP!U178)</f>
        <v>13094.711536941229</v>
      </c>
      <c r="V178" s="70"/>
      <c r="W178" s="53" t="str">
        <f t="shared" si="9"/>
        <v>केयर (रेलिगेयर)</v>
      </c>
      <c r="X178" s="49" t="e">
        <f t="shared" si="8"/>
        <v>#N/A</v>
      </c>
      <c r="Y178" s="53" t="str">
        <f t="shared" si="10"/>
        <v>माह के लिए</v>
      </c>
      <c r="Z178" s="53">
        <f>U178-SUM(E178,F178,I178,J178,M178,P178,Q178,R178,S178,N178,O178)</f>
        <v>262.02125885128225</v>
      </c>
      <c r="AA178" s="53"/>
      <c r="AB178" s="53" t="e">
        <f>SUM(#REF!)</f>
        <v>#REF!</v>
      </c>
      <c r="AC178" s="53" t="e">
        <f>AB178-M178</f>
        <v>#REF!</v>
      </c>
      <c r="AD178" s="53"/>
    </row>
    <row r="179" spans="1:30" s="49" customFormat="1" ht="29.1" customHeight="1" x14ac:dyDescent="0.25">
      <c r="A179" s="83"/>
      <c r="B179" s="84"/>
      <c r="C179" s="88"/>
      <c r="D179" s="71" t="str">
        <f>VLOOKUP([3]IW_GDP!D179,[3]Sheet3!$C$47:$D$49,2,0)</f>
        <v>गत वर्ष</v>
      </c>
      <c r="E179" s="72">
        <f>IF([3]IW_GDP!E179="NA","अप्रयोज्य",[3]IW_GDP!E179)</f>
        <v>1106.4520631393821</v>
      </c>
      <c r="F179" s="72">
        <f>IF([3]IW_GDP!F179="NA","अप्रयोज्य",[3]IW_GDP!F179)</f>
        <v>200.24900112626372</v>
      </c>
      <c r="G179" s="72">
        <f>IF([3]IW_GDP!G179="NA","अप्रयोज्य",[3]IW_GDP!G179)</f>
        <v>173.6514657152637</v>
      </c>
      <c r="H179" s="72">
        <f>IF([3]IW_GDP!H179="NA","अप्रयोज्य",[3]IW_GDP!H179)</f>
        <v>26.597535411000003</v>
      </c>
      <c r="I179" s="72">
        <f>IF([3]IW_GDP!I179="NA","अप्रयोज्य",[3]IW_GDP!I179)</f>
        <v>117.76973931081693</v>
      </c>
      <c r="J179" s="72">
        <f>IF([3]IW_GDP!J179="NA","अप्रयोज्य",[3]IW_GDP!J179)</f>
        <v>5114.8563660348291</v>
      </c>
      <c r="K179" s="72">
        <f>IF([3]IW_GDP!K179="NA","अप्रयोज्य",[3]IW_GDP!K179)</f>
        <v>1808.5118808290395</v>
      </c>
      <c r="L179" s="72">
        <f>IF([3]IW_GDP!L179="NA","अप्रयोज्य",[3]IW_GDP!L179)</f>
        <v>3306.3444852057892</v>
      </c>
      <c r="M179" s="72">
        <f>IF([3]IW_GDP!M179="NA","अप्रयोज्य",[3]IW_GDP!M179)</f>
        <v>2892.0942920326206</v>
      </c>
      <c r="N179" s="72">
        <f>IF([3]IW_GDP!N179="NA","अप्रयोज्य",[3]IW_GDP!N179)</f>
        <v>39.504947176999984</v>
      </c>
      <c r="O179" s="72">
        <f>IF([3]IW_GDP!O179="NA","अप्रयोज्य",[3]IW_GDP!O179)</f>
        <v>809.87958829499996</v>
      </c>
      <c r="P179" s="72">
        <f>IF([3]IW_GDP!P179="NA","अप्रयोज्य",[3]IW_GDP!P179)</f>
        <v>23.375353057999998</v>
      </c>
      <c r="Q179" s="72">
        <f>IF([3]IW_GDP!Q179="NA","अप्रयोज्य",[3]IW_GDP!Q179)</f>
        <v>27.982268922500012</v>
      </c>
      <c r="R179" s="72">
        <f>IF([3]IW_GDP!R179="NA","अप्रयोज्य",[3]IW_GDP!R179)</f>
        <v>343.1824954205523</v>
      </c>
      <c r="S179" s="72">
        <f>IF([3]IW_GDP!S179="NA","अप्रयोज्य",[3]IW_GDP!S179)</f>
        <v>398.40439962523573</v>
      </c>
      <c r="T179" s="72">
        <f>IF([3]IW_GDP!T179="NA","अप्रयोज्य",[3]IW_GDP!T179)</f>
        <v>279.73857490369505</v>
      </c>
      <c r="U179" s="73">
        <f>IF([3]IW_GDP!U179="NA","अप्रयोज्य",[3]IW_GDP!U179)</f>
        <v>11353.489089045896</v>
      </c>
      <c r="V179" s="70"/>
      <c r="W179" s="53" t="str">
        <f t="shared" si="9"/>
        <v>केयर (रेलिगेयर)</v>
      </c>
      <c r="X179" s="49" t="e">
        <f t="shared" si="8"/>
        <v>#N/A</v>
      </c>
      <c r="Y179" s="53" t="str">
        <f t="shared" si="10"/>
        <v>माह के लिए</v>
      </c>
      <c r="Z179" s="53">
        <f>U179-SUM(E179,F179,I179,J179,M179,P179,Q179,R179,S179,N179,O179)</f>
        <v>279.73857490369483</v>
      </c>
      <c r="AA179" s="53"/>
      <c r="AB179" s="53" t="e">
        <f>SUM(#REF!)</f>
        <v>#REF!</v>
      </c>
      <c r="AC179" s="53" t="e">
        <f>AB179-M179</f>
        <v>#REF!</v>
      </c>
      <c r="AD179" s="53"/>
    </row>
    <row r="180" spans="1:30" s="49" customFormat="1" ht="29.1" customHeight="1" x14ac:dyDescent="0.25">
      <c r="A180" s="83"/>
      <c r="B180" s="84"/>
      <c r="C180" s="88"/>
      <c r="D180" s="71" t="str">
        <f>VLOOKUP([3]IW_GDP!D180,[3]Sheet3!$C$47:$D$49,2,0)</f>
        <v>वृद्धि</v>
      </c>
      <c r="E180" s="74">
        <f>IF([3]IW_GDP!E180="NA","अप्रयोज्य",[3]IW_GDP!E180)</f>
        <v>0.18887834902195186</v>
      </c>
      <c r="F180" s="74">
        <f>IF([3]IW_GDP!F180="NA","अप्रयोज्य",[3]IW_GDP!F180)</f>
        <v>0.14256019778029197</v>
      </c>
      <c r="G180" s="74">
        <f>IF([3]IW_GDP!G180="NA","अप्रयोज्य",[3]IW_GDP!G180)</f>
        <v>0.15025172257197172</v>
      </c>
      <c r="H180" s="74">
        <f>IF([3]IW_GDP!H180="NA","अप्रयोज्य",[3]IW_GDP!H180)</f>
        <v>9.2343343736435601E-2</v>
      </c>
      <c r="I180" s="74">
        <f>IF([3]IW_GDP!I180="NA","अप्रयोज्य",[3]IW_GDP!I180)</f>
        <v>0.31188342562558607</v>
      </c>
      <c r="J180" s="74">
        <f>IF([3]IW_GDP!J180="NA","अप्रयोज्य",[3]IW_GDP!J180)</f>
        <v>0.15082436859644599</v>
      </c>
      <c r="K180" s="74">
        <f>IF([3]IW_GDP!K180="NA","अप्रयोज्य",[3]IW_GDP!K180)</f>
        <v>0.40063755894486286</v>
      </c>
      <c r="L180" s="74">
        <f>IF([3]IW_GDP!L180="NA","अप्रयोज्य",[3]IW_GDP!L180)</f>
        <v>1.4180977457244108E-2</v>
      </c>
      <c r="M180" s="74">
        <f>IF([3]IW_GDP!M180="NA","अप्रयोज्य",[3]IW_GDP!M180)</f>
        <v>0.27677225626668572</v>
      </c>
      <c r="N180" s="74">
        <f>IF([3]IW_GDP!N180="NA","अप्रयोज्य",[3]IW_GDP!N180)</f>
        <v>0.89374627406261242</v>
      </c>
      <c r="O180" s="74">
        <f>IF([3]IW_GDP!O180="NA","अप्रयोज्य",[3]IW_GDP!O180)</f>
        <v>-0.30665814746218395</v>
      </c>
      <c r="P180" s="74">
        <f>IF([3]IW_GDP!P180="NA","अप्रयोज्य",[3]IW_GDP!P180)</f>
        <v>0.21442718959423732</v>
      </c>
      <c r="Q180" s="74">
        <f>IF([3]IW_GDP!Q180="NA","अप्रयोज्य",[3]IW_GDP!Q180)</f>
        <v>0.7889745431525047</v>
      </c>
      <c r="R180" s="74">
        <f>IF([3]IW_GDP!R180="NA","अप्रयोज्य",[3]IW_GDP!R180)</f>
        <v>-4.5408269070850354E-2</v>
      </c>
      <c r="S180" s="74">
        <f>IF([3]IW_GDP!S180="NA","अप्रयोज्य",[3]IW_GDP!S180)</f>
        <v>0.28695215868173957</v>
      </c>
      <c r="T180" s="74">
        <f>IF([3]IW_GDP!T180="NA","अप्रयोज्य",[3]IW_GDP!T180)</f>
        <v>-6.3335262426746322E-2</v>
      </c>
      <c r="U180" s="75">
        <f>IF([3]IW_GDP!U180="NA","अप्रयोज्य",[3]IW_GDP!U180)</f>
        <v>0.15336452382513011</v>
      </c>
      <c r="V180" s="70"/>
      <c r="W180" s="53" t="str">
        <f t="shared" si="9"/>
        <v>केयर (रेलिगेयर)</v>
      </c>
      <c r="X180" s="49" t="e">
        <f t="shared" si="8"/>
        <v>#N/A</v>
      </c>
      <c r="Y180" s="53" t="str">
        <f t="shared" si="10"/>
        <v>माह के लिए</v>
      </c>
      <c r="Z180" s="53"/>
      <c r="AB180" s="53" t="e">
        <f>SUM(#REF!)</f>
        <v>#REF!</v>
      </c>
    </row>
    <row r="181" spans="1:30" s="49" customFormat="1" ht="29.1" customHeight="1" x14ac:dyDescent="0.25">
      <c r="A181" s="83"/>
      <c r="B181" s="84"/>
      <c r="C181" s="88" t="s">
        <v>79</v>
      </c>
      <c r="D181" s="71" t="str">
        <f>VLOOKUP([3]IW_GDP!D181,[3]Sheet3!$C$47:$D$49,2,0)</f>
        <v>चालू वर्ष</v>
      </c>
      <c r="E181" s="72">
        <f>IF([3]IW_GDP!E181="NA","अप्रयोज्य",[3]IW_GDP!E181)</f>
        <v>9783.2166361069958</v>
      </c>
      <c r="F181" s="72">
        <f>IF([3]IW_GDP!F181="NA","अप्रयोज्य",[3]IW_GDP!F181)</f>
        <v>1772.2675876150045</v>
      </c>
      <c r="G181" s="72">
        <f>IF([3]IW_GDP!G181="NA","अप्रयोज्य",[3]IW_GDP!G181)</f>
        <v>1644.9740184425043</v>
      </c>
      <c r="H181" s="72">
        <f>IF([3]IW_GDP!H181="NA","अप्रयोज्य",[3]IW_GDP!H181)</f>
        <v>127.2935691725</v>
      </c>
      <c r="I181" s="72">
        <f>IF([3]IW_GDP!I181="NA","अप्रयोज्य",[3]IW_GDP!I181)</f>
        <v>1216.5264826559214</v>
      </c>
      <c r="J181" s="72">
        <f>IF([3]IW_GDP!J181="NA","अप्रयोज्य",[3]IW_GDP!J181)</f>
        <v>30628.726095614405</v>
      </c>
      <c r="K181" s="72">
        <f>IF([3]IW_GDP!K181="NA","अप्रयोज्य",[3]IW_GDP!K181)</f>
        <v>13306.19695209893</v>
      </c>
      <c r="L181" s="72">
        <f>IF([3]IW_GDP!L181="NA","अप्रयोज्य",[3]IW_GDP!L181)</f>
        <v>17322.529143515476</v>
      </c>
      <c r="M181" s="72">
        <f>IF([3]IW_GDP!M181="NA","अप्रयोज्य",[3]IW_GDP!M181)</f>
        <v>27249.410571769527</v>
      </c>
      <c r="N181" s="72">
        <f>IF([3]IW_GDP!N181="NA","अप्रयोज्य",[3]IW_GDP!N181)</f>
        <v>623.91669199546357</v>
      </c>
      <c r="O181" s="72">
        <f>IF([3]IW_GDP!O181="NA","अप्रयोज्य",[3]IW_GDP!O181)</f>
        <v>8967.691245223401</v>
      </c>
      <c r="P181" s="72">
        <f>IF([3]IW_GDP!P181="NA","अप्रयोज्य",[3]IW_GDP!P181)</f>
        <v>204.34512482900001</v>
      </c>
      <c r="Q181" s="72">
        <f>IF([3]IW_GDP!Q181="NA","अप्रयोज्य",[3]IW_GDP!Q181)</f>
        <v>196.40757574588</v>
      </c>
      <c r="R181" s="72">
        <f>IF([3]IW_GDP!R181="NA","अप्रयोज्य",[3]IW_GDP!R181)</f>
        <v>2541.4835133598845</v>
      </c>
      <c r="S181" s="72">
        <f>IF([3]IW_GDP!S181="NA","अप्रयोज्य",[3]IW_GDP!S181)</f>
        <v>2894.908680449656</v>
      </c>
      <c r="T181" s="72">
        <f>IF([3]IW_GDP!T181="NA","अप्रयोज्य",[3]IW_GDP!T181)</f>
        <v>2287.2756399033992</v>
      </c>
      <c r="U181" s="73">
        <f>IF([3]IW_GDP!U181="NA","अप्रयोज्य",[3]IW_GDP!U181)</f>
        <v>88366.175845268532</v>
      </c>
      <c r="V181" s="70"/>
      <c r="W181" s="53" t="str">
        <f t="shared" si="9"/>
        <v>केयर (रेलिगेयर)</v>
      </c>
      <c r="X181" s="49" t="e">
        <f t="shared" si="8"/>
        <v>#N/A</v>
      </c>
      <c r="Y181" s="53" t="str">
        <f t="shared" si="10"/>
        <v>माह तक</v>
      </c>
      <c r="Z181" s="53"/>
      <c r="AB181" s="53"/>
    </row>
    <row r="182" spans="1:30" s="49" customFormat="1" ht="29.1" customHeight="1" x14ac:dyDescent="0.25">
      <c r="A182" s="83"/>
      <c r="B182" s="84"/>
      <c r="C182" s="88"/>
      <c r="D182" s="71" t="str">
        <f>VLOOKUP([3]IW_GDP!D182,[3]Sheet3!$C$47:$D$49,2,0)</f>
        <v>गत वर्ष</v>
      </c>
      <c r="E182" s="72">
        <f>IF([3]IW_GDP!E182="NA","अप्रयोज्य",[3]IW_GDP!E182)</f>
        <v>8400.0517384977029</v>
      </c>
      <c r="F182" s="72">
        <f>IF([3]IW_GDP!F182="NA","अप्रयोज्य",[3]IW_GDP!F182)</f>
        <v>1385.7127942241088</v>
      </c>
      <c r="G182" s="72">
        <f>IF([3]IW_GDP!G182="NA","अप्रयोज्य",[3]IW_GDP!G182)</f>
        <v>1272.6842726457587</v>
      </c>
      <c r="H182" s="72">
        <f>IF([3]IW_GDP!H182="NA","अप्रयोज्य",[3]IW_GDP!H182)</f>
        <v>113.02852157835001</v>
      </c>
      <c r="I182" s="72">
        <f>IF([3]IW_GDP!I182="NA","अप्रयोज्य",[3]IW_GDP!I182)</f>
        <v>1008.5799622348109</v>
      </c>
      <c r="J182" s="72">
        <f>IF([3]IW_GDP!J182="NA","अप्रयोज्य",[3]IW_GDP!J182)</f>
        <v>24920.139500243266</v>
      </c>
      <c r="K182" s="72">
        <f>IF([3]IW_GDP!K182="NA","अप्रयोज्य",[3]IW_GDP!K182)</f>
        <v>11036.080926361352</v>
      </c>
      <c r="L182" s="72">
        <f>IF([3]IW_GDP!L182="NA","अप्रयोज्य",[3]IW_GDP!L182)</f>
        <v>13884.058573881915</v>
      </c>
      <c r="M182" s="72">
        <f>IF([3]IW_GDP!M182="NA","अप्रयोज्य",[3]IW_GDP!M182)</f>
        <v>21867.927373275121</v>
      </c>
      <c r="N182" s="72">
        <f>IF([3]IW_GDP!N182="NA","अप्रयोज्य",[3]IW_GDP!N182)</f>
        <v>191.99609834068215</v>
      </c>
      <c r="O182" s="72">
        <f>IF([3]IW_GDP!O182="NA","अप्रयोज्य",[3]IW_GDP!O182)</f>
        <v>9248.0912400022899</v>
      </c>
      <c r="P182" s="72">
        <f>IF([3]IW_GDP!P182="NA","अप्रयोज्य",[3]IW_GDP!P182)</f>
        <v>148.20663266599999</v>
      </c>
      <c r="Q182" s="72">
        <f>IF([3]IW_GDP!Q182="NA","अप्रयोज्य",[3]IW_GDP!Q182)</f>
        <v>130.46343879950001</v>
      </c>
      <c r="R182" s="72">
        <f>IF([3]IW_GDP!R182="NA","अप्रयोज्य",[3]IW_GDP!R182)</f>
        <v>1827.742117222982</v>
      </c>
      <c r="S182" s="72">
        <f>IF([3]IW_GDP!S182="NA","अप्रयोज्य",[3]IW_GDP!S182)</f>
        <v>2382.8438820704691</v>
      </c>
      <c r="T182" s="72">
        <f>IF([3]IW_GDP!T182="NA","अप्रयोज्य",[3]IW_GDP!T182)</f>
        <v>1470.9619498192944</v>
      </c>
      <c r="U182" s="73">
        <f>IF([3]IW_GDP!U182="NA","अप्रयोज्य",[3]IW_GDP!U182)</f>
        <v>72982.716727396226</v>
      </c>
      <c r="V182" s="70"/>
      <c r="W182" s="53" t="str">
        <f t="shared" si="9"/>
        <v>केयर (रेलिगेयर)</v>
      </c>
      <c r="X182" s="49" t="e">
        <f t="shared" si="8"/>
        <v>#N/A</v>
      </c>
      <c r="Y182" s="53" t="str">
        <f t="shared" si="10"/>
        <v>माह तक</v>
      </c>
      <c r="Z182" s="53"/>
      <c r="AB182" s="53"/>
    </row>
    <row r="183" spans="1:30" s="49" customFormat="1" ht="29.1" customHeight="1" thickBot="1" x14ac:dyDescent="0.3">
      <c r="A183" s="85"/>
      <c r="B183" s="86"/>
      <c r="C183" s="89"/>
      <c r="D183" s="76" t="str">
        <f>VLOOKUP([3]IW_GDP!D183,[3]Sheet3!$C$47:$D$49,2,0)</f>
        <v>वृद्धि</v>
      </c>
      <c r="E183" s="77">
        <f>IF([3]IW_GDP!E183="NA","अप्रयोज्य",[3]IW_GDP!E183)</f>
        <v>0.16466147360381181</v>
      </c>
      <c r="F183" s="77">
        <f>IF([3]IW_GDP!F183="NA","अप्रयोज्य",[3]IW_GDP!F183)</f>
        <v>0.27895736764654477</v>
      </c>
      <c r="G183" s="77">
        <f>IF([3]IW_GDP!G183="NA","अप्रयोज्य",[3]IW_GDP!G183)</f>
        <v>0.2925232548232875</v>
      </c>
      <c r="H183" s="77">
        <f>IF([3]IW_GDP!H183="NA","अप्रयोज्य",[3]IW_GDP!H183)</f>
        <v>0.12620750404367301</v>
      </c>
      <c r="I183" s="77">
        <f>IF([3]IW_GDP!I183="NA","अप्रयोज्य",[3]IW_GDP!I183)</f>
        <v>0.20617752504257847</v>
      </c>
      <c r="J183" s="77">
        <f>IF([3]IW_GDP!J183="NA","अप्रयोज्य",[3]IW_GDP!J183)</f>
        <v>0.22907522629700422</v>
      </c>
      <c r="K183" s="77">
        <f>IF([3]IW_GDP!K183="NA","अप्रयोज्य",[3]IW_GDP!K183)</f>
        <v>0.20569947256503543</v>
      </c>
      <c r="L183" s="77">
        <f>IF([3]IW_GDP!L183="NA","अप्रयोज्य",[3]IW_GDP!L183)</f>
        <v>0.24765601148513311</v>
      </c>
      <c r="M183" s="77">
        <f>IF([3]IW_GDP!M183="NA","अप्रयोज्य",[3]IW_GDP!M183)</f>
        <v>0.24609022641401024</v>
      </c>
      <c r="N183" s="77">
        <f>IF([3]IW_GDP!N183="NA","अप्रयोज्य",[3]IW_GDP!N183)</f>
        <v>2.2496321403801232</v>
      </c>
      <c r="O183" s="77">
        <f>IF([3]IW_GDP!O183="NA","अप्रयोज्य",[3]IW_GDP!O183)</f>
        <v>-3.0319769507250172E-2</v>
      </c>
      <c r="P183" s="77">
        <f>IF([3]IW_GDP!P183="NA","अप्रयोज्य",[3]IW_GDP!P183)</f>
        <v>0.37878528884408508</v>
      </c>
      <c r="Q183" s="77">
        <f>IF([3]IW_GDP!Q183="NA","अप्रयोज्य",[3]IW_GDP!Q183)</f>
        <v>0.50546066816255586</v>
      </c>
      <c r="R183" s="77">
        <f>IF([3]IW_GDP!R183="NA","अप्रयोज्य",[3]IW_GDP!R183)</f>
        <v>0.39050443134797391</v>
      </c>
      <c r="S183" s="77">
        <f>IF([3]IW_GDP!S183="NA","अप्रयोज्य",[3]IW_GDP!S183)</f>
        <v>0.21489649499582419</v>
      </c>
      <c r="T183" s="77">
        <f>IF([3]IW_GDP!T183="NA","अप्रयोज्य",[3]IW_GDP!T183)</f>
        <v>0.55495228152188969</v>
      </c>
      <c r="U183" s="78">
        <f>IF([3]IW_GDP!U183="NA","अप्रयोज्य",[3]IW_GDP!U183)</f>
        <v>0.21078222088295692</v>
      </c>
      <c r="V183" s="70"/>
      <c r="W183" s="53" t="str">
        <f t="shared" si="9"/>
        <v>केयर (रेलिगेयर)</v>
      </c>
      <c r="X183" s="49" t="e">
        <f t="shared" si="8"/>
        <v>#N/A</v>
      </c>
      <c r="Y183" s="53" t="str">
        <f t="shared" si="10"/>
        <v>माह तक</v>
      </c>
      <c r="Z183" s="53"/>
      <c r="AB183" s="53"/>
    </row>
    <row r="184" spans="1:30" s="66" customFormat="1" ht="29.1" customHeight="1" x14ac:dyDescent="0.25">
      <c r="A184" s="91">
        <v>28</v>
      </c>
      <c r="B184" s="94" t="str">
        <f>INDEX([3]Sheet3!$F$3:$F$42,MATCH([3]IW_GDP!B184,[3]Sheet3!$E$3:$E$42,0))</f>
        <v>नेशनल</v>
      </c>
      <c r="C184" s="97" t="s">
        <v>78</v>
      </c>
      <c r="D184" s="50" t="str">
        <f>VLOOKUP([3]IW_GDP!D184,[3]Sheet3!$C$47:$D$49,2,0)</f>
        <v>चालू वर्ष</v>
      </c>
      <c r="E184" s="51">
        <f>IF([3]IW_GDP!E184="NA","अप्रयोज्य",[3]IW_GDP!E184)</f>
        <v>48.653840271000036</v>
      </c>
      <c r="F184" s="51">
        <f>IF([3]IW_GDP!F184="NA","अप्रयोज्य",[3]IW_GDP!F184)</f>
        <v>16.081301875999984</v>
      </c>
      <c r="G184" s="51">
        <f>IF([3]IW_GDP!G184="NA","अप्रयोज्य",[3]IW_GDP!G184)</f>
        <v>8.6477562539999866</v>
      </c>
      <c r="H184" s="51">
        <f>IF([3]IW_GDP!H184="NA","अप्रयोज्य",[3]IW_GDP!H184)</f>
        <v>7.4335456219999969</v>
      </c>
      <c r="I184" s="51">
        <f>IF([3]IW_GDP!I184="NA","अप्रयोज्य",[3]IW_GDP!I184)</f>
        <v>27.328625450999994</v>
      </c>
      <c r="J184" s="51">
        <f>IF([3]IW_GDP!J184="NA","अप्रयोज्य",[3]IW_GDP!J184)</f>
        <v>478.71294726500025</v>
      </c>
      <c r="K184" s="51">
        <f>IF([3]IW_GDP!K184="NA","अप्रयोज्य",[3]IW_GDP!K184)</f>
        <v>172.60186127899999</v>
      </c>
      <c r="L184" s="51">
        <f>IF([3]IW_GDP!L184="NA","अप्रयोज्य",[3]IW_GDP!L184)</f>
        <v>306.11108598600026</v>
      </c>
      <c r="M184" s="51">
        <f>IF([3]IW_GDP!M184="NA","अप्रयोज्य",[3]IW_GDP!M184)</f>
        <v>1349.4471274840002</v>
      </c>
      <c r="N184" s="51">
        <f>IF([3]IW_GDP!N184="NA","अप्रयोज्य",[3]IW_GDP!N184)</f>
        <v>0.15490000000000004</v>
      </c>
      <c r="O184" s="51">
        <f>IF([3]IW_GDP!O184="NA","अप्रयोज्य",[3]IW_GDP!O184)</f>
        <v>0</v>
      </c>
      <c r="P184" s="51">
        <f>IF([3]IW_GDP!P184="NA","अप्रयोज्य",[3]IW_GDP!P184)</f>
        <v>0</v>
      </c>
      <c r="Q184" s="51">
        <f>IF([3]IW_GDP!Q184="NA","अप्रयोज्य",[3]IW_GDP!Q184)</f>
        <v>3.8247490370000001</v>
      </c>
      <c r="R184" s="51">
        <f>IF([3]IW_GDP!R184="NA","अप्रयोज्य",[3]IW_GDP!R184)</f>
        <v>10.810665254</v>
      </c>
      <c r="S184" s="51">
        <f>IF([3]IW_GDP!S184="NA","अप्रयोज्य",[3]IW_GDP!S184)</f>
        <v>0.53930636500001583</v>
      </c>
      <c r="T184" s="51">
        <f>IF([3]IW_GDP!T184="NA","अप्रयोज्य",[3]IW_GDP!T184)</f>
        <v>22.771023438000043</v>
      </c>
      <c r="U184" s="52">
        <f>IF([3]IW_GDP!U184="NA","अप्रयोज्य",[3]IW_GDP!U184)</f>
        <v>1958.3244864410005</v>
      </c>
      <c r="V184" s="60"/>
      <c r="W184" s="53" t="str">
        <f t="shared" si="9"/>
        <v>नेशनल</v>
      </c>
      <c r="X184" s="49" t="e">
        <f t="shared" si="8"/>
        <v>#N/A</v>
      </c>
      <c r="Y184" s="53" t="str">
        <f t="shared" si="10"/>
        <v>माह के लिए</v>
      </c>
      <c r="Z184" s="53">
        <f>U184-SUM(E184,F184,I184,J184,M184,P184,Q184,R184,S184,N184,O184)</f>
        <v>22.771023437999929</v>
      </c>
      <c r="AA184" s="53"/>
      <c r="AB184" s="53" t="e">
        <f>SUM(#REF!)</f>
        <v>#REF!</v>
      </c>
      <c r="AC184" s="53" t="e">
        <f>AB184-M184</f>
        <v>#REF!</v>
      </c>
      <c r="AD184" s="53"/>
    </row>
    <row r="185" spans="1:30" s="66" customFormat="1" ht="29.1" customHeight="1" x14ac:dyDescent="0.25">
      <c r="A185" s="92"/>
      <c r="B185" s="95"/>
      <c r="C185" s="98"/>
      <c r="D185" s="54" t="str">
        <f>VLOOKUP([3]IW_GDP!D185,[3]Sheet3!$C$47:$D$49,2,0)</f>
        <v>गत वर्ष</v>
      </c>
      <c r="E185" s="55">
        <f>IF([3]IW_GDP!E185="NA","अप्रयोज्य",[3]IW_GDP!E185)</f>
        <v>95.415388022000116</v>
      </c>
      <c r="F185" s="55">
        <f>IF([3]IW_GDP!F185="NA","अप्रयोज्य",[3]IW_GDP!F185)</f>
        <v>18.21031172</v>
      </c>
      <c r="G185" s="55">
        <f>IF([3]IW_GDP!G185="NA","अप्रयोज्य",[3]IW_GDP!G185)</f>
        <v>8.9015923199999989</v>
      </c>
      <c r="H185" s="55">
        <f>IF([3]IW_GDP!H185="NA","अप्रयोज्य",[3]IW_GDP!H185)</f>
        <v>9.3087194000000011</v>
      </c>
      <c r="I185" s="55">
        <f>IF([3]IW_GDP!I185="NA","अप्रयोज्य",[3]IW_GDP!I185)</f>
        <v>19.548294199999987</v>
      </c>
      <c r="J185" s="55">
        <f>IF([3]IW_GDP!J185="NA","अप्रयोज्य",[3]IW_GDP!J185)</f>
        <v>435.15249969999991</v>
      </c>
      <c r="K185" s="55">
        <f>IF([3]IW_GDP!K185="NA","अप्रयोज्य",[3]IW_GDP!K185)</f>
        <v>141.95990000000006</v>
      </c>
      <c r="L185" s="55">
        <f>IF([3]IW_GDP!L185="NA","अप्रयोज्य",[3]IW_GDP!L185)</f>
        <v>293.19259969999985</v>
      </c>
      <c r="M185" s="55">
        <f>IF([3]IW_GDP!M185="NA","अप्रयोज्य",[3]IW_GDP!M185)</f>
        <v>295.36482849999993</v>
      </c>
      <c r="N185" s="55">
        <f>IF([3]IW_GDP!N185="NA","अप्रयोज्य",[3]IW_GDP!N185)</f>
        <v>0.1160367000000001</v>
      </c>
      <c r="O185" s="55">
        <f>IF([3]IW_GDP!O185="NA","अप्रयोज्य",[3]IW_GDP!O185)</f>
        <v>-18.092887670000003</v>
      </c>
      <c r="P185" s="55">
        <f>IF([3]IW_GDP!P185="NA","अप्रयोज्य",[3]IW_GDP!P185)</f>
        <v>0</v>
      </c>
      <c r="Q185" s="55">
        <f>IF([3]IW_GDP!Q185="NA","अप्रयोज्य",[3]IW_GDP!Q185)</f>
        <v>16.797738590000002</v>
      </c>
      <c r="R185" s="55">
        <f>IF([3]IW_GDP!R185="NA","अप्रयोज्य",[3]IW_GDP!R185)</f>
        <v>7.0908993020000048</v>
      </c>
      <c r="S185" s="55">
        <f>IF([3]IW_GDP!S185="NA","अप्रयोज्य",[3]IW_GDP!S185)</f>
        <v>10.945760100000001</v>
      </c>
      <c r="T185" s="55">
        <f>IF([3]IW_GDP!T185="NA","अप्रयोज्य",[3]IW_GDP!T185)</f>
        <v>21.408030800000006</v>
      </c>
      <c r="U185" s="56">
        <f>IF([3]IW_GDP!U185="NA","अप्रयोज्य",[3]IW_GDP!U185)</f>
        <v>901.95689996400006</v>
      </c>
      <c r="V185" s="60"/>
      <c r="W185" s="53" t="str">
        <f t="shared" si="9"/>
        <v>नेशनल</v>
      </c>
      <c r="X185" s="49" t="e">
        <f t="shared" si="8"/>
        <v>#N/A</v>
      </c>
      <c r="Y185" s="53" t="str">
        <f t="shared" si="10"/>
        <v>माह के लिए</v>
      </c>
      <c r="Z185" s="53">
        <f>U185-SUM(E185,F185,I185,J185,M185,P185,Q185,R185,S185,N185,O185)</f>
        <v>21.408030800000006</v>
      </c>
      <c r="AA185" s="53"/>
      <c r="AB185" s="53" t="e">
        <f>SUM(#REF!)</f>
        <v>#REF!</v>
      </c>
      <c r="AC185" s="53" t="e">
        <f>AB185-M185</f>
        <v>#REF!</v>
      </c>
      <c r="AD185" s="53"/>
    </row>
    <row r="186" spans="1:30" s="66" customFormat="1" ht="29.1" customHeight="1" x14ac:dyDescent="0.25">
      <c r="A186" s="92"/>
      <c r="B186" s="95"/>
      <c r="C186" s="98"/>
      <c r="D186" s="54" t="str">
        <f>VLOOKUP([3]IW_GDP!D186,[3]Sheet3!$C$47:$D$49,2,0)</f>
        <v>वृद्धि</v>
      </c>
      <c r="E186" s="57">
        <f>IF([3]IW_GDP!E186="NA","अप्रयोज्य",[3]IW_GDP!E186)</f>
        <v>-0.49008392378196036</v>
      </c>
      <c r="F186" s="57">
        <f>IF([3]IW_GDP!F186="NA","अप्रयोज्य",[3]IW_GDP!F186)</f>
        <v>-0.11691232290448768</v>
      </c>
      <c r="G186" s="57">
        <f>IF([3]IW_GDP!G186="NA","अप्रयोज्य",[3]IW_GDP!G186)</f>
        <v>-2.8515804462275387E-2</v>
      </c>
      <c r="H186" s="57">
        <f>IF([3]IW_GDP!H186="NA","अप्रयोज्य",[3]IW_GDP!H186)</f>
        <v>-0.20144272240067779</v>
      </c>
      <c r="I186" s="57">
        <f>IF([3]IW_GDP!I186="NA","अप्रयोज्य",[3]IW_GDP!I186)</f>
        <v>0.39800563524361182</v>
      </c>
      <c r="J186" s="58">
        <f>IF([3]IW_GDP!J186="NA","अप्रयोज्य",[3]IW_GDP!J186)</f>
        <v>0.10010386610448409</v>
      </c>
      <c r="K186" s="58">
        <f>IF([3]IW_GDP!K186="NA","अप्रयोज्य",[3]IW_GDP!K186)</f>
        <v>0.21584941436983202</v>
      </c>
      <c r="L186" s="58">
        <f>IF([3]IW_GDP!L186="NA","अप्रयोज्य",[3]IW_GDP!L186)</f>
        <v>4.4061433676084776E-2</v>
      </c>
      <c r="M186" s="58">
        <f>IF([3]IW_GDP!M186="NA","अप्रयोज्य",[3]IW_GDP!M186)</f>
        <v>3.5687468421244359</v>
      </c>
      <c r="N186" s="58">
        <f>IF([3]IW_GDP!N186="NA","अप्रयोज्य",[3]IW_GDP!N186)</f>
        <v>0.33492248573080674</v>
      </c>
      <c r="O186" s="58" t="str">
        <f>IF([3]IW_GDP!O186="NA","अप्रयोज्य",[3]IW_GDP!O186)</f>
        <v>अप्रयोज्य</v>
      </c>
      <c r="P186" s="58" t="str">
        <f>IF([3]IW_GDP!P186="NA","अप्रयोज्य",[3]IW_GDP!P186)</f>
        <v>अप्रयोज्य</v>
      </c>
      <c r="Q186" s="58">
        <f>IF([3]IW_GDP!Q186="NA","अप्रयोज्य",[3]IW_GDP!Q186)</f>
        <v>-0.77230571743288456</v>
      </c>
      <c r="R186" s="58">
        <f>IF([3]IW_GDP!R186="NA","अप्रयोज्य",[3]IW_GDP!R186)</f>
        <v>0.52458310202639968</v>
      </c>
      <c r="S186" s="58">
        <f>IF([3]IW_GDP!S186="NA","अप्रयोज्य",[3]IW_GDP!S186)</f>
        <v>-0.95072919924491894</v>
      </c>
      <c r="T186" s="58">
        <f>IF([3]IW_GDP!T186="NA","अप्रयोज्य",[3]IW_GDP!T186)</f>
        <v>6.3667352253624215E-2</v>
      </c>
      <c r="U186" s="59">
        <f>IF([3]IW_GDP!U186="NA","अप्रयोज्य",[3]IW_GDP!U186)</f>
        <v>1.1711951940488103</v>
      </c>
      <c r="V186" s="60"/>
      <c r="W186" s="53" t="str">
        <f t="shared" si="9"/>
        <v>नेशनल</v>
      </c>
      <c r="X186" s="49" t="e">
        <f t="shared" si="8"/>
        <v>#N/A</v>
      </c>
      <c r="Y186" s="53" t="str">
        <f t="shared" si="10"/>
        <v>माह के लिए</v>
      </c>
      <c r="Z186" s="53"/>
      <c r="AB186" s="53" t="e">
        <f>SUM(#REF!)</f>
        <v>#REF!</v>
      </c>
    </row>
    <row r="187" spans="1:30" s="66" customFormat="1" ht="29.1" customHeight="1" x14ac:dyDescent="0.25">
      <c r="A187" s="92"/>
      <c r="B187" s="95"/>
      <c r="C187" s="98" t="s">
        <v>79</v>
      </c>
      <c r="D187" s="54" t="str">
        <f>VLOOKUP([3]IW_GDP!D187,[3]Sheet3!$C$47:$D$49,2,0)</f>
        <v>चालू वर्ष</v>
      </c>
      <c r="E187" s="55">
        <f>IF([3]IW_GDP!E187="NA","अप्रयोज्य",[3]IW_GDP!E187)</f>
        <v>766.66442327100003</v>
      </c>
      <c r="F187" s="55">
        <f>IF([3]IW_GDP!F187="NA","अप्रयोज्य",[3]IW_GDP!F187)</f>
        <v>151.02237597599998</v>
      </c>
      <c r="G187" s="55">
        <f>IF([3]IW_GDP!G187="NA","अप्रयोज्य",[3]IW_GDP!G187)</f>
        <v>83.833606873999997</v>
      </c>
      <c r="H187" s="55">
        <f>IF([3]IW_GDP!H187="NA","अप्रयोज्य",[3]IW_GDP!H187)</f>
        <v>67.188769101999995</v>
      </c>
      <c r="I187" s="55">
        <f>IF([3]IW_GDP!I187="NA","अप्रयोज्य",[3]IW_GDP!I187)</f>
        <v>189.636780851</v>
      </c>
      <c r="J187" s="55">
        <f>IF([3]IW_GDP!J187="NA","अप्रयोज्य",[3]IW_GDP!J187)</f>
        <v>2604.754210865</v>
      </c>
      <c r="K187" s="55">
        <f>IF([3]IW_GDP!K187="NA","अप्रयोज्य",[3]IW_GDP!K187)</f>
        <v>859.74277457899996</v>
      </c>
      <c r="L187" s="55">
        <f>IF([3]IW_GDP!L187="NA","अप्रयोज्य",[3]IW_GDP!L187)</f>
        <v>1745.0114362860002</v>
      </c>
      <c r="M187" s="55">
        <f>IF([3]IW_GDP!M187="NA","अप्रयोज्य",[3]IW_GDP!M187)</f>
        <v>4354.6195760840001</v>
      </c>
      <c r="N187" s="55">
        <f>IF([3]IW_GDP!N187="NA","अप्रयोज्य",[3]IW_GDP!N187)</f>
        <v>2.4125626200000001</v>
      </c>
      <c r="O187" s="55">
        <f>IF([3]IW_GDP!O187="NA","अप्रयोज्य",[3]IW_GDP!O187)</f>
        <v>4.2853490000000001</v>
      </c>
      <c r="P187" s="55">
        <f>IF([3]IW_GDP!P187="NA","अप्रयोज्य",[3]IW_GDP!P187)</f>
        <v>0</v>
      </c>
      <c r="Q187" s="55">
        <f>IF([3]IW_GDP!Q187="NA","अप्रयोज्य",[3]IW_GDP!Q187)</f>
        <v>26.095889517</v>
      </c>
      <c r="R187" s="55">
        <f>IF([3]IW_GDP!R187="NA","अप्रयोज्य",[3]IW_GDP!R187)</f>
        <v>103.51478769100001</v>
      </c>
      <c r="S187" s="55">
        <f>IF([3]IW_GDP!S187="NA","अप्रयोज्य",[3]IW_GDP!S187)</f>
        <v>346.82564286500002</v>
      </c>
      <c r="T187" s="55">
        <f>IF([3]IW_GDP!T187="NA","अप्रयोज्य",[3]IW_GDP!T187)</f>
        <v>260.70619392100002</v>
      </c>
      <c r="U187" s="56">
        <f>IF([3]IW_GDP!U187="NA","अप्रयोज्य",[3]IW_GDP!U187)</f>
        <v>8810.5377926609999</v>
      </c>
      <c r="V187" s="60"/>
      <c r="W187" s="53" t="str">
        <f t="shared" si="9"/>
        <v>नेशनल</v>
      </c>
      <c r="X187" s="49" t="e">
        <f t="shared" si="8"/>
        <v>#N/A</v>
      </c>
      <c r="Y187" s="53" t="str">
        <f t="shared" si="10"/>
        <v>माह तक</v>
      </c>
      <c r="Z187" s="53"/>
      <c r="AB187" s="53"/>
    </row>
    <row r="188" spans="1:30" s="66" customFormat="1" ht="29.1" customHeight="1" x14ac:dyDescent="0.25">
      <c r="A188" s="92"/>
      <c r="B188" s="95"/>
      <c r="C188" s="98"/>
      <c r="D188" s="54" t="str">
        <f>VLOOKUP([3]IW_GDP!D188,[3]Sheet3!$C$47:$D$49,2,0)</f>
        <v>गत वर्ष</v>
      </c>
      <c r="E188" s="55">
        <f>IF([3]IW_GDP!E188="NA","अप्रयोज्य",[3]IW_GDP!E188)</f>
        <v>744.43910892200006</v>
      </c>
      <c r="F188" s="55">
        <f>IF([3]IW_GDP!F188="NA","अप्रयोज्य",[3]IW_GDP!F188)</f>
        <v>124.57707714</v>
      </c>
      <c r="G188" s="55">
        <f>IF([3]IW_GDP!G188="NA","अप्रयोज्य",[3]IW_GDP!G188)</f>
        <v>70.406845649999994</v>
      </c>
      <c r="H188" s="55">
        <f>IF([3]IW_GDP!H188="NA","अप्रयोज्य",[3]IW_GDP!H188)</f>
        <v>54.170231489999999</v>
      </c>
      <c r="I188" s="55">
        <f>IF([3]IW_GDP!I188="NA","अप्रयोज्य",[3]IW_GDP!I188)</f>
        <v>167.76448329999999</v>
      </c>
      <c r="J188" s="55">
        <f>IF([3]IW_GDP!J188="NA","अप्रयोज्य",[3]IW_GDP!J188)</f>
        <v>2568.7126297</v>
      </c>
      <c r="K188" s="55">
        <f>IF([3]IW_GDP!K188="NA","अप्रयोज्य",[3]IW_GDP!K188)</f>
        <v>828.94243370000004</v>
      </c>
      <c r="L188" s="55">
        <f>IF([3]IW_GDP!L188="NA","अप्रयोज्य",[3]IW_GDP!L188)</f>
        <v>1739.7701959999999</v>
      </c>
      <c r="M188" s="55">
        <f>IF([3]IW_GDP!M188="NA","अप्रयोज्य",[3]IW_GDP!M188)</f>
        <v>3621.0901097000001</v>
      </c>
      <c r="N188" s="55">
        <f>IF([3]IW_GDP!N188="NA","अप्रयोज्य",[3]IW_GDP!N188)</f>
        <v>0.73055989200000004</v>
      </c>
      <c r="O188" s="55">
        <f>IF([3]IW_GDP!O188="NA","अप्रयोज्य",[3]IW_GDP!O188)</f>
        <v>46.811624930000001</v>
      </c>
      <c r="P188" s="55">
        <f>IF([3]IW_GDP!P188="NA","अप्रयोज्य",[3]IW_GDP!P188)</f>
        <v>0</v>
      </c>
      <c r="Q188" s="55">
        <f>IF([3]IW_GDP!Q188="NA","अप्रयोज्य",[3]IW_GDP!Q188)</f>
        <v>73.027792829999996</v>
      </c>
      <c r="R188" s="55">
        <f>IF([3]IW_GDP!R188="NA","अप्रयोज्य",[3]IW_GDP!R188)</f>
        <v>75.453351574999999</v>
      </c>
      <c r="S188" s="55">
        <f>IF([3]IW_GDP!S188="NA","अप्रयोज्य",[3]IW_GDP!S188)</f>
        <v>157.51872399999999</v>
      </c>
      <c r="T188" s="55">
        <f>IF([3]IW_GDP!T188="NA","अप्रयोज्य",[3]IW_GDP!T188)</f>
        <v>210.436601658</v>
      </c>
      <c r="U188" s="56">
        <f>IF([3]IW_GDP!U188="NA","अप्रयोज्य",[3]IW_GDP!U188)</f>
        <v>7790.5620636470012</v>
      </c>
      <c r="V188" s="60"/>
      <c r="W188" s="53" t="str">
        <f t="shared" si="9"/>
        <v>नेशनल</v>
      </c>
      <c r="X188" s="49" t="e">
        <f t="shared" si="8"/>
        <v>#N/A</v>
      </c>
      <c r="Y188" s="53" t="str">
        <f t="shared" si="10"/>
        <v>माह तक</v>
      </c>
      <c r="Z188" s="53"/>
      <c r="AB188" s="53"/>
    </row>
    <row r="189" spans="1:30" s="66" customFormat="1" ht="29.1" customHeight="1" thickBot="1" x14ac:dyDescent="0.3">
      <c r="A189" s="93"/>
      <c r="B189" s="96"/>
      <c r="C189" s="99"/>
      <c r="D189" s="62" t="str">
        <f>VLOOKUP([3]IW_GDP!D189,[3]Sheet3!$C$47:$D$49,2,0)</f>
        <v>वृद्धि</v>
      </c>
      <c r="E189" s="63">
        <f>IF([3]IW_GDP!E189="NA","अप्रयोज्य",[3]IW_GDP!E189)</f>
        <v>2.9855113846965649E-2</v>
      </c>
      <c r="F189" s="63">
        <f>IF([3]IW_GDP!F189="NA","अप्रयोज्य",[3]IW_GDP!F189)</f>
        <v>0.21228061729430922</v>
      </c>
      <c r="G189" s="63">
        <f>IF([3]IW_GDP!G189="NA","अप्रयोज्य",[3]IW_GDP!G189)</f>
        <v>0.19070249632750028</v>
      </c>
      <c r="H189" s="63">
        <f>IF([3]IW_GDP!H189="NA","अप्रयोज्य",[3]IW_GDP!H189)</f>
        <v>0.24032641644522529</v>
      </c>
      <c r="I189" s="63">
        <f>IF([3]IW_GDP!I189="NA","अप्रयोज्य",[3]IW_GDP!I189)</f>
        <v>0.13037501812518623</v>
      </c>
      <c r="J189" s="64">
        <f>IF([3]IW_GDP!J189="NA","अप्रयोज्य",[3]IW_GDP!J189)</f>
        <v>1.4030989978512825E-2</v>
      </c>
      <c r="K189" s="64">
        <f>IF([3]IW_GDP!K189="NA","अप्रयोज्य",[3]IW_GDP!K189)</f>
        <v>3.7156187965335569E-2</v>
      </c>
      <c r="L189" s="64">
        <f>IF([3]IW_GDP!L189="NA","अप्रयोज्य",[3]IW_GDP!L189)</f>
        <v>3.0126049394630624E-3</v>
      </c>
      <c r="M189" s="64">
        <f>IF([3]IW_GDP!M189="NA","अप्रयोज्य",[3]IW_GDP!M189)</f>
        <v>0.20257144786843523</v>
      </c>
      <c r="N189" s="64">
        <f>IF([3]IW_GDP!N189="NA","अप्रयोज्य",[3]IW_GDP!N189)</f>
        <v>2.3023474822787011</v>
      </c>
      <c r="O189" s="64">
        <f>IF([3]IW_GDP!O189="NA","अप्रयोज्य",[3]IW_GDP!O189)</f>
        <v>-0.90845545296904084</v>
      </c>
      <c r="P189" s="64" t="str">
        <f>IF([3]IW_GDP!P189="NA","अप्रयोज्य",[3]IW_GDP!P189)</f>
        <v>अप्रयोज्य</v>
      </c>
      <c r="Q189" s="64">
        <f>IF([3]IW_GDP!Q189="NA","अप्रयोज्य",[3]IW_GDP!Q189)</f>
        <v>-0.64265810993701911</v>
      </c>
      <c r="R189" s="64">
        <f>IF([3]IW_GDP!R189="NA","अप्रयोज्य",[3]IW_GDP!R189)</f>
        <v>0.37190443539286888</v>
      </c>
      <c r="S189" s="64">
        <f>IF([3]IW_GDP!S189="NA","अप्रयोज्य",[3]IW_GDP!S189)</f>
        <v>1.2018058174785624</v>
      </c>
      <c r="T189" s="64">
        <f>IF([3]IW_GDP!T189="NA","अप्रयोज्य",[3]IW_GDP!T189)</f>
        <v>0.23888236108610891</v>
      </c>
      <c r="U189" s="65">
        <f>IF([3]IW_GDP!U189="NA","अप्रयोज्य",[3]IW_GDP!U189)</f>
        <v>0.13092453672546916</v>
      </c>
      <c r="V189" s="60"/>
      <c r="W189" s="53" t="str">
        <f t="shared" si="9"/>
        <v>नेशनल</v>
      </c>
      <c r="X189" s="49" t="e">
        <f t="shared" si="8"/>
        <v>#N/A</v>
      </c>
      <c r="Y189" s="53" t="str">
        <f t="shared" si="10"/>
        <v>माह तक</v>
      </c>
      <c r="Z189" s="53"/>
      <c r="AB189" s="53"/>
    </row>
    <row r="190" spans="1:30" s="66" customFormat="1" ht="29.1" customHeight="1" x14ac:dyDescent="0.25">
      <c r="A190" s="91">
        <f>A184+1</f>
        <v>29</v>
      </c>
      <c r="B190" s="94" t="str">
        <f>INDEX([3]Sheet3!$F$3:$F$42,MATCH([3]IW_GDP!B190,[3]Sheet3!$E$3:$E$42,0))</f>
        <v>द न्यू इंडिया</v>
      </c>
      <c r="C190" s="97" t="s">
        <v>78</v>
      </c>
      <c r="D190" s="50" t="str">
        <f>VLOOKUP([3]IW_GDP!D190,[3]Sheet3!$C$47:$D$49,2,0)</f>
        <v>चालू वर्ष</v>
      </c>
      <c r="E190" s="51">
        <f>IF([3]IW_GDP!E190="NA","अप्रयोज्य",[3]IW_GDP!E190)</f>
        <v>366.54859680000027</v>
      </c>
      <c r="F190" s="51">
        <f>IF([3]IW_GDP!F190="NA","अप्रयोज्य",[3]IW_GDP!F190)</f>
        <v>72.074356100000017</v>
      </c>
      <c r="G190" s="51">
        <f>IF([3]IW_GDP!G190="NA","अप्रयोज्य",[3]IW_GDP!G190)</f>
        <v>28.003862700000013</v>
      </c>
      <c r="H190" s="51">
        <f>IF([3]IW_GDP!H190="NA","अप्रयोज्य",[3]IW_GDP!H190)</f>
        <v>44.070493400000004</v>
      </c>
      <c r="I190" s="51">
        <f>IF([3]IW_GDP!I190="NA","अप्रयोज्य",[3]IW_GDP!I190)</f>
        <v>50.32527319999997</v>
      </c>
      <c r="J190" s="51">
        <f>IF([3]IW_GDP!J190="NA","अप्रयोज्य",[3]IW_GDP!J190)</f>
        <v>830.39353529999994</v>
      </c>
      <c r="K190" s="51">
        <f>IF([3]IW_GDP!K190="NA","अप्रयोज्य",[3]IW_GDP!K190)</f>
        <v>316.09099489999994</v>
      </c>
      <c r="L190" s="51">
        <f>IF([3]IW_GDP!L190="NA","अप्रयोज्य",[3]IW_GDP!L190)</f>
        <v>514.3025404</v>
      </c>
      <c r="M190" s="51">
        <f>IF([3]IW_GDP!M190="NA","अप्रयोज्य",[3]IW_GDP!M190)</f>
        <v>1264.0106209999994</v>
      </c>
      <c r="N190" s="51">
        <f>IF([3]IW_GDP!N190="NA","अप्रयोज्य",[3]IW_GDP!N190)</f>
        <v>7.9066599999999987E-2</v>
      </c>
      <c r="O190" s="51">
        <f>IF([3]IW_GDP!O190="NA","अप्रयोज्य",[3]IW_GDP!O190)</f>
        <v>0</v>
      </c>
      <c r="P190" s="51">
        <f>IF([3]IW_GDP!P190="NA","अप्रयोज्य",[3]IW_GDP!P190)</f>
        <v>8.6171080000000018</v>
      </c>
      <c r="Q190" s="51">
        <f>IF([3]IW_GDP!Q190="NA","अप्रयोज्य",[3]IW_GDP!Q190)</f>
        <v>61.915752999999995</v>
      </c>
      <c r="R190" s="51">
        <f>IF([3]IW_GDP!R190="NA","अप्रयोज्य",[3]IW_GDP!R190)</f>
        <v>27.005376899999998</v>
      </c>
      <c r="S190" s="51">
        <f>IF([3]IW_GDP!S190="NA","अप्रयोज्य",[3]IW_GDP!S190)</f>
        <v>19.813636300000042</v>
      </c>
      <c r="T190" s="51">
        <f>IF([3]IW_GDP!T190="NA","अप्रयोज्य",[3]IW_GDP!T190)</f>
        <v>82.827413500000034</v>
      </c>
      <c r="U190" s="52">
        <f>IF([3]IW_GDP!U190="NA","अप्रयोज्य",[3]IW_GDP!U190)</f>
        <v>2783.6107366999995</v>
      </c>
      <c r="V190" s="60"/>
      <c r="W190" s="53" t="str">
        <f t="shared" si="9"/>
        <v>द न्यू इंडिया</v>
      </c>
      <c r="X190" s="49" t="e">
        <f t="shared" si="8"/>
        <v>#N/A</v>
      </c>
      <c r="Y190" s="53" t="str">
        <f t="shared" si="10"/>
        <v>माह के लिए</v>
      </c>
      <c r="Z190" s="53">
        <f>U190-SUM(E190,F190,I190,J190,M190,P190,Q190,R190,S190,N190,O190)</f>
        <v>82.827413500000603</v>
      </c>
      <c r="AA190" s="53"/>
      <c r="AB190" s="53" t="e">
        <f>SUM(#REF!)</f>
        <v>#REF!</v>
      </c>
      <c r="AC190" s="53" t="e">
        <f>AB190-M190</f>
        <v>#REF!</v>
      </c>
      <c r="AD190" s="53"/>
    </row>
    <row r="191" spans="1:30" s="66" customFormat="1" ht="29.1" customHeight="1" x14ac:dyDescent="0.25">
      <c r="A191" s="92"/>
      <c r="B191" s="95"/>
      <c r="C191" s="98"/>
      <c r="D191" s="54" t="str">
        <f>VLOOKUP([3]IW_GDP!D191,[3]Sheet3!$C$47:$D$49,2,0)</f>
        <v>गत वर्ष</v>
      </c>
      <c r="E191" s="55">
        <f>IF([3]IW_GDP!E191="NA","अप्रयोज्य",[3]IW_GDP!E191)</f>
        <v>288.70209800000021</v>
      </c>
      <c r="F191" s="55">
        <f>IF([3]IW_GDP!F191="NA","अप्रयोज्य",[3]IW_GDP!F191)</f>
        <v>73.830802399999982</v>
      </c>
      <c r="G191" s="55">
        <f>IF([3]IW_GDP!G191="NA","अप्रयोज्य",[3]IW_GDP!G191)</f>
        <v>39.547737399999988</v>
      </c>
      <c r="H191" s="55">
        <f>IF([3]IW_GDP!H191="NA","अप्रयोज्य",[3]IW_GDP!H191)</f>
        <v>34.283064999999993</v>
      </c>
      <c r="I191" s="55">
        <f>IF([3]IW_GDP!I191="NA","अप्रयोज्य",[3]IW_GDP!I191)</f>
        <v>53.504572199999984</v>
      </c>
      <c r="J191" s="55">
        <f>IF([3]IW_GDP!J191="NA","अप्रयोज्य",[3]IW_GDP!J191)</f>
        <v>765.89079760000027</v>
      </c>
      <c r="K191" s="55">
        <f>IF([3]IW_GDP!K191="NA","अप्रयोज्य",[3]IW_GDP!K191)</f>
        <v>245.35706770000002</v>
      </c>
      <c r="L191" s="55">
        <f>IF([3]IW_GDP!L191="NA","अप्रयोज्य",[3]IW_GDP!L191)</f>
        <v>520.53372990000025</v>
      </c>
      <c r="M191" s="55">
        <f>IF([3]IW_GDP!M191="NA","अप्रयोज्य",[3]IW_GDP!M191)</f>
        <v>1327.1903199999997</v>
      </c>
      <c r="N191" s="55">
        <f>IF([3]IW_GDP!N191="NA","अप्रयोज्य",[3]IW_GDP!N191)</f>
        <v>0.34034439999999999</v>
      </c>
      <c r="O191" s="55">
        <f>IF([3]IW_GDP!O191="NA","अप्रयोज्य",[3]IW_GDP!O191)</f>
        <v>0</v>
      </c>
      <c r="P191" s="55">
        <f>IF([3]IW_GDP!P191="NA","अप्रयोज्य",[3]IW_GDP!P191)</f>
        <v>12.872048999999997</v>
      </c>
      <c r="Q191" s="55">
        <f>IF([3]IW_GDP!Q191="NA","अप्रयोज्य",[3]IW_GDP!Q191)</f>
        <v>51.887270400000006</v>
      </c>
      <c r="R191" s="55">
        <f>IF([3]IW_GDP!R191="NA","अप्रयोज्य",[3]IW_GDP!R191)</f>
        <v>32.000538399999982</v>
      </c>
      <c r="S191" s="55">
        <f>IF([3]IW_GDP!S191="NA","अप्रयोज्य",[3]IW_GDP!S191)</f>
        <v>22.286861099999896</v>
      </c>
      <c r="T191" s="55">
        <f>IF([3]IW_GDP!T191="NA","अप्रयोज्य",[3]IW_GDP!T191)</f>
        <v>77.333508800000004</v>
      </c>
      <c r="U191" s="56">
        <f>IF([3]IW_GDP!U191="NA","अप्रयोज्य",[3]IW_GDP!U191)</f>
        <v>2705.8391622999998</v>
      </c>
      <c r="V191" s="60"/>
      <c r="W191" s="53" t="str">
        <f t="shared" si="9"/>
        <v>द न्यू इंडिया</v>
      </c>
      <c r="X191" s="49" t="e">
        <f t="shared" si="8"/>
        <v>#N/A</v>
      </c>
      <c r="Y191" s="53" t="str">
        <f t="shared" si="10"/>
        <v>माह के लिए</v>
      </c>
      <c r="Z191" s="53">
        <f>U191-SUM(E191,F191,I191,J191,M191,P191,Q191,R191,S191,N191,O191)</f>
        <v>77.333508799999436</v>
      </c>
      <c r="AA191" s="53"/>
      <c r="AB191" s="53" t="e">
        <f>SUM(#REF!)</f>
        <v>#REF!</v>
      </c>
      <c r="AC191" s="53" t="e">
        <f>AB191-M191</f>
        <v>#REF!</v>
      </c>
      <c r="AD191" s="53"/>
    </row>
    <row r="192" spans="1:30" s="66" customFormat="1" ht="29.1" customHeight="1" x14ac:dyDescent="0.25">
      <c r="A192" s="92"/>
      <c r="B192" s="95"/>
      <c r="C192" s="98"/>
      <c r="D192" s="54" t="str">
        <f>VLOOKUP([3]IW_GDP!D192,[3]Sheet3!$C$47:$D$49,2,0)</f>
        <v>वृद्धि</v>
      </c>
      <c r="E192" s="57">
        <f>IF([3]IW_GDP!E192="NA","अप्रयोज्य",[3]IW_GDP!E192)</f>
        <v>0.26964299649807189</v>
      </c>
      <c r="F192" s="57">
        <f>IF([3]IW_GDP!F192="NA","अप्रयोज्य",[3]IW_GDP!F192)</f>
        <v>-2.379015590923559E-2</v>
      </c>
      <c r="G192" s="57">
        <f>IF([3]IW_GDP!G192="NA","अप्रयोज्य",[3]IW_GDP!G192)</f>
        <v>-0.29189722241859478</v>
      </c>
      <c r="H192" s="57">
        <f>IF([3]IW_GDP!H192="NA","अप्रयोज्य",[3]IW_GDP!H192)</f>
        <v>0.28548872161809374</v>
      </c>
      <c r="I192" s="57">
        <f>IF([3]IW_GDP!I192="NA","अप्रयोज्य",[3]IW_GDP!I192)</f>
        <v>-5.9421071307995905E-2</v>
      </c>
      <c r="J192" s="58">
        <f>IF([3]IW_GDP!J192="NA","अप्रयोज्य",[3]IW_GDP!J192)</f>
        <v>8.4219235825950395E-2</v>
      </c>
      <c r="K192" s="58">
        <f>IF([3]IW_GDP!K192="NA","अप्रयोज्य",[3]IW_GDP!K192)</f>
        <v>0.28828974792968609</v>
      </c>
      <c r="L192" s="58">
        <f>IF([3]IW_GDP!L192="NA","अप्रयोज्य",[3]IW_GDP!L192)</f>
        <v>-1.1970769888816483E-2</v>
      </c>
      <c r="M192" s="58">
        <f>IF([3]IW_GDP!M192="NA","अप्रयोज्य",[3]IW_GDP!M192)</f>
        <v>-4.7604098709822018E-2</v>
      </c>
      <c r="N192" s="58">
        <f>IF([3]IW_GDP!N192="NA","अप्रयोज्य",[3]IW_GDP!N192)</f>
        <v>-0.76768649638425079</v>
      </c>
      <c r="O192" s="58" t="str">
        <f>IF([3]IW_GDP!O192="NA","अप्रयोज्य",[3]IW_GDP!O192)</f>
        <v>अप्रयोज्य</v>
      </c>
      <c r="P192" s="58">
        <f>IF([3]IW_GDP!P192="NA","अप्रयोज्य",[3]IW_GDP!P192)</f>
        <v>-0.33055661922977425</v>
      </c>
      <c r="Q192" s="58">
        <f>IF([3]IW_GDP!Q192="NA","अप्रयोज्य",[3]IW_GDP!Q192)</f>
        <v>0.19327442979155035</v>
      </c>
      <c r="R192" s="58">
        <f>IF([3]IW_GDP!R192="NA","अप्रयोज्य",[3]IW_GDP!R192)</f>
        <v>-0.15609617055692998</v>
      </c>
      <c r="S192" s="58">
        <f>IF([3]IW_GDP!S192="NA","अप्रयोज्य",[3]IW_GDP!S192)</f>
        <v>-0.11097232530425141</v>
      </c>
      <c r="T192" s="58">
        <f>IF([3]IW_GDP!T192="NA","अप्रयोज्य",[3]IW_GDP!T192)</f>
        <v>7.104170992949993E-2</v>
      </c>
      <c r="U192" s="59">
        <f>IF([3]IW_GDP!U192="NA","अप्रयोज्य",[3]IW_GDP!U192)</f>
        <v>2.8742127574904654E-2</v>
      </c>
      <c r="V192" s="60"/>
      <c r="W192" s="53" t="str">
        <f t="shared" si="9"/>
        <v>द न्यू इंडिया</v>
      </c>
      <c r="X192" s="49" t="e">
        <f t="shared" si="8"/>
        <v>#N/A</v>
      </c>
      <c r="Y192" s="53" t="str">
        <f t="shared" si="10"/>
        <v>माह के लिए</v>
      </c>
      <c r="Z192" s="53"/>
      <c r="AB192" s="53" t="e">
        <f>SUM(#REF!)</f>
        <v>#REF!</v>
      </c>
    </row>
    <row r="193" spans="1:30" s="66" customFormat="1" ht="29.1" customHeight="1" x14ac:dyDescent="0.25">
      <c r="A193" s="92"/>
      <c r="B193" s="95"/>
      <c r="C193" s="98" t="s">
        <v>79</v>
      </c>
      <c r="D193" s="54" t="str">
        <f>VLOOKUP([3]IW_GDP!D193,[3]Sheet3!$C$47:$D$49,2,0)</f>
        <v>चालू वर्ष</v>
      </c>
      <c r="E193" s="55">
        <f>IF([3]IW_GDP!E193="NA","अप्रयोज्य",[3]IW_GDP!E193)</f>
        <v>2585.5848543000002</v>
      </c>
      <c r="F193" s="55">
        <f>IF([3]IW_GDP!F193="NA","अप्रयोज्य",[3]IW_GDP!F193)</f>
        <v>568.14667940000004</v>
      </c>
      <c r="G193" s="55">
        <f>IF([3]IW_GDP!G193="NA","अप्रयोज्य",[3]IW_GDP!G193)</f>
        <v>298.88729749999999</v>
      </c>
      <c r="H193" s="55">
        <f>IF([3]IW_GDP!H193="NA","अप्रयोज्य",[3]IW_GDP!H193)</f>
        <v>269.25938189999999</v>
      </c>
      <c r="I193" s="55">
        <f>IF([3]IW_GDP!I193="NA","अप्रयोज्य",[3]IW_GDP!I193)</f>
        <v>545.98367089999999</v>
      </c>
      <c r="J193" s="55">
        <f>IF([3]IW_GDP!J193="NA","अप्रयोज्य",[3]IW_GDP!J193)</f>
        <v>4781.2532740999995</v>
      </c>
      <c r="K193" s="55">
        <f>IF([3]IW_GDP!K193="NA","अप्रयोज्य",[3]IW_GDP!K193)</f>
        <v>1672.1050602</v>
      </c>
      <c r="L193" s="55">
        <f>IF([3]IW_GDP!L193="NA","अप्रयोज्य",[3]IW_GDP!L193)</f>
        <v>3109.1482139</v>
      </c>
      <c r="M193" s="55">
        <f>IF([3]IW_GDP!M193="NA","अप्रयोज्य",[3]IW_GDP!M193)</f>
        <v>9930.3049460999991</v>
      </c>
      <c r="N193" s="55">
        <f>IF([3]IW_GDP!N193="NA","अप्रयोज्य",[3]IW_GDP!N193)</f>
        <v>2.6072701</v>
      </c>
      <c r="O193" s="55">
        <f>IF([3]IW_GDP!O193="NA","अप्रयोज्य",[3]IW_GDP!O193)</f>
        <v>12.96</v>
      </c>
      <c r="P193" s="55">
        <f>IF([3]IW_GDP!P193="NA","अप्रयोज्य",[3]IW_GDP!P193)</f>
        <v>74.9703892</v>
      </c>
      <c r="Q193" s="55">
        <f>IF([3]IW_GDP!Q193="NA","अप्रयोज्य",[3]IW_GDP!Q193)</f>
        <v>178.75864659999999</v>
      </c>
      <c r="R193" s="55">
        <f>IF([3]IW_GDP!R193="NA","अप्रयोज्य",[3]IW_GDP!R193)</f>
        <v>317.79123700000002</v>
      </c>
      <c r="S193" s="55">
        <f>IF([3]IW_GDP!S193="NA","अप्रयोज्य",[3]IW_GDP!S193)</f>
        <v>438.36349130000002</v>
      </c>
      <c r="T193" s="55">
        <f>IF([3]IW_GDP!T193="NA","अप्रयोज्य",[3]IW_GDP!T193)</f>
        <v>720.24567750000006</v>
      </c>
      <c r="U193" s="56">
        <f>IF([3]IW_GDP!U193="NA","अप्रयोज्य",[3]IW_GDP!U193)</f>
        <v>20156.970136499996</v>
      </c>
      <c r="V193" s="60"/>
      <c r="W193" s="53" t="str">
        <f t="shared" si="9"/>
        <v>द न्यू इंडिया</v>
      </c>
      <c r="X193" s="49" t="e">
        <f t="shared" si="8"/>
        <v>#N/A</v>
      </c>
      <c r="Y193" s="53" t="str">
        <f t="shared" si="10"/>
        <v>माह तक</v>
      </c>
      <c r="Z193" s="53"/>
      <c r="AB193" s="53"/>
    </row>
    <row r="194" spans="1:30" s="66" customFormat="1" ht="29.1" customHeight="1" x14ac:dyDescent="0.25">
      <c r="A194" s="92"/>
      <c r="B194" s="95"/>
      <c r="C194" s="98"/>
      <c r="D194" s="54" t="str">
        <f>VLOOKUP([3]IW_GDP!D194,[3]Sheet3!$C$47:$D$49,2,0)</f>
        <v>गत वर्ष</v>
      </c>
      <c r="E194" s="55">
        <f>IF([3]IW_GDP!E194="NA","अप्रयोज्य",[3]IW_GDP!E194)</f>
        <v>2470.5474293000002</v>
      </c>
      <c r="F194" s="55">
        <f>IF([3]IW_GDP!F194="NA","अप्रयोज्य",[3]IW_GDP!F194)</f>
        <v>489.9331234</v>
      </c>
      <c r="G194" s="55">
        <f>IF([3]IW_GDP!G194="NA","अप्रयोज्य",[3]IW_GDP!G194)</f>
        <v>263.06696979999998</v>
      </c>
      <c r="H194" s="55">
        <f>IF([3]IW_GDP!H194="NA","अप्रयोज्य",[3]IW_GDP!H194)</f>
        <v>226.86615359999999</v>
      </c>
      <c r="I194" s="55">
        <f>IF([3]IW_GDP!I194="NA","अप्रयोज्य",[3]IW_GDP!I194)</f>
        <v>439.7469165</v>
      </c>
      <c r="J194" s="55">
        <f>IF([3]IW_GDP!J194="NA","अप्रयोज्य",[3]IW_GDP!J194)</f>
        <v>4304.2815026000007</v>
      </c>
      <c r="K194" s="55">
        <f>IF([3]IW_GDP!K194="NA","अप्रयोज्य",[3]IW_GDP!K194)</f>
        <v>1363.2064488000001</v>
      </c>
      <c r="L194" s="55">
        <f>IF([3]IW_GDP!L194="NA","अप्रयोज्य",[3]IW_GDP!L194)</f>
        <v>2941.0750538000002</v>
      </c>
      <c r="M194" s="55">
        <f>IF([3]IW_GDP!M194="NA","अप्रयोज्य",[3]IW_GDP!M194)</f>
        <v>9174.0713347000001</v>
      </c>
      <c r="N194" s="55">
        <f>IF([3]IW_GDP!N194="NA","अप्रयोज्य",[3]IW_GDP!N194)</f>
        <v>2.2109570999999999</v>
      </c>
      <c r="O194" s="55">
        <f>IF([3]IW_GDP!O194="NA","अप्रयोज्य",[3]IW_GDP!O194)</f>
        <v>502.95</v>
      </c>
      <c r="P194" s="55">
        <f>IF([3]IW_GDP!P194="NA","अप्रयोज्य",[3]IW_GDP!P194)</f>
        <v>66.448177999999999</v>
      </c>
      <c r="Q194" s="55">
        <f>IF([3]IW_GDP!Q194="NA","अप्रयोज्य",[3]IW_GDP!Q194)</f>
        <v>178.6547913</v>
      </c>
      <c r="R194" s="55">
        <f>IF([3]IW_GDP!R194="NA","अप्रयोज्य",[3]IW_GDP!R194)</f>
        <v>312.45254119999998</v>
      </c>
      <c r="S194" s="55">
        <f>IF([3]IW_GDP!S194="NA","अप्रयोज्य",[3]IW_GDP!S194)</f>
        <v>985.68277279999995</v>
      </c>
      <c r="T194" s="55">
        <f>IF([3]IW_GDP!T194="NA","अप्रयोज्य",[3]IW_GDP!T194)</f>
        <v>666.6745694</v>
      </c>
      <c r="U194" s="56">
        <f>IF([3]IW_GDP!U194="NA","अप्रयोज्य",[3]IW_GDP!U194)</f>
        <v>19593.6541163</v>
      </c>
      <c r="V194" s="60"/>
      <c r="W194" s="53" t="str">
        <f t="shared" si="9"/>
        <v>द न्यू इंडिया</v>
      </c>
      <c r="X194" s="49" t="e">
        <f t="shared" si="8"/>
        <v>#N/A</v>
      </c>
      <c r="Y194" s="53" t="str">
        <f t="shared" si="10"/>
        <v>माह तक</v>
      </c>
      <c r="Z194" s="53"/>
      <c r="AB194" s="53"/>
    </row>
    <row r="195" spans="1:30" s="66" customFormat="1" ht="29.1" customHeight="1" thickBot="1" x14ac:dyDescent="0.3">
      <c r="A195" s="93"/>
      <c r="B195" s="96"/>
      <c r="C195" s="99"/>
      <c r="D195" s="62" t="str">
        <f>VLOOKUP([3]IW_GDP!D195,[3]Sheet3!$C$47:$D$49,2,0)</f>
        <v>वृद्धि</v>
      </c>
      <c r="E195" s="63">
        <f>IF([3]IW_GDP!E195="NA","अप्रयोज्य",[3]IW_GDP!E195)</f>
        <v>4.6563536338419718E-2</v>
      </c>
      <c r="F195" s="63">
        <f>IF([3]IW_GDP!F195="NA","अप्रयोज्य",[3]IW_GDP!F195)</f>
        <v>0.15964129034024002</v>
      </c>
      <c r="G195" s="63">
        <f>IF([3]IW_GDP!G195="NA","अप्रयोज्य",[3]IW_GDP!G195)</f>
        <v>0.13616429203268227</v>
      </c>
      <c r="H195" s="63">
        <f>IF([3]IW_GDP!H195="NA","अप्रयोज्य",[3]IW_GDP!H195)</f>
        <v>0.1868644909224573</v>
      </c>
      <c r="I195" s="63">
        <f>IF([3]IW_GDP!I195="NA","अप्रयोज्य",[3]IW_GDP!I195)</f>
        <v>0.24158612696036949</v>
      </c>
      <c r="J195" s="64">
        <f>IF([3]IW_GDP!J195="NA","अप्रयोज्य",[3]IW_GDP!J195)</f>
        <v>0.11081333114757574</v>
      </c>
      <c r="K195" s="64">
        <f>IF([3]IW_GDP!K195="NA","अप्रयोज्य",[3]IW_GDP!K195)</f>
        <v>0.22659708782328342</v>
      </c>
      <c r="L195" s="64">
        <f>IF([3]IW_GDP!L195="NA","अप्रयोज्य",[3]IW_GDP!L195)</f>
        <v>5.7146844954820773E-2</v>
      </c>
      <c r="M195" s="64">
        <f>IF([3]IW_GDP!M195="NA","अप्रयोज्य",[3]IW_GDP!M195)</f>
        <v>8.2431625372218514E-2</v>
      </c>
      <c r="N195" s="64">
        <f>IF([3]IW_GDP!N195="NA","अप्रयोज्य",[3]IW_GDP!N195)</f>
        <v>0.17924952049047002</v>
      </c>
      <c r="O195" s="64">
        <f>IF([3]IW_GDP!O195="NA","अप्रयोज्य",[3]IW_GDP!O195)</f>
        <v>-0.97423203101699973</v>
      </c>
      <c r="P195" s="64">
        <f>IF([3]IW_GDP!P195="NA","अप्रयोज्य",[3]IW_GDP!P195)</f>
        <v>0.12825349703343258</v>
      </c>
      <c r="Q195" s="64">
        <f>IF([3]IW_GDP!Q195="NA","अप्रयोज्य",[3]IW_GDP!Q195)</f>
        <v>5.8131830243274426E-4</v>
      </c>
      <c r="R195" s="64">
        <f>IF([3]IW_GDP!R195="NA","अप्रयोज्य",[3]IW_GDP!R195)</f>
        <v>1.7086421443385718E-2</v>
      </c>
      <c r="S195" s="64">
        <f>IF([3]IW_GDP!S195="NA","अप्रयोज्य",[3]IW_GDP!S195)</f>
        <v>-0.55526919674698816</v>
      </c>
      <c r="T195" s="64">
        <f>IF([3]IW_GDP!T195="NA","अप्रयोज्य",[3]IW_GDP!T195)</f>
        <v>8.0355709605382852E-2</v>
      </c>
      <c r="U195" s="65">
        <f>IF([3]IW_GDP!U195="NA","अप्रयोज्य",[3]IW_GDP!U195)</f>
        <v>2.8749921625459977E-2</v>
      </c>
      <c r="V195" s="60"/>
      <c r="W195" s="53" t="str">
        <f t="shared" si="9"/>
        <v>द न्यू इंडिया</v>
      </c>
      <c r="X195" s="49" t="e">
        <f t="shared" si="8"/>
        <v>#N/A</v>
      </c>
      <c r="Y195" s="53" t="str">
        <f t="shared" si="10"/>
        <v>माह तक</v>
      </c>
      <c r="Z195" s="53"/>
      <c r="AB195" s="53"/>
    </row>
    <row r="196" spans="1:30" s="66" customFormat="1" ht="29.1" customHeight="1" x14ac:dyDescent="0.25">
      <c r="A196" s="91">
        <f>A190+1</f>
        <v>30</v>
      </c>
      <c r="B196" s="94" t="str">
        <f>INDEX([3]Sheet3!$F$3:$F$42,MATCH([3]IW_GDP!B196,[3]Sheet3!$E$3:$E$42,0))</f>
        <v>द ओरियंटल</v>
      </c>
      <c r="C196" s="97" t="s">
        <v>78</v>
      </c>
      <c r="D196" s="50" t="str">
        <f>VLOOKUP([3]IW_GDP!D196,[3]Sheet3!$C$47:$D$49,2,0)</f>
        <v>चालू वर्ष</v>
      </c>
      <c r="E196" s="51">
        <f>IF([3]IW_GDP!E196="NA","अप्रयोज्य",[3]IW_GDP!E196)</f>
        <v>119.21407119999992</v>
      </c>
      <c r="F196" s="51">
        <f>IF([3]IW_GDP!F196="NA","अप्रयोज्य",[3]IW_GDP!F196)</f>
        <v>43.224299999999999</v>
      </c>
      <c r="G196" s="51">
        <f>IF([3]IW_GDP!G196="NA","अप्रयोज्य",[3]IW_GDP!G196)</f>
        <v>18.579399999999993</v>
      </c>
      <c r="H196" s="51">
        <f>IF([3]IW_GDP!H196="NA","अप्रयोज्य",[3]IW_GDP!H196)</f>
        <v>24.644900000000007</v>
      </c>
      <c r="I196" s="51">
        <f>IF([3]IW_GDP!I196="NA","अप्रयोज्य",[3]IW_GDP!I196)</f>
        <v>25.030558099999979</v>
      </c>
      <c r="J196" s="51">
        <f>IF([3]IW_GDP!J196="NA","अप्रयोज्य",[3]IW_GDP!J196)</f>
        <v>324.25839980000012</v>
      </c>
      <c r="K196" s="51">
        <f>IF([3]IW_GDP!K196="NA","अप्रयोज्य",[3]IW_GDP!K196)</f>
        <v>91.778099900000029</v>
      </c>
      <c r="L196" s="51">
        <f>IF([3]IW_GDP!L196="NA","अप्रयोज्य",[3]IW_GDP!L196)</f>
        <v>232.48029990000009</v>
      </c>
      <c r="M196" s="51">
        <f>IF([3]IW_GDP!M196="NA","अप्रयोज्य",[3]IW_GDP!M196)</f>
        <v>511.08819999999923</v>
      </c>
      <c r="N196" s="51">
        <f>IF([3]IW_GDP!N196="NA","अप्रयोज्य",[3]IW_GDP!N196)</f>
        <v>0.27389999999999981</v>
      </c>
      <c r="O196" s="51">
        <f>IF([3]IW_GDP!O196="NA","अप्रयोज्य",[3]IW_GDP!O196)</f>
        <v>5.6669999999999998</v>
      </c>
      <c r="P196" s="51">
        <f>IF([3]IW_GDP!P196="NA","अप्रयोज्य",[3]IW_GDP!P196)</f>
        <v>0.36239139999999992</v>
      </c>
      <c r="Q196" s="51">
        <f>IF([3]IW_GDP!Q196="NA","अप्रयोज्य",[3]IW_GDP!Q196)</f>
        <v>8.647900000000007</v>
      </c>
      <c r="R196" s="51">
        <f>IF([3]IW_GDP!R196="NA","अप्रयोज्य",[3]IW_GDP!R196)</f>
        <v>8.777199999999997</v>
      </c>
      <c r="S196" s="51">
        <f>IF([3]IW_GDP!S196="NA","अप्रयोज्य",[3]IW_GDP!S196)</f>
        <v>10.478799999999978</v>
      </c>
      <c r="T196" s="51">
        <f>IF([3]IW_GDP!T196="NA","अप्रयोज्य",[3]IW_GDP!T196)</f>
        <v>39.428979499999997</v>
      </c>
      <c r="U196" s="52">
        <f>IF([3]IW_GDP!U196="NA","अप्रयोज्य",[3]IW_GDP!U196)</f>
        <v>1096.4516999999992</v>
      </c>
      <c r="V196" s="60"/>
      <c r="W196" s="53" t="str">
        <f t="shared" si="9"/>
        <v>द ओरियंटल</v>
      </c>
      <c r="X196" s="49" t="e">
        <f t="shared" si="8"/>
        <v>#N/A</v>
      </c>
      <c r="Y196" s="53" t="str">
        <f t="shared" si="10"/>
        <v>माह के लिए</v>
      </c>
      <c r="Z196" s="53">
        <f>U196-SUM(E196,F196,I196,J196,M196,P196,Q196,R196,S196,N196,O196)</f>
        <v>39.428979500000196</v>
      </c>
      <c r="AA196" s="53"/>
      <c r="AB196" s="53" t="e">
        <f>SUM(#REF!)</f>
        <v>#REF!</v>
      </c>
      <c r="AC196" s="53" t="e">
        <f>AB196-M196</f>
        <v>#REF!</v>
      </c>
      <c r="AD196" s="53"/>
    </row>
    <row r="197" spans="1:30" s="66" customFormat="1" ht="29.1" customHeight="1" x14ac:dyDescent="0.25">
      <c r="A197" s="92"/>
      <c r="B197" s="95"/>
      <c r="C197" s="98"/>
      <c r="D197" s="54" t="str">
        <f>VLOOKUP([3]IW_GDP!D197,[3]Sheet3!$C$47:$D$49,2,0)</f>
        <v>गत वर्ष</v>
      </c>
      <c r="E197" s="55">
        <f>IF([3]IW_GDP!E197="NA","अप्रयोज्य",[3]IW_GDP!E197)</f>
        <v>124.80747790000009</v>
      </c>
      <c r="F197" s="55">
        <f>IF([3]IW_GDP!F197="NA","अप्रयोज्य",[3]IW_GDP!F197)</f>
        <v>37.993799999999993</v>
      </c>
      <c r="G197" s="55">
        <f>IF([3]IW_GDP!G197="NA","अप्रयोज्य",[3]IW_GDP!G197)</f>
        <v>18.334699999999998</v>
      </c>
      <c r="H197" s="55">
        <f>IF([3]IW_GDP!H197="NA","अप्रयोज्य",[3]IW_GDP!H197)</f>
        <v>19.659099999999995</v>
      </c>
      <c r="I197" s="55">
        <f>IF([3]IW_GDP!I197="NA","अप्रयोज्य",[3]IW_GDP!I197)</f>
        <v>20.431735400000008</v>
      </c>
      <c r="J197" s="55">
        <f>IF([3]IW_GDP!J197="NA","अप्रयोज्य",[3]IW_GDP!J197)</f>
        <v>328.06649999999996</v>
      </c>
      <c r="K197" s="55">
        <f>IF([3]IW_GDP!K197="NA","अप्रयोज्य",[3]IW_GDP!K197)</f>
        <v>85.79850001799997</v>
      </c>
      <c r="L197" s="55">
        <f>IF([3]IW_GDP!L197="NA","अप्रयोज्य",[3]IW_GDP!L197)</f>
        <v>242.26799998199999</v>
      </c>
      <c r="M197" s="55">
        <f>IF([3]IW_GDP!M197="NA","अप्रयोज्य",[3]IW_GDP!M197)</f>
        <v>528.11410000000024</v>
      </c>
      <c r="N197" s="55">
        <f>IF([3]IW_GDP!N197="NA","अप्रयोज्य",[3]IW_GDP!N197)</f>
        <v>0.18900000000000006</v>
      </c>
      <c r="O197" s="55">
        <f>IF([3]IW_GDP!O197="NA","अप्रयोज्य",[3]IW_GDP!O197)</f>
        <v>7.4397000000000162</v>
      </c>
      <c r="P197" s="55">
        <f>IF([3]IW_GDP!P197="NA","अप्रयोज्य",[3]IW_GDP!P197)</f>
        <v>0.38969399999999954</v>
      </c>
      <c r="Q197" s="55">
        <f>IF([3]IW_GDP!Q197="NA","अप्रयोज्य",[3]IW_GDP!Q197)</f>
        <v>27.285899999999998</v>
      </c>
      <c r="R197" s="55">
        <f>IF([3]IW_GDP!R197="NA","अप्रयोज्य",[3]IW_GDP!R197)</f>
        <v>-1.5945000000000009</v>
      </c>
      <c r="S197" s="55">
        <f>IF([3]IW_GDP!S197="NA","अप्रयोज्य",[3]IW_GDP!S197)</f>
        <v>17.752199999999988</v>
      </c>
      <c r="T197" s="55">
        <f>IF([3]IW_GDP!T197="NA","अप्रयोज्य",[3]IW_GDP!T197)</f>
        <v>34.868992699999978</v>
      </c>
      <c r="U197" s="56">
        <f>IF([3]IW_GDP!U197="NA","अप्रयोज्य",[3]IW_GDP!U197)</f>
        <v>1125.7446</v>
      </c>
      <c r="V197" s="60"/>
      <c r="W197" s="53" t="str">
        <f t="shared" si="9"/>
        <v>द ओरियंटल</v>
      </c>
      <c r="X197" s="49" t="e">
        <f t="shared" si="8"/>
        <v>#N/A</v>
      </c>
      <c r="Y197" s="53" t="str">
        <f t="shared" si="10"/>
        <v>माह के लिए</v>
      </c>
      <c r="Z197" s="53">
        <f>U197-SUM(E197,F197,I197,J197,M197,P197,Q197,R197,S197,N197,O197)</f>
        <v>34.868992699999581</v>
      </c>
      <c r="AA197" s="53"/>
      <c r="AB197" s="53" t="e">
        <f>SUM(#REF!)</f>
        <v>#REF!</v>
      </c>
      <c r="AC197" s="53" t="e">
        <f>AB197-M197</f>
        <v>#REF!</v>
      </c>
      <c r="AD197" s="53"/>
    </row>
    <row r="198" spans="1:30" s="66" customFormat="1" ht="29.1" customHeight="1" x14ac:dyDescent="0.25">
      <c r="A198" s="92"/>
      <c r="B198" s="95"/>
      <c r="C198" s="98"/>
      <c r="D198" s="54" t="str">
        <f>VLOOKUP([3]IW_GDP!D198,[3]Sheet3!$C$47:$D$49,2,0)</f>
        <v>वृद्धि</v>
      </c>
      <c r="E198" s="57">
        <f>IF([3]IW_GDP!E198="NA","अप्रयोज्य",[3]IW_GDP!E198)</f>
        <v>-4.4816278592551939E-2</v>
      </c>
      <c r="F198" s="57">
        <f>IF([3]IW_GDP!F198="NA","अप्रयोज्य",[3]IW_GDP!F198)</f>
        <v>0.13766719833235969</v>
      </c>
      <c r="G198" s="57">
        <f>IF([3]IW_GDP!G198="NA","अप्रयोज्य",[3]IW_GDP!G198)</f>
        <v>1.3346277822925634E-2</v>
      </c>
      <c r="H198" s="57">
        <f>IF([3]IW_GDP!H198="NA","अप्रयोज्य",[3]IW_GDP!H198)</f>
        <v>0.25361283069926971</v>
      </c>
      <c r="I198" s="57">
        <f>IF([3]IW_GDP!I198="NA","अप्रयोज्य",[3]IW_GDP!I198)</f>
        <v>0.22508233441589937</v>
      </c>
      <c r="J198" s="58">
        <f>IF([3]IW_GDP!J198="NA","अप्रयोज्य",[3]IW_GDP!J198)</f>
        <v>-1.1607708193307888E-2</v>
      </c>
      <c r="K198" s="58">
        <f>IF([3]IW_GDP!K198="NA","अप्रयोज्य",[3]IW_GDP!K198)</f>
        <v>6.9693524720660358E-2</v>
      </c>
      <c r="L198" s="58">
        <f>IF([3]IW_GDP!L198="NA","अप्रयोज्य",[3]IW_GDP!L198)</f>
        <v>-4.0400300835137563E-2</v>
      </c>
      <c r="M198" s="58">
        <f>IF([3]IW_GDP!M198="NA","अप्रयोज्य",[3]IW_GDP!M198)</f>
        <v>-3.2239055916138189E-2</v>
      </c>
      <c r="N198" s="58">
        <f>IF([3]IW_GDP!N198="NA","अप्रयोज्य",[3]IW_GDP!N198)</f>
        <v>0.44920634920634778</v>
      </c>
      <c r="O198" s="58">
        <f>IF([3]IW_GDP!O198="NA","अप्रयोज्य",[3]IW_GDP!O198)</f>
        <v>-0.23827573692487769</v>
      </c>
      <c r="P198" s="58">
        <f>IF([3]IW_GDP!P198="NA","अप्रयोज्य",[3]IW_GDP!P198)</f>
        <v>-7.0061638105794938E-2</v>
      </c>
      <c r="Q198" s="58">
        <f>IF([3]IW_GDP!Q198="NA","अप्रयोज्य",[3]IW_GDP!Q198)</f>
        <v>-0.68306341370451373</v>
      </c>
      <c r="R198" s="58" t="str">
        <f>IF([3]IW_GDP!R198="NA","अप्रयोज्य",[3]IW_GDP!R198)</f>
        <v>अप्रयोज्य</v>
      </c>
      <c r="S198" s="58">
        <f>IF([3]IW_GDP!S198="NA","अप्रयोज्य",[3]IW_GDP!S198)</f>
        <v>-0.40971823210644398</v>
      </c>
      <c r="T198" s="58">
        <f>IF([3]IW_GDP!T198="NA","अप्रयोज्य",[3]IW_GDP!T198)</f>
        <v>0.13077483594758449</v>
      </c>
      <c r="U198" s="59">
        <f>IF([3]IW_GDP!U198="NA","अप्रयोज्य",[3]IW_GDP!U198)</f>
        <v>-2.602091095973352E-2</v>
      </c>
      <c r="V198" s="60"/>
      <c r="W198" s="53" t="str">
        <f t="shared" si="9"/>
        <v>द ओरियंटल</v>
      </c>
      <c r="X198" s="49" t="e">
        <f t="shared" si="8"/>
        <v>#N/A</v>
      </c>
      <c r="Y198" s="53" t="str">
        <f t="shared" si="10"/>
        <v>माह के लिए</v>
      </c>
      <c r="Z198" s="53"/>
      <c r="AB198" s="53" t="e">
        <f>SUM(#REF!)</f>
        <v>#REF!</v>
      </c>
    </row>
    <row r="199" spans="1:30" s="66" customFormat="1" ht="29.1" customHeight="1" x14ac:dyDescent="0.25">
      <c r="A199" s="92"/>
      <c r="B199" s="95"/>
      <c r="C199" s="98" t="s">
        <v>79</v>
      </c>
      <c r="D199" s="54" t="str">
        <f>VLOOKUP([3]IW_GDP!D199,[3]Sheet3!$C$47:$D$49,2,0)</f>
        <v>चालू वर्ष</v>
      </c>
      <c r="E199" s="55">
        <f>IF([3]IW_GDP!E199="NA","अप्रयोज्य",[3]IW_GDP!E199)</f>
        <v>1086.0705058999999</v>
      </c>
      <c r="F199" s="55">
        <f>IF([3]IW_GDP!F199="NA","अप्रयोज्य",[3]IW_GDP!F199)</f>
        <v>296.7851</v>
      </c>
      <c r="G199" s="55">
        <f>IF([3]IW_GDP!G199="NA","अप्रयोज्य",[3]IW_GDP!G199)</f>
        <v>159.9649</v>
      </c>
      <c r="H199" s="55">
        <f>IF([3]IW_GDP!H199="NA","अप्रयोज्य",[3]IW_GDP!H199)</f>
        <v>136.8202</v>
      </c>
      <c r="I199" s="55">
        <f>IF([3]IW_GDP!I199="NA","अप्रयोज्य",[3]IW_GDP!I199)</f>
        <v>205.53234079999999</v>
      </c>
      <c r="J199" s="55">
        <f>IF([3]IW_GDP!J199="NA","अप्रयोज्य",[3]IW_GDP!J199)</f>
        <v>1845.3511997999999</v>
      </c>
      <c r="K199" s="55">
        <f>IF([3]IW_GDP!K199="NA","अप्रयोज्य",[3]IW_GDP!K199)</f>
        <v>488.87869990000002</v>
      </c>
      <c r="L199" s="55">
        <f>IF([3]IW_GDP!L199="NA","अप्रयोज्य",[3]IW_GDP!L199)</f>
        <v>1356.4724999</v>
      </c>
      <c r="M199" s="55">
        <f>IF([3]IW_GDP!M199="NA","अप्रयोज्य",[3]IW_GDP!M199)</f>
        <v>4926.8639999999996</v>
      </c>
      <c r="N199" s="55">
        <f>IF([3]IW_GDP!N199="NA","अप्रयोज्य",[3]IW_GDP!N199)</f>
        <v>2.7801</v>
      </c>
      <c r="O199" s="55">
        <f>IF([3]IW_GDP!O199="NA","अप्रयोज्य",[3]IW_GDP!O199)</f>
        <v>5.6669999999999998</v>
      </c>
      <c r="P199" s="55">
        <f>IF([3]IW_GDP!P199="NA","अप्रयोज्य",[3]IW_GDP!P199)</f>
        <v>5.2532126999999997</v>
      </c>
      <c r="Q199" s="55">
        <f>IF([3]IW_GDP!Q199="NA","अप्रयोज्य",[3]IW_GDP!Q199)</f>
        <v>73.587000000000003</v>
      </c>
      <c r="R199" s="55">
        <f>IF([3]IW_GDP!R199="NA","अप्रयोज्य",[3]IW_GDP!R199)</f>
        <v>88.520399999999995</v>
      </c>
      <c r="S199" s="55">
        <f>IF([3]IW_GDP!S199="NA","अप्रयोज्य",[3]IW_GDP!S199)</f>
        <v>271.90449999999998</v>
      </c>
      <c r="T199" s="55">
        <f>IF([3]IW_GDP!T199="NA","अप्रयोज्य",[3]IW_GDP!T199)</f>
        <v>290.4727408</v>
      </c>
      <c r="U199" s="56">
        <f>IF([3]IW_GDP!U199="NA","अप्रयोज्य",[3]IW_GDP!U199)</f>
        <v>9098.7881000000016</v>
      </c>
      <c r="V199" s="60"/>
      <c r="W199" s="53" t="str">
        <f t="shared" si="9"/>
        <v>द ओरियंटल</v>
      </c>
      <c r="X199" s="49" t="e">
        <f t="shared" si="8"/>
        <v>#N/A</v>
      </c>
      <c r="Y199" s="53" t="str">
        <f t="shared" si="10"/>
        <v>माह तक</v>
      </c>
      <c r="Z199" s="53"/>
      <c r="AB199" s="53"/>
    </row>
    <row r="200" spans="1:30" s="66" customFormat="1" ht="29.1" customHeight="1" x14ac:dyDescent="0.25">
      <c r="A200" s="92"/>
      <c r="B200" s="95"/>
      <c r="C200" s="98"/>
      <c r="D200" s="54" t="str">
        <f>VLOOKUP([3]IW_GDP!D200,[3]Sheet3!$C$47:$D$49,2,0)</f>
        <v>गत वर्ष</v>
      </c>
      <c r="E200" s="55">
        <f>IF([3]IW_GDP!E200="NA","अप्रयोज्य",[3]IW_GDP!E200)</f>
        <v>1086.4344536000001</v>
      </c>
      <c r="F200" s="55">
        <f>IF([3]IW_GDP!F200="NA","अप्रयोज्य",[3]IW_GDP!F200)</f>
        <v>232.91049999999998</v>
      </c>
      <c r="G200" s="55">
        <f>IF([3]IW_GDP!G200="NA","अप्रयोज्य",[3]IW_GDP!G200)</f>
        <v>139.75229999999999</v>
      </c>
      <c r="H200" s="55">
        <f>IF([3]IW_GDP!H200="NA","अप्रयोज्य",[3]IW_GDP!H200)</f>
        <v>93.158199999999994</v>
      </c>
      <c r="I200" s="55">
        <f>IF([3]IW_GDP!I200="NA","अप्रयोज्य",[3]IW_GDP!I200)</f>
        <v>186.98691550000001</v>
      </c>
      <c r="J200" s="55">
        <f>IF([3]IW_GDP!J200="NA","अप्रयोज्य",[3]IW_GDP!J200)</f>
        <v>1789.140099982</v>
      </c>
      <c r="K200" s="55">
        <f>IF([3]IW_GDP!K200="NA","अप्रयोज्य",[3]IW_GDP!K200)</f>
        <v>473.6721</v>
      </c>
      <c r="L200" s="55">
        <f>IF([3]IW_GDP!L200="NA","अप्रयोज्य",[3]IW_GDP!L200)</f>
        <v>1315.467999982</v>
      </c>
      <c r="M200" s="55">
        <f>IF([3]IW_GDP!M200="NA","अप्रयोज्य",[3]IW_GDP!M200)</f>
        <v>4012.6203</v>
      </c>
      <c r="N200" s="55">
        <f>IF([3]IW_GDP!N200="NA","अप्रयोज्य",[3]IW_GDP!N200)</f>
        <v>0.96640000000000004</v>
      </c>
      <c r="O200" s="55">
        <f>IF([3]IW_GDP!O200="NA","अप्रयोज्य",[3]IW_GDP!O200)</f>
        <v>338.30119999999999</v>
      </c>
      <c r="P200" s="55">
        <f>IF([3]IW_GDP!P200="NA","अप्रयोज्य",[3]IW_GDP!P200)</f>
        <v>6.2190244999999997</v>
      </c>
      <c r="Q200" s="55">
        <f>IF([3]IW_GDP!Q200="NA","अप्रयोज्य",[3]IW_GDP!Q200)</f>
        <v>91.737899999999996</v>
      </c>
      <c r="R200" s="55">
        <f>IF([3]IW_GDP!R200="NA","अप्रयोज्य",[3]IW_GDP!R200)</f>
        <v>75.360299999999995</v>
      </c>
      <c r="S200" s="55">
        <f>IF([3]IW_GDP!S200="NA","अप्रयोज्य",[3]IW_GDP!S200)</f>
        <v>179.40369999999999</v>
      </c>
      <c r="T200" s="55">
        <f>IF([3]IW_GDP!T200="NA","अप्रयोज्य",[3]IW_GDP!T200)</f>
        <v>255.43310641799897</v>
      </c>
      <c r="U200" s="56">
        <f>IF([3]IW_GDP!U200="NA","अप्रयोज्य",[3]IW_GDP!U200)</f>
        <v>8255.5138999999981</v>
      </c>
      <c r="V200" s="60"/>
      <c r="W200" s="53" t="str">
        <f t="shared" si="9"/>
        <v>द ओरियंटल</v>
      </c>
      <c r="X200" s="49" t="e">
        <f t="shared" si="8"/>
        <v>#N/A</v>
      </c>
      <c r="Y200" s="53" t="str">
        <f t="shared" si="10"/>
        <v>माह तक</v>
      </c>
      <c r="Z200" s="53"/>
      <c r="AB200" s="53"/>
    </row>
    <row r="201" spans="1:30" s="66" customFormat="1" ht="29.1" customHeight="1" thickBot="1" x14ac:dyDescent="0.3">
      <c r="A201" s="93"/>
      <c r="B201" s="96"/>
      <c r="C201" s="99"/>
      <c r="D201" s="62" t="str">
        <f>VLOOKUP([3]IW_GDP!D201,[3]Sheet3!$C$47:$D$49,2,0)</f>
        <v>वृद्धि</v>
      </c>
      <c r="E201" s="63">
        <f>IF([3]IW_GDP!E201="NA","अप्रयोज्य",[3]IW_GDP!E201)</f>
        <v>-3.3499278193376448E-4</v>
      </c>
      <c r="F201" s="63">
        <f>IF([3]IW_GDP!F201="NA","अप्रयोज्य",[3]IW_GDP!F201)</f>
        <v>0.27424525729840443</v>
      </c>
      <c r="G201" s="63">
        <f>IF([3]IW_GDP!G201="NA","अप्रयोज्य",[3]IW_GDP!G201)</f>
        <v>0.1446316089252199</v>
      </c>
      <c r="H201" s="63">
        <f>IF([3]IW_GDP!H201="NA","अप्रयोज्य",[3]IW_GDP!H201)</f>
        <v>0.46868659978402338</v>
      </c>
      <c r="I201" s="63">
        <f>IF([3]IW_GDP!I201="NA","अप्रयोज्य",[3]IW_GDP!I201)</f>
        <v>9.9180337032726634E-2</v>
      </c>
      <c r="J201" s="64">
        <f>IF([3]IW_GDP!J201="NA","अप्रयोज्य",[3]IW_GDP!J201)</f>
        <v>3.1417941959137455E-2</v>
      </c>
      <c r="K201" s="64">
        <f>IF([3]IW_GDP!K201="NA","अप्रयोज्य",[3]IW_GDP!K201)</f>
        <v>3.2103642794245248E-2</v>
      </c>
      <c r="L201" s="64">
        <f>IF([3]IW_GDP!L201="NA","अप्रयोज्य",[3]IW_GDP!L201)</f>
        <v>3.1171035645535309E-2</v>
      </c>
      <c r="M201" s="64">
        <f>IF([3]IW_GDP!M201="NA","अप्रयोज्य",[3]IW_GDP!M201)</f>
        <v>0.22784206619300598</v>
      </c>
      <c r="N201" s="64">
        <f>IF([3]IW_GDP!N201="NA","अप्रयोज्य",[3]IW_GDP!N201)</f>
        <v>1.8767591059602646</v>
      </c>
      <c r="O201" s="64">
        <f>IF([3]IW_GDP!O201="NA","अप्रयोज्य",[3]IW_GDP!O201)</f>
        <v>-0.98324865534027084</v>
      </c>
      <c r="P201" s="64">
        <f>IF([3]IW_GDP!P201="NA","अप्रयोज्य",[3]IW_GDP!P201)</f>
        <v>-0.15529956506844442</v>
      </c>
      <c r="Q201" s="64">
        <f>IF([3]IW_GDP!Q201="NA","अप्रयोज्य",[3]IW_GDP!Q201)</f>
        <v>-0.19785606603159647</v>
      </c>
      <c r="R201" s="64">
        <f>IF([3]IW_GDP!R201="NA","अप्रयोज्य",[3]IW_GDP!R201)</f>
        <v>0.17462908189059759</v>
      </c>
      <c r="S201" s="64">
        <f>IF([3]IW_GDP!S201="NA","अप्रयोज्य",[3]IW_GDP!S201)</f>
        <v>0.51560140621403017</v>
      </c>
      <c r="T201" s="64">
        <f>IF([3]IW_GDP!T201="NA","अप्रयोज्य",[3]IW_GDP!T201)</f>
        <v>0.13717734115741848</v>
      </c>
      <c r="U201" s="65">
        <f>IF([3]IW_GDP!U201="NA","अप्रयोज्य",[3]IW_GDP!U201)</f>
        <v>0.10214678458720827</v>
      </c>
      <c r="V201" s="60"/>
      <c r="W201" s="53" t="str">
        <f t="shared" si="9"/>
        <v>द ओरियंटल</v>
      </c>
      <c r="X201" s="49" t="e">
        <f t="shared" si="8"/>
        <v>#N/A</v>
      </c>
      <c r="Y201" s="53" t="str">
        <f t="shared" si="10"/>
        <v>माह तक</v>
      </c>
      <c r="Z201" s="53"/>
      <c r="AB201" s="53"/>
    </row>
    <row r="202" spans="1:30" s="66" customFormat="1" ht="29.1" customHeight="1" x14ac:dyDescent="0.25">
      <c r="A202" s="91">
        <f>A196+1</f>
        <v>31</v>
      </c>
      <c r="B202" s="94" t="str">
        <f>INDEX([3]Sheet3!$F$3:$F$42,MATCH([3]IW_GDP!B202,[3]Sheet3!$E$3:$E$42,0))</f>
        <v>यूनाइटेड</v>
      </c>
      <c r="C202" s="97" t="s">
        <v>78</v>
      </c>
      <c r="D202" s="50" t="str">
        <f>VLOOKUP([3]IW_GDP!D202,[3]Sheet3!$C$47:$D$49,2,0)</f>
        <v>चालू वर्ष</v>
      </c>
      <c r="E202" s="51">
        <f>IF([3]IW_GDP!E202="NA","अप्रयोज्य",[3]IW_GDP!E202)</f>
        <v>102.18306259999986</v>
      </c>
      <c r="F202" s="51">
        <f>IF([3]IW_GDP!F202="NA","अप्रयोज्य",[3]IW_GDP!F202)</f>
        <v>22.706670899999992</v>
      </c>
      <c r="G202" s="51">
        <f>IF([3]IW_GDP!G202="NA","अप्रयोज्य",[3]IW_GDP!G202)</f>
        <v>11.726438000000002</v>
      </c>
      <c r="H202" s="51">
        <f>IF([3]IW_GDP!H202="NA","अप्रयोज्य",[3]IW_GDP!H202)</f>
        <v>10.98023289999999</v>
      </c>
      <c r="I202" s="51">
        <f>IF([3]IW_GDP!I202="NA","अप्रयोज्य",[3]IW_GDP!I202)</f>
        <v>35.741171400000013</v>
      </c>
      <c r="J202" s="51">
        <f>IF([3]IW_GDP!J202="NA","अप्रयोज्य",[3]IW_GDP!J202)</f>
        <v>540.86921539999992</v>
      </c>
      <c r="K202" s="51">
        <f>IF([3]IW_GDP!K202="NA","अप्रयोज्य",[3]IW_GDP!K202)</f>
        <v>159.87329439999996</v>
      </c>
      <c r="L202" s="51">
        <f>IF([3]IW_GDP!L202="NA","अप्रयोज्य",[3]IW_GDP!L202)</f>
        <v>380.99592099999995</v>
      </c>
      <c r="M202" s="51">
        <f>IF([3]IW_GDP!M202="NA","अप्रयोज्य",[3]IW_GDP!M202)</f>
        <v>488.76759070000026</v>
      </c>
      <c r="N202" s="51">
        <f>IF([3]IW_GDP!N202="NA","अप्रयोज्य",[3]IW_GDP!N202)</f>
        <v>0.23695515700000014</v>
      </c>
      <c r="O202" s="51">
        <f>IF([3]IW_GDP!O202="NA","अप्रयोज्य",[3]IW_GDP!O202)</f>
        <v>89.930465400000031</v>
      </c>
      <c r="P202" s="51">
        <f>IF([3]IW_GDP!P202="NA","अप्रयोज्य",[3]IW_GDP!P202)</f>
        <v>0</v>
      </c>
      <c r="Q202" s="51">
        <f>IF([3]IW_GDP!Q202="NA","अप्रयोज्य",[3]IW_GDP!Q202)</f>
        <v>1.7258779000000004</v>
      </c>
      <c r="R202" s="51">
        <f>IF([3]IW_GDP!R202="NA","अप्रयोज्य",[3]IW_GDP!R202)</f>
        <v>12.663422024999996</v>
      </c>
      <c r="S202" s="51">
        <f>IF([3]IW_GDP!S202="NA","अप्रयोज्य",[3]IW_GDP!S202)</f>
        <v>65.275011500000005</v>
      </c>
      <c r="T202" s="51">
        <f>IF([3]IW_GDP!T202="NA","अप्रयोज्य",[3]IW_GDP!T202)</f>
        <v>35.585293199999995</v>
      </c>
      <c r="U202" s="52">
        <f>IF([3]IW_GDP!U202="NA","अप्रयोज्य",[3]IW_GDP!U202)</f>
        <v>1395.6847361820003</v>
      </c>
      <c r="V202" s="60"/>
      <c r="W202" s="53" t="str">
        <f t="shared" si="9"/>
        <v>यूनाइटेड</v>
      </c>
      <c r="X202" s="49" t="e">
        <f t="shared" si="8"/>
        <v>#N/A</v>
      </c>
      <c r="Y202" s="53" t="str">
        <f t="shared" si="10"/>
        <v>माह के लिए</v>
      </c>
      <c r="Z202" s="53">
        <f>U202-SUM(E202,F202,I202,J202,M202,P202,Q202,R202,S202,N202,O202)</f>
        <v>35.585293200000251</v>
      </c>
      <c r="AA202" s="53"/>
      <c r="AB202" s="53" t="e">
        <f>SUM(#REF!)</f>
        <v>#REF!</v>
      </c>
      <c r="AC202" s="53" t="e">
        <f>AB202-M202</f>
        <v>#REF!</v>
      </c>
      <c r="AD202" s="53"/>
    </row>
    <row r="203" spans="1:30" s="66" customFormat="1" ht="29.1" customHeight="1" x14ac:dyDescent="0.25">
      <c r="A203" s="92"/>
      <c r="B203" s="95"/>
      <c r="C203" s="98"/>
      <c r="D203" s="54" t="str">
        <f>VLOOKUP([3]IW_GDP!D203,[3]Sheet3!$C$47:$D$49,2,0)</f>
        <v>गत वर्ष</v>
      </c>
      <c r="E203" s="55">
        <f>IF([3]IW_GDP!E203="NA","अप्रयोज्य",[3]IW_GDP!E203)</f>
        <v>111.99095039999997</v>
      </c>
      <c r="F203" s="55">
        <f>IF([3]IW_GDP!F203="NA","अप्रयोज्य",[3]IW_GDP!F203)</f>
        <v>25.339419300000003</v>
      </c>
      <c r="G203" s="55">
        <f>IF([3]IW_GDP!G203="NA","अप्रयोज्य",[3]IW_GDP!G203)</f>
        <v>15.238947100000004</v>
      </c>
      <c r="H203" s="55">
        <f>IF([3]IW_GDP!H203="NA","अप्रयोज्य",[3]IW_GDP!H203)</f>
        <v>10.100472199999999</v>
      </c>
      <c r="I203" s="55">
        <f>IF([3]IW_GDP!I203="NA","अप्रयोज्य",[3]IW_GDP!I203)</f>
        <v>39.7096947</v>
      </c>
      <c r="J203" s="55">
        <f>IF([3]IW_GDP!J203="NA","अप्रयोज्य",[3]IW_GDP!J203)</f>
        <v>522.57653327299988</v>
      </c>
      <c r="K203" s="55">
        <f>IF([3]IW_GDP!K203="NA","अप्रयोज्य",[3]IW_GDP!K203)</f>
        <v>143.80303817300012</v>
      </c>
      <c r="L203" s="55">
        <f>IF([3]IW_GDP!L203="NA","अप्रयोज्य",[3]IW_GDP!L203)</f>
        <v>378.77349509999976</v>
      </c>
      <c r="M203" s="55">
        <f>IF([3]IW_GDP!M203="NA","अप्रयोज्य",[3]IW_GDP!M203)</f>
        <v>380.83055090000016</v>
      </c>
      <c r="N203" s="55">
        <f>IF([3]IW_GDP!N203="NA","अप्रयोज्य",[3]IW_GDP!N203)</f>
        <v>0.19396709999999995</v>
      </c>
      <c r="O203" s="55">
        <f>IF([3]IW_GDP!O203="NA","अप्रयोज्य",[3]IW_GDP!O203)</f>
        <v>-24.099596900000002</v>
      </c>
      <c r="P203" s="55">
        <f>IF([3]IW_GDP!P203="NA","अप्रयोज्य",[3]IW_GDP!P203)</f>
        <v>0</v>
      </c>
      <c r="Q203" s="55">
        <f>IF([3]IW_GDP!Q203="NA","अप्रयोज्य",[3]IW_GDP!Q203)</f>
        <v>5.6795708999999945</v>
      </c>
      <c r="R203" s="55">
        <f>IF([3]IW_GDP!R203="NA","अप्रयोज्य",[3]IW_GDP!R203)</f>
        <v>12.361562942000017</v>
      </c>
      <c r="S203" s="55">
        <f>IF([3]IW_GDP!S203="NA","अप्रयोज्य",[3]IW_GDP!S203)</f>
        <v>63.054246550000016</v>
      </c>
      <c r="T203" s="55">
        <f>IF([3]IW_GDP!T203="NA","अप्रयोज्य",[3]IW_GDP!T203)</f>
        <v>28.655382820000028</v>
      </c>
      <c r="U203" s="56">
        <f>IF([3]IW_GDP!U203="NA","अप्रयोज्य",[3]IW_GDP!U203)</f>
        <v>1166.292281985</v>
      </c>
      <c r="V203" s="60"/>
      <c r="W203" s="53" t="str">
        <f t="shared" si="9"/>
        <v>यूनाइटेड</v>
      </c>
      <c r="X203" s="49" t="e">
        <f t="shared" si="8"/>
        <v>#N/A</v>
      </c>
      <c r="Y203" s="53" t="str">
        <f t="shared" si="10"/>
        <v>माह के लिए</v>
      </c>
      <c r="Z203" s="53">
        <f>U203-SUM(E203,F203,I203,J203,M203,P203,Q203,R203,S203,N203,O203)</f>
        <v>28.655382819999886</v>
      </c>
      <c r="AA203" s="53"/>
      <c r="AB203" s="53" t="e">
        <f>SUM(#REF!)</f>
        <v>#REF!</v>
      </c>
      <c r="AC203" s="53" t="e">
        <f>AB203-M203</f>
        <v>#REF!</v>
      </c>
      <c r="AD203" s="53"/>
    </row>
    <row r="204" spans="1:30" s="66" customFormat="1" ht="29.1" customHeight="1" x14ac:dyDescent="0.25">
      <c r="A204" s="92"/>
      <c r="B204" s="95"/>
      <c r="C204" s="98"/>
      <c r="D204" s="54" t="str">
        <f>VLOOKUP([3]IW_GDP!D204,[3]Sheet3!$C$47:$D$49,2,0)</f>
        <v>वृद्धि</v>
      </c>
      <c r="E204" s="57">
        <f>IF([3]IW_GDP!E204="NA","अप्रयोज्य",[3]IW_GDP!E204)</f>
        <v>-8.7577503047961622E-2</v>
      </c>
      <c r="F204" s="57">
        <f>IF([3]IW_GDP!F204="NA","अप्रयोज्य",[3]IW_GDP!F204)</f>
        <v>-0.10389931863987155</v>
      </c>
      <c r="G204" s="57">
        <f>IF([3]IW_GDP!G204="NA","अप्रयोज्य",[3]IW_GDP!G204)</f>
        <v>-0.23049552419536923</v>
      </c>
      <c r="H204" s="57">
        <f>IF([3]IW_GDP!H204="NA","अप्रयोज्य",[3]IW_GDP!H204)</f>
        <v>8.7100947617081856E-2</v>
      </c>
      <c r="I204" s="57">
        <f>IF([3]IW_GDP!I204="NA","अप्रयोज्य",[3]IW_GDP!I204)</f>
        <v>-9.9938398670186376E-2</v>
      </c>
      <c r="J204" s="58">
        <f>IF([3]IW_GDP!J204="NA","अप्रयोज्य",[3]IW_GDP!J204)</f>
        <v>3.500479061397832E-2</v>
      </c>
      <c r="K204" s="58">
        <f>IF([3]IW_GDP!K204="NA","अप्रयोज्य",[3]IW_GDP!K204)</f>
        <v>0.11175185469772037</v>
      </c>
      <c r="L204" s="58">
        <f>IF([3]IW_GDP!L204="NA","अप्रयोज्य",[3]IW_GDP!L204)</f>
        <v>5.8674271794372729E-3</v>
      </c>
      <c r="M204" s="58">
        <f>IF([3]IW_GDP!M204="NA","अप्रयोज्य",[3]IW_GDP!M204)</f>
        <v>0.28342537001014551</v>
      </c>
      <c r="N204" s="58">
        <f>IF([3]IW_GDP!N204="NA","अप्रयोज्य",[3]IW_GDP!N204)</f>
        <v>0.22162550762474773</v>
      </c>
      <c r="O204" s="58" t="str">
        <f>IF([3]IW_GDP!O204="NA","अप्रयोज्य",[3]IW_GDP!O204)</f>
        <v>अप्रयोज्य</v>
      </c>
      <c r="P204" s="58" t="str">
        <f>IF([3]IW_GDP!P204="NA","अप्रयोज्य",[3]IW_GDP!P204)</f>
        <v>अप्रयोज्य</v>
      </c>
      <c r="Q204" s="58">
        <f>IF([3]IW_GDP!Q204="NA","अप्रयोज्य",[3]IW_GDP!Q204)</f>
        <v>-0.69612530059269051</v>
      </c>
      <c r="R204" s="58">
        <f>IF([3]IW_GDP!R204="NA","अप्रयोज्य",[3]IW_GDP!R204)</f>
        <v>2.4419168062832355E-2</v>
      </c>
      <c r="S204" s="58">
        <f>IF([3]IW_GDP!S204="NA","अप्रयोज्य",[3]IW_GDP!S204)</f>
        <v>3.5219910973624792E-2</v>
      </c>
      <c r="T204" s="58">
        <f>IF([3]IW_GDP!T204="NA","अप्रयोज्य",[3]IW_GDP!T204)</f>
        <v>0.24183625197159242</v>
      </c>
      <c r="U204" s="59">
        <f>IF([3]IW_GDP!U204="NA","अप्रयोज्य",[3]IW_GDP!U204)</f>
        <v>0.19668522011187459</v>
      </c>
      <c r="V204" s="60"/>
      <c r="W204" s="53" t="str">
        <f t="shared" si="9"/>
        <v>यूनाइटेड</v>
      </c>
      <c r="X204" s="49" t="e">
        <f t="shared" si="8"/>
        <v>#N/A</v>
      </c>
      <c r="Y204" s="53" t="str">
        <f t="shared" si="10"/>
        <v>माह के लिए</v>
      </c>
      <c r="Z204" s="53"/>
      <c r="AB204" s="53" t="e">
        <f>SUM(#REF!)</f>
        <v>#REF!</v>
      </c>
    </row>
    <row r="205" spans="1:30" s="66" customFormat="1" ht="29.1" customHeight="1" x14ac:dyDescent="0.25">
      <c r="A205" s="92"/>
      <c r="B205" s="95"/>
      <c r="C205" s="98" t="s">
        <v>79</v>
      </c>
      <c r="D205" s="54" t="str">
        <f>VLOOKUP([3]IW_GDP!D205,[3]Sheet3!$C$47:$D$49,2,0)</f>
        <v>चालू वर्ष</v>
      </c>
      <c r="E205" s="55">
        <f>IF([3]IW_GDP!E205="NA","अप्रयोज्य",[3]IW_GDP!E205)</f>
        <v>1246.9258940559998</v>
      </c>
      <c r="F205" s="55">
        <f>IF([3]IW_GDP!F205="NA","अप्रयोज्य",[3]IW_GDP!F205)</f>
        <v>253.82080474399999</v>
      </c>
      <c r="G205" s="55">
        <f>IF([3]IW_GDP!G205="NA","अप्रयोज्य",[3]IW_GDP!G205)</f>
        <v>116.6648503</v>
      </c>
      <c r="H205" s="55">
        <f>IF([3]IW_GDP!H205="NA","अप्रयोज्य",[3]IW_GDP!H205)</f>
        <v>137.155954444</v>
      </c>
      <c r="I205" s="55">
        <f>IF([3]IW_GDP!I205="NA","अप्रयोज्य",[3]IW_GDP!I205)</f>
        <v>248.8033188</v>
      </c>
      <c r="J205" s="55">
        <f>IF([3]IW_GDP!J205="NA","अप्रयोज्य",[3]IW_GDP!J205)</f>
        <v>3080.4023002120002</v>
      </c>
      <c r="K205" s="55">
        <f>IF([3]IW_GDP!K205="NA","अप्रयोज्य",[3]IW_GDP!K205)</f>
        <v>850.94874551199996</v>
      </c>
      <c r="L205" s="55">
        <f>IF([3]IW_GDP!L205="NA","अप्रयोज्य",[3]IW_GDP!L205)</f>
        <v>2229.4535547</v>
      </c>
      <c r="M205" s="55">
        <f>IF([3]IW_GDP!M205="NA","अप्रयोज्य",[3]IW_GDP!M205)</f>
        <v>4264.9991374199999</v>
      </c>
      <c r="N205" s="55">
        <f>IF([3]IW_GDP!N205="NA","अप्रयोज्य",[3]IW_GDP!N205)</f>
        <v>3.2098866260000003</v>
      </c>
      <c r="O205" s="55">
        <f>IF([3]IW_GDP!O205="NA","अप्रयोज्य",[3]IW_GDP!O205)</f>
        <v>323.06485070000002</v>
      </c>
      <c r="P205" s="55">
        <f>IF([3]IW_GDP!P205="NA","अप्रयोज्य",[3]IW_GDP!P205)</f>
        <v>0</v>
      </c>
      <c r="Q205" s="55">
        <f>IF([3]IW_GDP!Q205="NA","अप्रयोज्य",[3]IW_GDP!Q205)</f>
        <v>40.014871399999997</v>
      </c>
      <c r="R205" s="55">
        <f>IF([3]IW_GDP!R205="NA","अप्रयोज्य",[3]IW_GDP!R205)</f>
        <v>166.79234392899997</v>
      </c>
      <c r="S205" s="55">
        <f>IF([3]IW_GDP!S205="NA","अप्रयोज्य",[3]IW_GDP!S205)</f>
        <v>301.75267770900001</v>
      </c>
      <c r="T205" s="55">
        <f>IF([3]IW_GDP!T205="NA","अप्रयोज्य",[3]IW_GDP!T205)</f>
        <v>250.91289028400001</v>
      </c>
      <c r="U205" s="56">
        <f>IF([3]IW_GDP!U205="NA","अप्रयोज्य",[3]IW_GDP!U205)</f>
        <v>10180.698975879999</v>
      </c>
      <c r="V205" s="60"/>
      <c r="W205" s="53" t="str">
        <f t="shared" si="9"/>
        <v>यूनाइटेड</v>
      </c>
      <c r="X205" s="49" t="e">
        <f t="shared" si="8"/>
        <v>#N/A</v>
      </c>
      <c r="Y205" s="53" t="str">
        <f t="shared" si="10"/>
        <v>माह तक</v>
      </c>
      <c r="Z205" s="53"/>
      <c r="AB205" s="53"/>
    </row>
    <row r="206" spans="1:30" s="66" customFormat="1" ht="29.1" customHeight="1" x14ac:dyDescent="0.25">
      <c r="A206" s="92"/>
      <c r="B206" s="95"/>
      <c r="C206" s="98"/>
      <c r="D206" s="54" t="str">
        <f>VLOOKUP([3]IW_GDP!D206,[3]Sheet3!$C$47:$D$49,2,0)</f>
        <v>गत वर्ष</v>
      </c>
      <c r="E206" s="55">
        <f>IF([3]IW_GDP!E206="NA","अप्रयोज्य",[3]IW_GDP!E206)</f>
        <v>1187.2374789</v>
      </c>
      <c r="F206" s="55">
        <f>IF([3]IW_GDP!F206="NA","अप्रयोज्य",[3]IW_GDP!F206)</f>
        <v>199.81306510000002</v>
      </c>
      <c r="G206" s="55">
        <f>IF([3]IW_GDP!G206="NA","अप्रयोज्य",[3]IW_GDP!G206)</f>
        <v>115.8557234</v>
      </c>
      <c r="H206" s="55">
        <f>IF([3]IW_GDP!H206="NA","अप्रयोज्य",[3]IW_GDP!H206)</f>
        <v>83.957341700000001</v>
      </c>
      <c r="I206" s="55">
        <f>IF([3]IW_GDP!I206="NA","अप्रयोज्य",[3]IW_GDP!I206)</f>
        <v>211.9305775</v>
      </c>
      <c r="J206" s="55">
        <f>IF([3]IW_GDP!J206="NA","अप्रयोज्य",[3]IW_GDP!J206)</f>
        <v>2924.157181522</v>
      </c>
      <c r="K206" s="55">
        <f>IF([3]IW_GDP!K206="NA","अप्रयोज्य",[3]IW_GDP!K206)</f>
        <v>761.20249352200005</v>
      </c>
      <c r="L206" s="55">
        <f>IF([3]IW_GDP!L206="NA","अप्रयोज्य",[3]IW_GDP!L206)</f>
        <v>2162.9546879999998</v>
      </c>
      <c r="M206" s="55">
        <f>IF([3]IW_GDP!M206="NA","अप्रयोज्य",[3]IW_GDP!M206)</f>
        <v>3570.0548745220003</v>
      </c>
      <c r="N206" s="55">
        <f>IF([3]IW_GDP!N206="NA","अप्रयोज्य",[3]IW_GDP!N206)</f>
        <v>0.83188012599999994</v>
      </c>
      <c r="O206" s="55">
        <f>IF([3]IW_GDP!O206="NA","अप्रयोज्य",[3]IW_GDP!O206)</f>
        <v>-25.534729406</v>
      </c>
      <c r="P206" s="55">
        <f>IF([3]IW_GDP!P206="NA","अप्रयोज्य",[3]IW_GDP!P206)</f>
        <v>0</v>
      </c>
      <c r="Q206" s="55">
        <f>IF([3]IW_GDP!Q206="NA","अप्रयोज्य",[3]IW_GDP!Q206)</f>
        <v>52.725845999999997</v>
      </c>
      <c r="R206" s="55">
        <f>IF([3]IW_GDP!R206="NA","अप्रयोज्य",[3]IW_GDP!R206)</f>
        <v>146.162484651</v>
      </c>
      <c r="S206" s="55">
        <f>IF([3]IW_GDP!S206="NA","अप्रयोज्य",[3]IW_GDP!S206)</f>
        <v>296.62324714800002</v>
      </c>
      <c r="T206" s="55">
        <f>IF([3]IW_GDP!T206="NA","अप्रयोज्य",[3]IW_GDP!T206)</f>
        <v>228.82278634500003</v>
      </c>
      <c r="U206" s="56">
        <f>IF([3]IW_GDP!U206="NA","अप्रयोज्य",[3]IW_GDP!U206)</f>
        <v>8792.8246924080013</v>
      </c>
      <c r="V206" s="60"/>
      <c r="W206" s="53" t="str">
        <f t="shared" si="9"/>
        <v>यूनाइटेड</v>
      </c>
      <c r="X206" s="49" t="e">
        <f t="shared" si="8"/>
        <v>#N/A</v>
      </c>
      <c r="Y206" s="53" t="str">
        <f t="shared" si="10"/>
        <v>माह तक</v>
      </c>
      <c r="Z206" s="53"/>
      <c r="AB206" s="53"/>
    </row>
    <row r="207" spans="1:30" s="66" customFormat="1" ht="29.1" customHeight="1" thickBot="1" x14ac:dyDescent="0.3">
      <c r="A207" s="93"/>
      <c r="B207" s="96"/>
      <c r="C207" s="99"/>
      <c r="D207" s="62" t="str">
        <f>VLOOKUP([3]IW_GDP!D207,[3]Sheet3!$C$47:$D$49,2,0)</f>
        <v>वृद्धि</v>
      </c>
      <c r="E207" s="63">
        <f>IF([3]IW_GDP!E207="NA","अप्रयोज्य",[3]IW_GDP!E207)</f>
        <v>5.027504287625955E-2</v>
      </c>
      <c r="F207" s="63">
        <f>IF([3]IW_GDP!F207="NA","अप्रयोज्य",[3]IW_GDP!F207)</f>
        <v>0.27029133263618588</v>
      </c>
      <c r="G207" s="63">
        <f>IF([3]IW_GDP!G207="NA","अप्रयोज्य",[3]IW_GDP!G207)</f>
        <v>6.9839182411940764E-3</v>
      </c>
      <c r="H207" s="63">
        <f>IF([3]IW_GDP!H207="NA","अप्रयोज्य",[3]IW_GDP!H207)</f>
        <v>0.63363860344806511</v>
      </c>
      <c r="I207" s="63">
        <f>IF([3]IW_GDP!I207="NA","अप्रयोज्य",[3]IW_GDP!I207)</f>
        <v>0.17398499893202057</v>
      </c>
      <c r="J207" s="64">
        <f>IF([3]IW_GDP!J207="NA","अप्रयोज्य",[3]IW_GDP!J207)</f>
        <v>5.3432530808304887E-2</v>
      </c>
      <c r="K207" s="64">
        <f>IF([3]IW_GDP!K207="NA","अप्रयोज्य",[3]IW_GDP!K207)</f>
        <v>0.11790062795873656</v>
      </c>
      <c r="L207" s="64">
        <f>IF([3]IW_GDP!L207="NA","अप्रयोज्य",[3]IW_GDP!L207)</f>
        <v>3.0744456677217383E-2</v>
      </c>
      <c r="M207" s="64">
        <f>IF([3]IW_GDP!M207="NA","अप्रयोज्य",[3]IW_GDP!M207)</f>
        <v>0.19465926640442652</v>
      </c>
      <c r="N207" s="64">
        <f>IF([3]IW_GDP!N207="NA","अप्रयोज्य",[3]IW_GDP!N207)</f>
        <v>2.8585927535429554</v>
      </c>
      <c r="O207" s="64" t="str">
        <f>IF([3]IW_GDP!O207="NA","अप्रयोज्य",[3]IW_GDP!O207)</f>
        <v>अप्रयोज्य</v>
      </c>
      <c r="P207" s="64" t="str">
        <f>IF([3]IW_GDP!P207="NA","अप्रयोज्य",[3]IW_GDP!P207)</f>
        <v>अप्रयोज्य</v>
      </c>
      <c r="Q207" s="64">
        <f>IF([3]IW_GDP!Q207="NA","अप्रयोज्य",[3]IW_GDP!Q207)</f>
        <v>-0.24107673113485939</v>
      </c>
      <c r="R207" s="64">
        <f>IF([3]IW_GDP!R207="NA","अप्रयोज्य",[3]IW_GDP!R207)</f>
        <v>0.14114332639636629</v>
      </c>
      <c r="S207" s="64">
        <f>IF([3]IW_GDP!S207="NA","अप्रयोज्य",[3]IW_GDP!S207)</f>
        <v>1.7292746304677413E-2</v>
      </c>
      <c r="T207" s="64">
        <f>IF([3]IW_GDP!T207="NA","अप्रयोज्य",[3]IW_GDP!T207)</f>
        <v>9.6538042787812056E-2</v>
      </c>
      <c r="U207" s="65">
        <f>IF([3]IW_GDP!U207="NA","अप्रयोज्य",[3]IW_GDP!U207)</f>
        <v>0.15784168705994236</v>
      </c>
      <c r="V207" s="60"/>
      <c r="W207" s="53" t="str">
        <f t="shared" si="9"/>
        <v>यूनाइटेड</v>
      </c>
      <c r="X207" s="49" t="e">
        <f t="shared" si="8"/>
        <v>#N/A</v>
      </c>
      <c r="Y207" s="53" t="str">
        <f t="shared" si="10"/>
        <v>माह तक</v>
      </c>
      <c r="Z207" s="53"/>
      <c r="AB207" s="53"/>
    </row>
    <row r="208" spans="1:30" s="49" customFormat="1" ht="29.1" customHeight="1" x14ac:dyDescent="0.25">
      <c r="A208" s="81" t="str">
        <f>VLOOKUP([3]IW_GDP!A208,[3]Sheet3!$D$3:$F$42,3,0)</f>
        <v>पी.एस.यू. साधारण बीमाकर्ता कुल</v>
      </c>
      <c r="B208" s="82"/>
      <c r="C208" s="87" t="s">
        <v>78</v>
      </c>
      <c r="D208" s="67" t="str">
        <f>VLOOKUP([3]IW_GDP!D208,[3]Sheet3!$C$47:$D$49,2,0)</f>
        <v>चालू वर्ष</v>
      </c>
      <c r="E208" s="68">
        <f>IF([3]IW_GDP!E208="NA","अप्रयोज्य",[3]IW_GDP!E208)</f>
        <v>636.59957087100008</v>
      </c>
      <c r="F208" s="68">
        <f>IF([3]IW_GDP!F208="NA","अप्रयोज्य",[3]IW_GDP!F208)</f>
        <v>154.08662887600002</v>
      </c>
      <c r="G208" s="68">
        <f>IF([3]IW_GDP!G208="NA","अप्रयोज्य",[3]IW_GDP!G208)</f>
        <v>66.957456953999994</v>
      </c>
      <c r="H208" s="68">
        <f>IF([3]IW_GDP!H208="NA","अप्रयोज्य",[3]IW_GDP!H208)</f>
        <v>87.129171921999998</v>
      </c>
      <c r="I208" s="68">
        <f>IF([3]IW_GDP!I208="NA","अप्रयोज्य",[3]IW_GDP!I208)</f>
        <v>138.42562815099996</v>
      </c>
      <c r="J208" s="68">
        <f>IF([3]IW_GDP!J208="NA","अप्रयोज्य",[3]IW_GDP!J208)</f>
        <v>2174.2340977650001</v>
      </c>
      <c r="K208" s="68">
        <f>IF([3]IW_GDP!K208="NA","अप्रयोज्य",[3]IW_GDP!K208)</f>
        <v>740.34425047899992</v>
      </c>
      <c r="L208" s="68">
        <f>IF([3]IW_GDP!L208="NA","अप्रयोज्य",[3]IW_GDP!L208)</f>
        <v>1433.8898472860003</v>
      </c>
      <c r="M208" s="68">
        <f>IF([3]IW_GDP!M208="NA","अप्रयोज्य",[3]IW_GDP!M208)</f>
        <v>3613.3135391839992</v>
      </c>
      <c r="N208" s="68">
        <f>IF([3]IW_GDP!N208="NA","अप्रयोज्य",[3]IW_GDP!N208)</f>
        <v>0.74482175699999997</v>
      </c>
      <c r="O208" s="68">
        <f>IF([3]IW_GDP!O208="NA","अप्रयोज्य",[3]IW_GDP!O208)</f>
        <v>95.597465400000033</v>
      </c>
      <c r="P208" s="68">
        <f>IF([3]IW_GDP!P208="NA","अप्रयोज्य",[3]IW_GDP!P208)</f>
        <v>8.9794994000000017</v>
      </c>
      <c r="Q208" s="68">
        <f>IF([3]IW_GDP!Q208="NA","अप्रयोज्य",[3]IW_GDP!Q208)</f>
        <v>76.114279937000006</v>
      </c>
      <c r="R208" s="68">
        <f>IF([3]IW_GDP!R208="NA","अप्रयोज्य",[3]IW_GDP!R208)</f>
        <v>59.256664178999991</v>
      </c>
      <c r="S208" s="68">
        <f>IF([3]IW_GDP!S208="NA","अप्रयोज्य",[3]IW_GDP!S208)</f>
        <v>96.106754165000041</v>
      </c>
      <c r="T208" s="68">
        <f>IF([3]IW_GDP!T208="NA","अप्रयोज्य",[3]IW_GDP!T208)</f>
        <v>180.61270963800007</v>
      </c>
      <c r="U208" s="69">
        <f>IF([3]IW_GDP!U208="NA","अप्रयोज्य",[3]IW_GDP!U208)</f>
        <v>7234.071659322999</v>
      </c>
      <c r="V208" s="70"/>
      <c r="W208" s="53" t="str">
        <f t="shared" si="9"/>
        <v>यूनाइटेड</v>
      </c>
      <c r="X208" s="49" t="e">
        <f t="shared" si="8"/>
        <v>#N/A</v>
      </c>
      <c r="Y208" s="53" t="str">
        <f t="shared" si="10"/>
        <v>माह के लिए</v>
      </c>
      <c r="Z208" s="53">
        <f>U208-SUM(E208,F208,I208,J208,M208,P208,Q208,R208,S208,N208,O208)</f>
        <v>180.61270963799871</v>
      </c>
      <c r="AA208" s="53"/>
      <c r="AB208" s="53" t="e">
        <f>SUM(#REF!)</f>
        <v>#REF!</v>
      </c>
      <c r="AC208" s="53" t="e">
        <f>AB208-M208</f>
        <v>#REF!</v>
      </c>
      <c r="AD208" s="53"/>
    </row>
    <row r="209" spans="1:30" s="49" customFormat="1" ht="29.1" customHeight="1" x14ac:dyDescent="0.25">
      <c r="A209" s="83"/>
      <c r="B209" s="84"/>
      <c r="C209" s="88"/>
      <c r="D209" s="71" t="str">
        <f>VLOOKUP([3]IW_GDP!D209,[3]Sheet3!$C$47:$D$49,2,0)</f>
        <v>गत वर्ष</v>
      </c>
      <c r="E209" s="72">
        <f>IF([3]IW_GDP!E209="NA","अप्रयोज्य",[3]IW_GDP!E209)</f>
        <v>620.91591432200039</v>
      </c>
      <c r="F209" s="72">
        <f>IF([3]IW_GDP!F209="NA","अप्रयोज्य",[3]IW_GDP!F209)</f>
        <v>155.37433341999997</v>
      </c>
      <c r="G209" s="72">
        <f>IF([3]IW_GDP!G209="NA","अप्रयोज्य",[3]IW_GDP!G209)</f>
        <v>82.022976819999982</v>
      </c>
      <c r="H209" s="72">
        <f>IF([3]IW_GDP!H209="NA","अप्रयोज्य",[3]IW_GDP!H209)</f>
        <v>73.351356599999988</v>
      </c>
      <c r="I209" s="72">
        <f>IF([3]IW_GDP!I209="NA","अप्रयोज्य",[3]IW_GDP!I209)</f>
        <v>133.19429649999998</v>
      </c>
      <c r="J209" s="72">
        <f>IF([3]IW_GDP!J209="NA","अप्रयोज्य",[3]IW_GDP!J209)</f>
        <v>2051.6863305729999</v>
      </c>
      <c r="K209" s="72">
        <f>IF([3]IW_GDP!K209="NA","अप्रयोज्य",[3]IW_GDP!K209)</f>
        <v>616.91850589100022</v>
      </c>
      <c r="L209" s="72">
        <f>IF([3]IW_GDP!L209="NA","अप्रयोज्य",[3]IW_GDP!L209)</f>
        <v>1434.7678246819999</v>
      </c>
      <c r="M209" s="72">
        <f>IF([3]IW_GDP!M209="NA","अप्रयोज्य",[3]IW_GDP!M209)</f>
        <v>2531.4997994</v>
      </c>
      <c r="N209" s="72">
        <f>IF([3]IW_GDP!N209="NA","अप्रयोज्य",[3]IW_GDP!N209)</f>
        <v>0.8393482000000001</v>
      </c>
      <c r="O209" s="72">
        <f>IF([3]IW_GDP!O209="NA","अप्रयोज्य",[3]IW_GDP!O209)</f>
        <v>-34.752784569999989</v>
      </c>
      <c r="P209" s="72">
        <f>IF([3]IW_GDP!P209="NA","अप्रयोज्य",[3]IW_GDP!P209)</f>
        <v>13.261742999999996</v>
      </c>
      <c r="Q209" s="72">
        <f>IF([3]IW_GDP!Q209="NA","अप्रयोज्य",[3]IW_GDP!Q209)</f>
        <v>101.65047988999999</v>
      </c>
      <c r="R209" s="72">
        <f>IF([3]IW_GDP!R209="NA","अप्रयोज्य",[3]IW_GDP!R209)</f>
        <v>49.858500644000003</v>
      </c>
      <c r="S209" s="72">
        <f>IF([3]IW_GDP!S209="NA","अप्रयोज्य",[3]IW_GDP!S209)</f>
        <v>114.0390677499999</v>
      </c>
      <c r="T209" s="72">
        <f>IF([3]IW_GDP!T209="NA","अप्रयोज्य",[3]IW_GDP!T209)</f>
        <v>162.26591512000002</v>
      </c>
      <c r="U209" s="73">
        <f>IF([3]IW_GDP!U209="NA","अप्रयोज्य",[3]IW_GDP!U209)</f>
        <v>5899.8329442490003</v>
      </c>
      <c r="V209" s="70"/>
      <c r="W209" s="53" t="str">
        <f t="shared" si="9"/>
        <v>यूनाइटेड</v>
      </c>
      <c r="X209" s="49" t="e">
        <f t="shared" si="8"/>
        <v>#N/A</v>
      </c>
      <c r="Y209" s="53" t="str">
        <f t="shared" si="10"/>
        <v>माह के लिए</v>
      </c>
      <c r="Z209" s="53">
        <f>U209-SUM(E209,F209,I209,J209,M209,P209,Q209,R209,S209,N209,O209)</f>
        <v>162.2659151200005</v>
      </c>
      <c r="AA209" s="53"/>
      <c r="AB209" s="53" t="e">
        <f>SUM(#REF!)</f>
        <v>#REF!</v>
      </c>
      <c r="AC209" s="53" t="e">
        <f>AB209-M209</f>
        <v>#REF!</v>
      </c>
      <c r="AD209" s="53"/>
    </row>
    <row r="210" spans="1:30" s="49" customFormat="1" ht="29.1" customHeight="1" x14ac:dyDescent="0.25">
      <c r="A210" s="83"/>
      <c r="B210" s="84"/>
      <c r="C210" s="88"/>
      <c r="D210" s="71" t="str">
        <f>VLOOKUP([3]IW_GDP!D210,[3]Sheet3!$C$47:$D$49,2,0)</f>
        <v>वृद्धि</v>
      </c>
      <c r="E210" s="74">
        <f>IF([3]IW_GDP!E210="NA","अप्रयोज्य",[3]IW_GDP!E210)</f>
        <v>2.525890573464399E-2</v>
      </c>
      <c r="F210" s="74">
        <f>IF([3]IW_GDP!F210="NA","अप्रयोज्य",[3]IW_GDP!F210)</f>
        <v>-8.2877558709719031E-3</v>
      </c>
      <c r="G210" s="74">
        <f>IF([3]IW_GDP!G210="NA","अप्रयोज्य",[3]IW_GDP!G210)</f>
        <v>-0.18367438552079596</v>
      </c>
      <c r="H210" s="74">
        <f>IF([3]IW_GDP!H210="NA","अप्रयोज्य",[3]IW_GDP!H210)</f>
        <v>0.1878331357541656</v>
      </c>
      <c r="I210" s="74">
        <f>IF([3]IW_GDP!I210="NA","अप्रयोज्य",[3]IW_GDP!I210)</f>
        <v>3.9275943403477322E-2</v>
      </c>
      <c r="J210" s="74">
        <f>IF([3]IW_GDP!J210="NA","अप्रयोज्य",[3]IW_GDP!J210)</f>
        <v>5.9730264497972668E-2</v>
      </c>
      <c r="K210" s="74">
        <f>IF([3]IW_GDP!K210="NA","अप्रयोज्य",[3]IW_GDP!K210)</f>
        <v>0.20006815067046649</v>
      </c>
      <c r="L210" s="74">
        <f>IF([3]IW_GDP!L210="NA","अप्रयोज्य",[3]IW_GDP!L210)</f>
        <v>-6.1192994496802623E-4</v>
      </c>
      <c r="M210" s="74">
        <f>IF([3]IW_GDP!M210="NA","अप्रयोज्य",[3]IW_GDP!M210)</f>
        <v>0.42734103318530925</v>
      </c>
      <c r="N210" s="74">
        <f>IF([3]IW_GDP!N210="NA","अप्रयोज्य",[3]IW_GDP!N210)</f>
        <v>-0.11261886663961407</v>
      </c>
      <c r="O210" s="74" t="str">
        <f>IF([3]IW_GDP!O210="NA","अप्रयोज्य",[3]IW_GDP!O210)</f>
        <v>अप्रयोज्य</v>
      </c>
      <c r="P210" s="74">
        <f>IF([3]IW_GDP!P210="NA","अप्रयोज्य",[3]IW_GDP!P210)</f>
        <v>-0.32290201974205013</v>
      </c>
      <c r="Q210" s="74">
        <f>IF([3]IW_GDP!Q210="NA","अप्रयोज्य",[3]IW_GDP!Q210)</f>
        <v>-0.25121573435397171</v>
      </c>
      <c r="R210" s="74">
        <f>IF([3]IW_GDP!R210="NA","अप्रयोज्य",[3]IW_GDP!R210)</f>
        <v>0.18849671397270482</v>
      </c>
      <c r="S210" s="74">
        <f>IF([3]IW_GDP!S210="NA","अप्रयोज्य",[3]IW_GDP!S210)</f>
        <v>-0.15724710784475768</v>
      </c>
      <c r="T210" s="74">
        <f>IF([3]IW_GDP!T210="NA","अप्रयोज्य",[3]IW_GDP!T210)</f>
        <v>0.1130662253032752</v>
      </c>
      <c r="U210" s="75">
        <f>IF([3]IW_GDP!U210="NA","अप्रयोज्य",[3]IW_GDP!U210)</f>
        <v>0.22614855838834877</v>
      </c>
      <c r="V210" s="70"/>
      <c r="W210" s="53" t="str">
        <f t="shared" si="9"/>
        <v>यूनाइटेड</v>
      </c>
      <c r="X210" s="49" t="e">
        <f t="shared" si="8"/>
        <v>#N/A</v>
      </c>
      <c r="Y210" s="53" t="str">
        <f t="shared" si="10"/>
        <v>माह के लिए</v>
      </c>
      <c r="Z210" s="53"/>
      <c r="AB210" s="53" t="e">
        <f>SUM(#REF!)</f>
        <v>#REF!</v>
      </c>
    </row>
    <row r="211" spans="1:30" s="49" customFormat="1" ht="29.1" customHeight="1" x14ac:dyDescent="0.25">
      <c r="A211" s="83"/>
      <c r="B211" s="84"/>
      <c r="C211" s="88" t="s">
        <v>79</v>
      </c>
      <c r="D211" s="71" t="str">
        <f>VLOOKUP([3]IW_GDP!D211,[3]Sheet3!$C$47:$D$49,2,0)</f>
        <v>चालू वर्ष</v>
      </c>
      <c r="E211" s="72">
        <f>IF([3]IW_GDP!E211="NA","अप्रयोज्य",[3]IW_GDP!E211)</f>
        <v>5685.2456775270002</v>
      </c>
      <c r="F211" s="72">
        <f>IF([3]IW_GDP!F211="NA","अप्रयोज्य",[3]IW_GDP!F211)</f>
        <v>1269.7749601200001</v>
      </c>
      <c r="G211" s="72">
        <f>IF([3]IW_GDP!G211="NA","अप्रयोज्य",[3]IW_GDP!G211)</f>
        <v>659.350654674</v>
      </c>
      <c r="H211" s="72">
        <f>IF([3]IW_GDP!H211="NA","अप्रयोज्य",[3]IW_GDP!H211)</f>
        <v>610.42430544599995</v>
      </c>
      <c r="I211" s="72">
        <f>IF([3]IW_GDP!I211="NA","अप्रयोज्य",[3]IW_GDP!I211)</f>
        <v>1189.9561113509999</v>
      </c>
      <c r="J211" s="72">
        <f>IF([3]IW_GDP!J211="NA","अप्रयोज्य",[3]IW_GDP!J211)</f>
        <v>12311.760984976998</v>
      </c>
      <c r="K211" s="72">
        <f>IF([3]IW_GDP!K211="NA","अप्रयोज्य",[3]IW_GDP!K211)</f>
        <v>3871.6752801909997</v>
      </c>
      <c r="L211" s="72">
        <f>IF([3]IW_GDP!L211="NA","अप्रयोज्य",[3]IW_GDP!L211)</f>
        <v>8440.0857047860009</v>
      </c>
      <c r="M211" s="72">
        <f>IF([3]IW_GDP!M211="NA","अप्रयोज्य",[3]IW_GDP!M211)</f>
        <v>23476.787659603997</v>
      </c>
      <c r="N211" s="72">
        <f>IF([3]IW_GDP!N211="NA","अप्रयोज्य",[3]IW_GDP!N211)</f>
        <v>11.009819346</v>
      </c>
      <c r="O211" s="72">
        <f>IF([3]IW_GDP!O211="NA","अप्रयोज्य",[3]IW_GDP!O211)</f>
        <v>345.97719970000003</v>
      </c>
      <c r="P211" s="72">
        <f>IF([3]IW_GDP!P211="NA","अप्रयोज्य",[3]IW_GDP!P211)</f>
        <v>80.223601900000006</v>
      </c>
      <c r="Q211" s="72">
        <f>IF([3]IW_GDP!Q211="NA","अप्रयोज्य",[3]IW_GDP!Q211)</f>
        <v>318.456407517</v>
      </c>
      <c r="R211" s="72">
        <f>IF([3]IW_GDP!R211="NA","अप्रयोज्य",[3]IW_GDP!R211)</f>
        <v>676.61876862000008</v>
      </c>
      <c r="S211" s="72">
        <f>IF([3]IW_GDP!S211="NA","अप्रयोज्य",[3]IW_GDP!S211)</f>
        <v>1358.8463118739999</v>
      </c>
      <c r="T211" s="72">
        <f>IF([3]IW_GDP!T211="NA","अप्रयोज्य",[3]IW_GDP!T211)</f>
        <v>1522.3375025050002</v>
      </c>
      <c r="U211" s="73">
        <f>IF([3]IW_GDP!U211="NA","अप्रयोज्य",[3]IW_GDP!U211)</f>
        <v>48246.99500504099</v>
      </c>
      <c r="V211" s="70"/>
      <c r="W211" s="53" t="str">
        <f t="shared" si="9"/>
        <v>यूनाइटेड</v>
      </c>
      <c r="X211" s="49" t="e">
        <f t="shared" si="8"/>
        <v>#N/A</v>
      </c>
      <c r="Y211" s="53" t="str">
        <f t="shared" si="10"/>
        <v>माह तक</v>
      </c>
      <c r="Z211" s="53"/>
      <c r="AB211" s="53"/>
    </row>
    <row r="212" spans="1:30" s="49" customFormat="1" ht="29.1" customHeight="1" x14ac:dyDescent="0.25">
      <c r="A212" s="83"/>
      <c r="B212" s="84"/>
      <c r="C212" s="88"/>
      <c r="D212" s="71" t="str">
        <f>VLOOKUP([3]IW_GDP!D212,[3]Sheet3!$C$47:$D$49,2,0)</f>
        <v>गत वर्ष</v>
      </c>
      <c r="E212" s="72">
        <f>IF([3]IW_GDP!E212="NA","अप्रयोज्य",[3]IW_GDP!E212)</f>
        <v>5488.6584707220009</v>
      </c>
      <c r="F212" s="72">
        <f>IF([3]IW_GDP!F212="NA","अप्रयोज्य",[3]IW_GDP!F212)</f>
        <v>1047.23376564</v>
      </c>
      <c r="G212" s="72">
        <f>IF([3]IW_GDP!G212="NA","अप्रयोज्य",[3]IW_GDP!G212)</f>
        <v>589.08183884999994</v>
      </c>
      <c r="H212" s="72">
        <f>IF([3]IW_GDP!H212="NA","अप्रयोज्य",[3]IW_GDP!H212)</f>
        <v>458.15192679000006</v>
      </c>
      <c r="I212" s="72">
        <f>IF([3]IW_GDP!I212="NA","अप्रयोज्य",[3]IW_GDP!I212)</f>
        <v>1006.4288928</v>
      </c>
      <c r="J212" s="72">
        <f>IF([3]IW_GDP!J212="NA","अप्रयोज्य",[3]IW_GDP!J212)</f>
        <v>11586.291413804</v>
      </c>
      <c r="K212" s="72">
        <f>IF([3]IW_GDP!K212="NA","अप्रयोज्य",[3]IW_GDP!K212)</f>
        <v>3427.0234760220005</v>
      </c>
      <c r="L212" s="72">
        <f>IF([3]IW_GDP!L212="NA","अप्रयोज्य",[3]IW_GDP!L212)</f>
        <v>8159.2679377820004</v>
      </c>
      <c r="M212" s="72">
        <f>IF([3]IW_GDP!M212="NA","अप्रयोज्य",[3]IW_GDP!M212)</f>
        <v>20377.836618922</v>
      </c>
      <c r="N212" s="72">
        <f>IF([3]IW_GDP!N212="NA","अप्रयोज्य",[3]IW_GDP!N212)</f>
        <v>4.7397971180000003</v>
      </c>
      <c r="O212" s="72">
        <f>IF([3]IW_GDP!O212="NA","अप्रयोज्य",[3]IW_GDP!O212)</f>
        <v>862.52809552400004</v>
      </c>
      <c r="P212" s="72">
        <f>IF([3]IW_GDP!P212="NA","अप्रयोज्य",[3]IW_GDP!P212)</f>
        <v>72.667202500000002</v>
      </c>
      <c r="Q212" s="72">
        <f>IF([3]IW_GDP!Q212="NA","अप्रयोज्य",[3]IW_GDP!Q212)</f>
        <v>396.14633012999997</v>
      </c>
      <c r="R212" s="72">
        <f>IF([3]IW_GDP!R212="NA","अप्रयोज्य",[3]IW_GDP!R212)</f>
        <v>609.42867742599992</v>
      </c>
      <c r="S212" s="72">
        <f>IF([3]IW_GDP!S212="NA","अप्रयोज्य",[3]IW_GDP!S212)</f>
        <v>1619.2284439479999</v>
      </c>
      <c r="T212" s="72">
        <f>IF([3]IW_GDP!T212="NA","अप्रयोज्य",[3]IW_GDP!T212)</f>
        <v>1361.367063820999</v>
      </c>
      <c r="U212" s="73">
        <f>IF([3]IW_GDP!U212="NA","अप्रयोज्य",[3]IW_GDP!U212)</f>
        <v>44432.554772354997</v>
      </c>
      <c r="V212" s="70"/>
      <c r="W212" s="53" t="str">
        <f t="shared" si="9"/>
        <v>यूनाइटेड</v>
      </c>
      <c r="X212" s="49" t="e">
        <f t="shared" si="8"/>
        <v>#N/A</v>
      </c>
      <c r="Y212" s="53" t="str">
        <f t="shared" si="10"/>
        <v>माह तक</v>
      </c>
      <c r="Z212" s="53"/>
      <c r="AB212" s="53"/>
    </row>
    <row r="213" spans="1:30" s="49" customFormat="1" ht="29.1" customHeight="1" thickBot="1" x14ac:dyDescent="0.3">
      <c r="A213" s="85"/>
      <c r="B213" s="86"/>
      <c r="C213" s="89"/>
      <c r="D213" s="76" t="str">
        <f>VLOOKUP([3]IW_GDP!D213,[3]Sheet3!$C$47:$D$49,2,0)</f>
        <v>वृद्धि</v>
      </c>
      <c r="E213" s="77">
        <f>IF([3]IW_GDP!E213="NA","अप्रयोज्य",[3]IW_GDP!E213)</f>
        <v>3.5816986583087483E-2</v>
      </c>
      <c r="F213" s="77">
        <f>IF([3]IW_GDP!F213="NA","अप्रयोज्य",[3]IW_GDP!F213)</f>
        <v>0.21250383799838388</v>
      </c>
      <c r="G213" s="77">
        <f>IF([3]IW_GDP!G213="NA","अप्रयोज्य",[3]IW_GDP!G213)</f>
        <v>0.1192853202895852</v>
      </c>
      <c r="H213" s="77">
        <f>IF([3]IW_GDP!H213="NA","अप्रयोज्य",[3]IW_GDP!H213)</f>
        <v>0.33236219199793071</v>
      </c>
      <c r="I213" s="77">
        <f>IF([3]IW_GDP!I213="NA","अप्रयोज्य",[3]IW_GDP!I213)</f>
        <v>0.18235487858501981</v>
      </c>
      <c r="J213" s="77">
        <f>IF([3]IW_GDP!J213="NA","अप्रयोज्य",[3]IW_GDP!J213)</f>
        <v>6.2614476475938458E-2</v>
      </c>
      <c r="K213" s="77">
        <f>IF([3]IW_GDP!K213="NA","अप्रयोज्य",[3]IW_GDP!K213)</f>
        <v>0.12974868928681499</v>
      </c>
      <c r="L213" s="77">
        <f>IF([3]IW_GDP!L213="NA","अप्रयोज्य",[3]IW_GDP!L213)</f>
        <v>3.4417029707243245E-2</v>
      </c>
      <c r="M213" s="77">
        <f>IF([3]IW_GDP!M213="NA","अप्रयोज्य",[3]IW_GDP!M213)</f>
        <v>0.15207458468895771</v>
      </c>
      <c r="N213" s="77">
        <f>IF([3]IW_GDP!N213="NA","अप्रयोज्य",[3]IW_GDP!N213)</f>
        <v>1.3228461201828174</v>
      </c>
      <c r="O213" s="77">
        <f>IF([3]IW_GDP!O213="NA","अप्रयोज्य",[3]IW_GDP!O213)</f>
        <v>-0.59888008112963187</v>
      </c>
      <c r="P213" s="77">
        <f>IF([3]IW_GDP!P213="NA","अप्रयोज्य",[3]IW_GDP!P213)</f>
        <v>0.10398638092611318</v>
      </c>
      <c r="Q213" s="77">
        <f>IF([3]IW_GDP!Q213="NA","अप्रयोज्य",[3]IW_GDP!Q213)</f>
        <v>-0.19611420504010507</v>
      </c>
      <c r="R213" s="77">
        <f>IF([3]IW_GDP!R213="NA","अप्रयोज्य",[3]IW_GDP!R213)</f>
        <v>0.11025095090337086</v>
      </c>
      <c r="S213" s="77">
        <f>IF([3]IW_GDP!S213="NA","अप्रयोज्य",[3]IW_GDP!S213)</f>
        <v>-0.16080629823864559</v>
      </c>
      <c r="T213" s="77">
        <f>IF([3]IW_GDP!T213="NA","अप्रयोज्य",[3]IW_GDP!T213)</f>
        <v>0.11824176077258663</v>
      </c>
      <c r="U213" s="78">
        <f>IF([3]IW_GDP!U213="NA","अप्रयोज्य",[3]IW_GDP!U213)</f>
        <v>8.584787105375398E-2</v>
      </c>
      <c r="V213" s="70"/>
      <c r="W213" s="53" t="str">
        <f t="shared" si="9"/>
        <v>यूनाइटेड</v>
      </c>
      <c r="X213" s="49" t="e">
        <f t="shared" si="8"/>
        <v>#N/A</v>
      </c>
      <c r="Y213" s="53" t="str">
        <f t="shared" si="10"/>
        <v>माह तक</v>
      </c>
      <c r="Z213" s="53"/>
      <c r="AB213" s="53"/>
    </row>
    <row r="214" spans="1:30" s="49" customFormat="1" ht="29.1" customHeight="1" x14ac:dyDescent="0.25">
      <c r="A214" s="91">
        <v>32</v>
      </c>
      <c r="B214" s="94" t="str">
        <f>INDEX([3]Sheet3!$F$3:$F$42,MATCH([3]IW_GDP!B214,[3]Sheet3!$E$3:$E$42,0))</f>
        <v>एग्रीकल्चर</v>
      </c>
      <c r="C214" s="97" t="s">
        <v>78</v>
      </c>
      <c r="D214" s="50" t="str">
        <f>VLOOKUP([3]IW_GDP!D214,[3]Sheet3!$C$47:$D$49,2,0)</f>
        <v>चालू वर्ष</v>
      </c>
      <c r="E214" s="51">
        <f>IF([3]IW_GDP!E214="NA","अप्रयोज्य",[3]IW_GDP!E214)</f>
        <v>0</v>
      </c>
      <c r="F214" s="51">
        <f>IF([3]IW_GDP!F214="NA","अप्रयोज्य",[3]IW_GDP!F214)</f>
        <v>0</v>
      </c>
      <c r="G214" s="51">
        <f>IF([3]IW_GDP!G214="NA","अप्रयोज्य",[3]IW_GDP!G214)</f>
        <v>0</v>
      </c>
      <c r="H214" s="51">
        <f>IF([3]IW_GDP!H214="NA","अप्रयोज्य",[3]IW_GDP!H214)</f>
        <v>0</v>
      </c>
      <c r="I214" s="51">
        <f>IF([3]IW_GDP!I214="NA","अप्रयोज्य",[3]IW_GDP!I214)</f>
        <v>0</v>
      </c>
      <c r="J214" s="51">
        <f>IF([3]IW_GDP!J214="NA","अप्रयोज्य",[3]IW_GDP!J214)</f>
        <v>0</v>
      </c>
      <c r="K214" s="51">
        <f>IF([3]IW_GDP!K214="NA","अप्रयोज्य",[3]IW_GDP!K214)</f>
        <v>0</v>
      </c>
      <c r="L214" s="51">
        <f>IF([3]IW_GDP!L214="NA","अप्रयोज्य",[3]IW_GDP!L214)</f>
        <v>0</v>
      </c>
      <c r="M214" s="51">
        <f>IF([3]IW_GDP!M214="NA","अप्रयोज्य",[3]IW_GDP!M214)</f>
        <v>0</v>
      </c>
      <c r="N214" s="51">
        <f>IF([3]IW_GDP!N214="NA","अप्रयोज्य",[3]IW_GDP!N214)</f>
        <v>0</v>
      </c>
      <c r="O214" s="51">
        <f>IF([3]IW_GDP!O214="NA","अप्रयोज्य",[3]IW_GDP!O214)</f>
        <v>545.56016129650016</v>
      </c>
      <c r="P214" s="51">
        <f>IF([3]IW_GDP!P214="NA","अप्रयोज्य",[3]IW_GDP!P214)</f>
        <v>0</v>
      </c>
      <c r="Q214" s="51">
        <f>IF([3]IW_GDP!Q214="NA","अप्रयोज्य",[3]IW_GDP!Q214)</f>
        <v>0</v>
      </c>
      <c r="R214" s="51">
        <f>IF([3]IW_GDP!R214="NA","अप्रयोज्य",[3]IW_GDP!R214)</f>
        <v>0</v>
      </c>
      <c r="S214" s="51">
        <f>IF([3]IW_GDP!S214="NA","अप्रयोज्य",[3]IW_GDP!S214)</f>
        <v>0</v>
      </c>
      <c r="T214" s="51">
        <f>IF([3]IW_GDP!T214="NA","अप्रयोज्य",[3]IW_GDP!T214)</f>
        <v>0.3369492</v>
      </c>
      <c r="U214" s="52">
        <f>IF([3]IW_GDP!U214="NA","अप्रयोज्य",[3]IW_GDP!U214)</f>
        <v>545.8971104965002</v>
      </c>
      <c r="V214" s="60"/>
      <c r="W214" s="53" t="str">
        <f t="shared" si="9"/>
        <v>एग्रीकल्चर</v>
      </c>
      <c r="X214" s="49" t="e">
        <f t="shared" si="8"/>
        <v>#N/A</v>
      </c>
      <c r="Y214" s="53" t="str">
        <f t="shared" si="10"/>
        <v>माह के लिए</v>
      </c>
      <c r="Z214" s="53">
        <f>U214-SUM(E214,F214,I214,J214,M214,P214,Q214,R214,S214,N214,O214)</f>
        <v>0.33694920000004913</v>
      </c>
      <c r="AA214" s="53"/>
      <c r="AB214" s="53" t="e">
        <f>SUM(#REF!)</f>
        <v>#REF!</v>
      </c>
      <c r="AC214" s="53" t="e">
        <f>AB214-M214</f>
        <v>#REF!</v>
      </c>
      <c r="AD214" s="53"/>
    </row>
    <row r="215" spans="1:30" s="61" customFormat="1" ht="29.1" customHeight="1" x14ac:dyDescent="0.3">
      <c r="A215" s="92"/>
      <c r="B215" s="95"/>
      <c r="C215" s="98"/>
      <c r="D215" s="54" t="str">
        <f>VLOOKUP([3]IW_GDP!D215,[3]Sheet3!$C$47:$D$49,2,0)</f>
        <v>गत वर्ष</v>
      </c>
      <c r="E215" s="55">
        <f>IF([3]IW_GDP!E215="NA","अप्रयोज्य",[3]IW_GDP!E215)</f>
        <v>0</v>
      </c>
      <c r="F215" s="55">
        <f>IF([3]IW_GDP!F215="NA","अप्रयोज्य",[3]IW_GDP!F215)</f>
        <v>0</v>
      </c>
      <c r="G215" s="55">
        <f>IF([3]IW_GDP!G215="NA","अप्रयोज्य",[3]IW_GDP!G215)</f>
        <v>0</v>
      </c>
      <c r="H215" s="55">
        <f>IF([3]IW_GDP!H215="NA","अप्रयोज्य",[3]IW_GDP!H215)</f>
        <v>0</v>
      </c>
      <c r="I215" s="55">
        <f>IF([3]IW_GDP!I215="NA","अप्रयोज्य",[3]IW_GDP!I215)</f>
        <v>0</v>
      </c>
      <c r="J215" s="55">
        <f>IF([3]IW_GDP!J215="NA","अप्रयोज्य",[3]IW_GDP!J215)</f>
        <v>0</v>
      </c>
      <c r="K215" s="55">
        <f>IF([3]IW_GDP!K215="NA","अप्रयोज्य",[3]IW_GDP!K215)</f>
        <v>0</v>
      </c>
      <c r="L215" s="55">
        <f>IF([3]IW_GDP!L215="NA","अप्रयोज्य",[3]IW_GDP!L215)</f>
        <v>0</v>
      </c>
      <c r="M215" s="55">
        <f>IF([3]IW_GDP!M215="NA","अप्रयोज्य",[3]IW_GDP!M215)</f>
        <v>0</v>
      </c>
      <c r="N215" s="55">
        <f>IF([3]IW_GDP!N215="NA","अप्रयोज्य",[3]IW_GDP!N215)</f>
        <v>0</v>
      </c>
      <c r="O215" s="55">
        <f>IF([3]IW_GDP!O215="NA","अप्रयोज्य",[3]IW_GDP!O215)</f>
        <v>338.6680623374059</v>
      </c>
      <c r="P215" s="55">
        <f>IF([3]IW_GDP!P215="NA","अप्रयोज्य",[3]IW_GDP!P215)</f>
        <v>0</v>
      </c>
      <c r="Q215" s="55">
        <f>IF([3]IW_GDP!Q215="NA","अप्रयोज्य",[3]IW_GDP!Q215)</f>
        <v>0</v>
      </c>
      <c r="R215" s="55">
        <f>IF([3]IW_GDP!R215="NA","अप्रयोज्य",[3]IW_GDP!R215)</f>
        <v>0</v>
      </c>
      <c r="S215" s="55">
        <f>IF([3]IW_GDP!S215="NA","अप्रयोज्य",[3]IW_GDP!S215)</f>
        <v>0</v>
      </c>
      <c r="T215" s="55">
        <f>IF([3]IW_GDP!T215="NA","अप्रयोज्य",[3]IW_GDP!T215)</f>
        <v>0</v>
      </c>
      <c r="U215" s="56">
        <f>IF([3]IW_GDP!U215="NA","अप्रयोज्य",[3]IW_GDP!U215)</f>
        <v>338.6680623374059</v>
      </c>
      <c r="V215" s="60"/>
      <c r="W215" s="53" t="str">
        <f t="shared" si="9"/>
        <v>एग्रीकल्चर</v>
      </c>
      <c r="X215" s="49" t="e">
        <f t="shared" si="8"/>
        <v>#N/A</v>
      </c>
      <c r="Y215" s="53" t="str">
        <f t="shared" si="10"/>
        <v>माह के लिए</v>
      </c>
      <c r="Z215" s="53">
        <f>U215-SUM(E215,F215,I215,J215,M215,P215,Q215,R215,S215,N215,O215)</f>
        <v>0</v>
      </c>
      <c r="AA215" s="53"/>
      <c r="AB215" s="53" t="e">
        <f>SUM(#REF!)</f>
        <v>#REF!</v>
      </c>
      <c r="AC215" s="53" t="e">
        <f>AB215-M215</f>
        <v>#REF!</v>
      </c>
      <c r="AD215" s="53"/>
    </row>
    <row r="216" spans="1:30" s="61" customFormat="1" ht="29.1" customHeight="1" x14ac:dyDescent="0.3">
      <c r="A216" s="92"/>
      <c r="B216" s="95"/>
      <c r="C216" s="98"/>
      <c r="D216" s="54" t="str">
        <f>VLOOKUP([3]IW_GDP!D216,[3]Sheet3!$C$47:$D$49,2,0)</f>
        <v>वृद्धि</v>
      </c>
      <c r="E216" s="57" t="str">
        <f>IF([3]IW_GDP!E216="NA","अप्रयोज्य",[3]IW_GDP!E216)</f>
        <v>अप्रयोज्य</v>
      </c>
      <c r="F216" s="57" t="str">
        <f>IF([3]IW_GDP!F216="NA","अप्रयोज्य",[3]IW_GDP!F216)</f>
        <v>अप्रयोज्य</v>
      </c>
      <c r="G216" s="57" t="str">
        <f>IF([3]IW_GDP!G216="NA","अप्रयोज्य",[3]IW_GDP!G216)</f>
        <v>अप्रयोज्य</v>
      </c>
      <c r="H216" s="57" t="str">
        <f>IF([3]IW_GDP!H216="NA","अप्रयोज्य",[3]IW_GDP!H216)</f>
        <v>अप्रयोज्य</v>
      </c>
      <c r="I216" s="57" t="str">
        <f>IF([3]IW_GDP!I216="NA","अप्रयोज्य",[3]IW_GDP!I216)</f>
        <v>अप्रयोज्य</v>
      </c>
      <c r="J216" s="58" t="str">
        <f>IF([3]IW_GDP!J216="NA","अप्रयोज्य",[3]IW_GDP!J216)</f>
        <v>अप्रयोज्य</v>
      </c>
      <c r="K216" s="58" t="str">
        <f>IF([3]IW_GDP!K216="NA","अप्रयोज्य",[3]IW_GDP!K216)</f>
        <v>अप्रयोज्य</v>
      </c>
      <c r="L216" s="58" t="str">
        <f>IF([3]IW_GDP!L216="NA","अप्रयोज्य",[3]IW_GDP!L216)</f>
        <v>अप्रयोज्य</v>
      </c>
      <c r="M216" s="58" t="str">
        <f>IF([3]IW_GDP!M216="NA","अप्रयोज्य",[3]IW_GDP!M216)</f>
        <v>अप्रयोज्य</v>
      </c>
      <c r="N216" s="58" t="str">
        <f>IF([3]IW_GDP!N216="NA","अप्रयोज्य",[3]IW_GDP!N216)</f>
        <v>अप्रयोज्य</v>
      </c>
      <c r="O216" s="58">
        <f>IF([3]IW_GDP!O216="NA","अप्रयोज्य",[3]IW_GDP!O216)</f>
        <v>0.61089934944315238</v>
      </c>
      <c r="P216" s="58" t="str">
        <f>IF([3]IW_GDP!P216="NA","अप्रयोज्य",[3]IW_GDP!P216)</f>
        <v>अप्रयोज्य</v>
      </c>
      <c r="Q216" s="58" t="str">
        <f>IF([3]IW_GDP!Q216="NA","अप्रयोज्य",[3]IW_GDP!Q216)</f>
        <v>अप्रयोज्य</v>
      </c>
      <c r="R216" s="58" t="str">
        <f>IF([3]IW_GDP!R216="NA","अप्रयोज्य",[3]IW_GDP!R216)</f>
        <v>अप्रयोज्य</v>
      </c>
      <c r="S216" s="58" t="str">
        <f>IF([3]IW_GDP!S216="NA","अप्रयोज्य",[3]IW_GDP!S216)</f>
        <v>अप्रयोज्य</v>
      </c>
      <c r="T216" s="58" t="str">
        <f>IF([3]IW_GDP!T216="NA","अप्रयोज्य",[3]IW_GDP!T216)</f>
        <v>अप्रयोज्य</v>
      </c>
      <c r="U216" s="59">
        <f>IF([3]IW_GDP!U216="NA","अप्रयोज्य",[3]IW_GDP!U216)</f>
        <v>0.611894274083151</v>
      </c>
      <c r="V216" s="60"/>
      <c r="W216" s="53" t="str">
        <f t="shared" si="9"/>
        <v>एग्रीकल्चर</v>
      </c>
      <c r="X216" s="49" t="e">
        <f t="shared" si="8"/>
        <v>#N/A</v>
      </c>
      <c r="Y216" s="53" t="str">
        <f t="shared" si="10"/>
        <v>माह के लिए</v>
      </c>
      <c r="Z216" s="53"/>
      <c r="AA216" s="53"/>
      <c r="AB216" s="53" t="e">
        <f>SUM(#REF!)</f>
        <v>#REF!</v>
      </c>
      <c r="AC216" s="53" t="e">
        <f>AB216-M216</f>
        <v>#REF!</v>
      </c>
      <c r="AD216" s="53"/>
    </row>
    <row r="217" spans="1:30" s="61" customFormat="1" ht="29.1" customHeight="1" x14ac:dyDescent="0.3">
      <c r="A217" s="92"/>
      <c r="B217" s="95"/>
      <c r="C217" s="98" t="s">
        <v>79</v>
      </c>
      <c r="D217" s="54" t="str">
        <f>VLOOKUP([3]IW_GDP!D217,[3]Sheet3!$C$47:$D$49,2,0)</f>
        <v>चालू वर्ष</v>
      </c>
      <c r="E217" s="55">
        <f>IF([3]IW_GDP!E217="NA","अप्रयोज्य",[3]IW_GDP!E217)</f>
        <v>0</v>
      </c>
      <c r="F217" s="55">
        <f>IF([3]IW_GDP!F217="NA","अप्रयोज्य",[3]IW_GDP!F217)</f>
        <v>0</v>
      </c>
      <c r="G217" s="55">
        <f>IF([3]IW_GDP!G217="NA","अप्रयोज्य",[3]IW_GDP!G217)</f>
        <v>0</v>
      </c>
      <c r="H217" s="55">
        <f>IF([3]IW_GDP!H217="NA","अप्रयोज्य",[3]IW_GDP!H217)</f>
        <v>0</v>
      </c>
      <c r="I217" s="55">
        <f>IF([3]IW_GDP!I217="NA","अप्रयोज्य",[3]IW_GDP!I217)</f>
        <v>0</v>
      </c>
      <c r="J217" s="55">
        <f>IF([3]IW_GDP!J217="NA","अप्रयोज्य",[3]IW_GDP!J217)</f>
        <v>0</v>
      </c>
      <c r="K217" s="55">
        <f>IF([3]IW_GDP!K217="NA","अप्रयोज्य",[3]IW_GDP!K217)</f>
        <v>0</v>
      </c>
      <c r="L217" s="55">
        <f>IF([3]IW_GDP!L217="NA","अप्रयोज्य",[3]IW_GDP!L217)</f>
        <v>0</v>
      </c>
      <c r="M217" s="55">
        <f>IF([3]IW_GDP!M217="NA","अप्रयोज्य",[3]IW_GDP!M217)</f>
        <v>0</v>
      </c>
      <c r="N217" s="55">
        <f>IF([3]IW_GDP!N217="NA","अप्रयोज्य",[3]IW_GDP!N217)</f>
        <v>0</v>
      </c>
      <c r="O217" s="55">
        <f>IF([3]IW_GDP!O217="NA","अप्रयोज्य",[3]IW_GDP!O217)</f>
        <v>8924.2218218479993</v>
      </c>
      <c r="P217" s="55">
        <f>IF([3]IW_GDP!P217="NA","अप्रयोज्य",[3]IW_GDP!P217)</f>
        <v>0</v>
      </c>
      <c r="Q217" s="55">
        <f>IF([3]IW_GDP!Q217="NA","अप्रयोज्य",[3]IW_GDP!Q217)</f>
        <v>0</v>
      </c>
      <c r="R217" s="55">
        <f>IF([3]IW_GDP!R217="NA","अप्रयोज्य",[3]IW_GDP!R217)</f>
        <v>0</v>
      </c>
      <c r="S217" s="55">
        <f>IF([3]IW_GDP!S217="NA","अप्रयोज्य",[3]IW_GDP!S217)</f>
        <v>0</v>
      </c>
      <c r="T217" s="55">
        <f>IF([3]IW_GDP!T217="NA","अप्रयोज्य",[3]IW_GDP!T217)</f>
        <v>0.3369492</v>
      </c>
      <c r="U217" s="56">
        <f>IF([3]IW_GDP!U217="NA","अप्रयोज्य",[3]IW_GDP!U217)</f>
        <v>8924.5587710479995</v>
      </c>
      <c r="V217" s="60"/>
      <c r="W217" s="53" t="str">
        <f t="shared" si="9"/>
        <v>एग्रीकल्चर</v>
      </c>
      <c r="X217" s="49" t="e">
        <f t="shared" si="8"/>
        <v>#N/A</v>
      </c>
      <c r="Y217" s="53" t="str">
        <f t="shared" si="10"/>
        <v>माह तक</v>
      </c>
      <c r="Z217" s="53"/>
      <c r="AA217" s="53"/>
      <c r="AB217" s="53"/>
      <c r="AC217" s="53"/>
      <c r="AD217" s="53"/>
    </row>
    <row r="218" spans="1:30" s="61" customFormat="1" ht="29.1" customHeight="1" x14ac:dyDescent="0.3">
      <c r="A218" s="92"/>
      <c r="B218" s="95"/>
      <c r="C218" s="98"/>
      <c r="D218" s="54" t="str">
        <f>VLOOKUP([3]IW_GDP!D218,[3]Sheet3!$C$47:$D$49,2,0)</f>
        <v>गत वर्ष</v>
      </c>
      <c r="E218" s="55">
        <f>IF([3]IW_GDP!E218="NA","अप्रयोज्य",[3]IW_GDP!E218)</f>
        <v>0</v>
      </c>
      <c r="F218" s="55">
        <f>IF([3]IW_GDP!F218="NA","अप्रयोज्य",[3]IW_GDP!F218)</f>
        <v>0</v>
      </c>
      <c r="G218" s="55">
        <f>IF([3]IW_GDP!G218="NA","अप्रयोज्य",[3]IW_GDP!G218)</f>
        <v>0</v>
      </c>
      <c r="H218" s="55">
        <f>IF([3]IW_GDP!H218="NA","अप्रयोज्य",[3]IW_GDP!H218)</f>
        <v>0</v>
      </c>
      <c r="I218" s="55">
        <f>IF([3]IW_GDP!I218="NA","अप्रयोज्य",[3]IW_GDP!I218)</f>
        <v>0</v>
      </c>
      <c r="J218" s="55">
        <f>IF([3]IW_GDP!J218="NA","अप्रयोज्य",[3]IW_GDP!J218)</f>
        <v>0</v>
      </c>
      <c r="K218" s="55">
        <f>IF([3]IW_GDP!K218="NA","अप्रयोज्य",[3]IW_GDP!K218)</f>
        <v>0</v>
      </c>
      <c r="L218" s="55">
        <f>IF([3]IW_GDP!L218="NA","अप्रयोज्य",[3]IW_GDP!L218)</f>
        <v>0</v>
      </c>
      <c r="M218" s="55">
        <f>IF([3]IW_GDP!M218="NA","अप्रयोज्य",[3]IW_GDP!M218)</f>
        <v>0</v>
      </c>
      <c r="N218" s="55">
        <f>IF([3]IW_GDP!N218="NA","अप्रयोज्य",[3]IW_GDP!N218)</f>
        <v>0</v>
      </c>
      <c r="O218" s="55">
        <f>IF([3]IW_GDP!O218="NA","अप्रयोज्य",[3]IW_GDP!O218)</f>
        <v>8299.9091437030002</v>
      </c>
      <c r="P218" s="55">
        <f>IF([3]IW_GDP!P218="NA","अप्रयोज्य",[3]IW_GDP!P218)</f>
        <v>0</v>
      </c>
      <c r="Q218" s="55">
        <f>IF([3]IW_GDP!Q218="NA","अप्रयोज्य",[3]IW_GDP!Q218)</f>
        <v>0</v>
      </c>
      <c r="R218" s="55">
        <f>IF([3]IW_GDP!R218="NA","अप्रयोज्य",[3]IW_GDP!R218)</f>
        <v>0</v>
      </c>
      <c r="S218" s="55">
        <f>IF([3]IW_GDP!S218="NA","अप्रयोज्य",[3]IW_GDP!S218)</f>
        <v>0</v>
      </c>
      <c r="T218" s="55">
        <f>IF([3]IW_GDP!T218="NA","अप्रयोज्य",[3]IW_GDP!T218)</f>
        <v>0</v>
      </c>
      <c r="U218" s="56">
        <f>IF([3]IW_GDP!U218="NA","अप्रयोज्य",[3]IW_GDP!U218)</f>
        <v>8299.9091437030002</v>
      </c>
      <c r="V218" s="60"/>
      <c r="W218" s="53" t="str">
        <f t="shared" si="9"/>
        <v>एग्रीकल्चर</v>
      </c>
      <c r="X218" s="49" t="e">
        <f t="shared" si="8"/>
        <v>#N/A</v>
      </c>
      <c r="Y218" s="53" t="str">
        <f t="shared" si="10"/>
        <v>माह तक</v>
      </c>
      <c r="Z218" s="53"/>
      <c r="AA218" s="53"/>
      <c r="AB218" s="53"/>
      <c r="AC218" s="53"/>
      <c r="AD218" s="53"/>
    </row>
    <row r="219" spans="1:30" s="61" customFormat="1" ht="29.1" customHeight="1" thickBot="1" x14ac:dyDescent="0.35">
      <c r="A219" s="93"/>
      <c r="B219" s="96"/>
      <c r="C219" s="99"/>
      <c r="D219" s="62" t="str">
        <f>VLOOKUP([3]IW_GDP!D219,[3]Sheet3!$C$47:$D$49,2,0)</f>
        <v>वृद्धि</v>
      </c>
      <c r="E219" s="63" t="str">
        <f>IF([3]IW_GDP!E219="NA","अप्रयोज्य",[3]IW_GDP!E219)</f>
        <v>अप्रयोज्य</v>
      </c>
      <c r="F219" s="63" t="str">
        <f>IF([3]IW_GDP!F219="NA","अप्रयोज्य",[3]IW_GDP!F219)</f>
        <v>अप्रयोज्य</v>
      </c>
      <c r="G219" s="63" t="str">
        <f>IF([3]IW_GDP!G219="NA","अप्रयोज्य",[3]IW_GDP!G219)</f>
        <v>अप्रयोज्य</v>
      </c>
      <c r="H219" s="63" t="str">
        <f>IF([3]IW_GDP!H219="NA","अप्रयोज्य",[3]IW_GDP!H219)</f>
        <v>अप्रयोज्य</v>
      </c>
      <c r="I219" s="63" t="str">
        <f>IF([3]IW_GDP!I219="NA","अप्रयोज्य",[3]IW_GDP!I219)</f>
        <v>अप्रयोज्य</v>
      </c>
      <c r="J219" s="64" t="str">
        <f>IF([3]IW_GDP!J219="NA","अप्रयोज्य",[3]IW_GDP!J219)</f>
        <v>अप्रयोज्य</v>
      </c>
      <c r="K219" s="64" t="str">
        <f>IF([3]IW_GDP!K219="NA","अप्रयोज्य",[3]IW_GDP!K219)</f>
        <v>अप्रयोज्य</v>
      </c>
      <c r="L219" s="64" t="str">
        <f>IF([3]IW_GDP!L219="NA","अप्रयोज्य",[3]IW_GDP!L219)</f>
        <v>अप्रयोज्य</v>
      </c>
      <c r="M219" s="64" t="str">
        <f>IF([3]IW_GDP!M219="NA","अप्रयोज्य",[3]IW_GDP!M219)</f>
        <v>अप्रयोज्य</v>
      </c>
      <c r="N219" s="64" t="str">
        <f>IF([3]IW_GDP!N219="NA","अप्रयोज्य",[3]IW_GDP!N219)</f>
        <v>अप्रयोज्य</v>
      </c>
      <c r="O219" s="64">
        <f>IF([3]IW_GDP!O219="NA","अप्रयोज्य",[3]IW_GDP!O219)</f>
        <v>7.5219218347547162E-2</v>
      </c>
      <c r="P219" s="64" t="str">
        <f>IF([3]IW_GDP!P219="NA","अप्रयोज्य",[3]IW_GDP!P219)</f>
        <v>अप्रयोज्य</v>
      </c>
      <c r="Q219" s="64" t="str">
        <f>IF([3]IW_GDP!Q219="NA","अप्रयोज्य",[3]IW_GDP!Q219)</f>
        <v>अप्रयोज्य</v>
      </c>
      <c r="R219" s="64" t="str">
        <f>IF([3]IW_GDP!R219="NA","अप्रयोज्य",[3]IW_GDP!R219)</f>
        <v>अप्रयोज्य</v>
      </c>
      <c r="S219" s="64" t="str">
        <f>IF([3]IW_GDP!S219="NA","अप्रयोज्य",[3]IW_GDP!S219)</f>
        <v>अप्रयोज्य</v>
      </c>
      <c r="T219" s="64" t="str">
        <f>IF([3]IW_GDP!T219="NA","अप्रयोज्य",[3]IW_GDP!T219)</f>
        <v>अप्रयोज्य</v>
      </c>
      <c r="U219" s="65">
        <f>IF([3]IW_GDP!U219="NA","अप्रयोज्य",[3]IW_GDP!U219)</f>
        <v>7.525981508109765E-2</v>
      </c>
      <c r="V219" s="60"/>
      <c r="W219" s="53" t="str">
        <f t="shared" si="9"/>
        <v>एग्रीकल्चर</v>
      </c>
      <c r="X219" s="49" t="e">
        <f t="shared" si="8"/>
        <v>#N/A</v>
      </c>
      <c r="Y219" s="53" t="str">
        <f t="shared" si="10"/>
        <v>माह तक</v>
      </c>
      <c r="Z219" s="53"/>
      <c r="AA219" s="53"/>
      <c r="AB219" s="53"/>
      <c r="AC219" s="53"/>
      <c r="AD219" s="53"/>
    </row>
    <row r="220" spans="1:30" s="61" customFormat="1" ht="29.1" customHeight="1" x14ac:dyDescent="0.3">
      <c r="A220" s="91">
        <f>A214+1</f>
        <v>33</v>
      </c>
      <c r="B220" s="94" t="str">
        <f>INDEX([3]Sheet3!$F$3:$F$42,MATCH([3]IW_GDP!B220,[3]Sheet3!$E$3:$E$42,0))</f>
        <v>ईसीजीसी</v>
      </c>
      <c r="C220" s="97" t="s">
        <v>78</v>
      </c>
      <c r="D220" s="50" t="str">
        <f>VLOOKUP([3]IW_GDP!D220,[3]Sheet3!$C$47:$D$49,2,0)</f>
        <v>चालू वर्ष</v>
      </c>
      <c r="E220" s="51">
        <f>IF([3]IW_GDP!E220="NA","अप्रयोज्य",[3]IW_GDP!E220)</f>
        <v>0</v>
      </c>
      <c r="F220" s="51">
        <f>IF([3]IW_GDP!F220="NA","अप्रयोज्य",[3]IW_GDP!F220)</f>
        <v>0</v>
      </c>
      <c r="G220" s="51">
        <f>IF([3]IW_GDP!G220="NA","अप्रयोज्य",[3]IW_GDP!G220)</f>
        <v>0</v>
      </c>
      <c r="H220" s="51">
        <f>IF([3]IW_GDP!H220="NA","अप्रयोज्य",[3]IW_GDP!H220)</f>
        <v>0</v>
      </c>
      <c r="I220" s="51">
        <f>IF([3]IW_GDP!I220="NA","अप्रयोज्य",[3]IW_GDP!I220)</f>
        <v>0</v>
      </c>
      <c r="J220" s="51">
        <f>IF([3]IW_GDP!J220="NA","अप्रयोज्य",[3]IW_GDP!J220)</f>
        <v>0</v>
      </c>
      <c r="K220" s="51">
        <f>IF([3]IW_GDP!K220="NA","अप्रयोज्य",[3]IW_GDP!K220)</f>
        <v>0</v>
      </c>
      <c r="L220" s="51">
        <f>IF([3]IW_GDP!L220="NA","अप्रयोज्य",[3]IW_GDP!L220)</f>
        <v>0</v>
      </c>
      <c r="M220" s="51">
        <f>IF([3]IW_GDP!M220="NA","अप्रयोज्य",[3]IW_GDP!M220)</f>
        <v>0</v>
      </c>
      <c r="N220" s="51">
        <f>IF([3]IW_GDP!N220="NA","अप्रयोज्य",[3]IW_GDP!N220)</f>
        <v>0</v>
      </c>
      <c r="O220" s="51">
        <f>IF([3]IW_GDP!O220="NA","अप्रयोज्य",[3]IW_GDP!O220)</f>
        <v>0</v>
      </c>
      <c r="P220" s="51">
        <f>IF([3]IW_GDP!P220="NA","अप्रयोज्य",[3]IW_GDP!P220)</f>
        <v>82.229999999999905</v>
      </c>
      <c r="Q220" s="51">
        <f>IF([3]IW_GDP!Q220="NA","अप्रयोज्य",[3]IW_GDP!Q220)</f>
        <v>0</v>
      </c>
      <c r="R220" s="51">
        <f>IF([3]IW_GDP!R220="NA","अप्रयोज्य",[3]IW_GDP!R220)</f>
        <v>0</v>
      </c>
      <c r="S220" s="51">
        <f>IF([3]IW_GDP!S220="NA","अप्रयोज्य",[3]IW_GDP!S220)</f>
        <v>0</v>
      </c>
      <c r="T220" s="51">
        <f>IF([3]IW_GDP!T220="NA","अप्रयोज्य",[3]IW_GDP!T220)</f>
        <v>0</v>
      </c>
      <c r="U220" s="52">
        <f>IF([3]IW_GDP!U220="NA","अप्रयोज्य",[3]IW_GDP!U220)</f>
        <v>82.229999999999905</v>
      </c>
      <c r="V220" s="60"/>
      <c r="W220" s="53" t="str">
        <f t="shared" si="9"/>
        <v>ईसीजीसी</v>
      </c>
      <c r="X220" s="49" t="e">
        <f t="shared" si="8"/>
        <v>#N/A</v>
      </c>
      <c r="Y220" s="53" t="str">
        <f t="shared" si="10"/>
        <v>माह के लिए</v>
      </c>
      <c r="Z220" s="53">
        <f>U220-SUM(E220,F220,I220,J220,M220,P220,Q220,R220,S220,N220,O220)</f>
        <v>0</v>
      </c>
      <c r="AA220" s="53"/>
      <c r="AB220" s="53" t="e">
        <f>SUM(#REF!)</f>
        <v>#REF!</v>
      </c>
      <c r="AC220" s="53" t="e">
        <f>AB220-M220</f>
        <v>#REF!</v>
      </c>
      <c r="AD220" s="53"/>
    </row>
    <row r="221" spans="1:30" s="61" customFormat="1" ht="29.1" customHeight="1" x14ac:dyDescent="0.3">
      <c r="A221" s="92"/>
      <c r="B221" s="95"/>
      <c r="C221" s="98"/>
      <c r="D221" s="54" t="str">
        <f>VLOOKUP([3]IW_GDP!D221,[3]Sheet3!$C$47:$D$49,2,0)</f>
        <v>गत वर्ष</v>
      </c>
      <c r="E221" s="55">
        <f>IF([3]IW_GDP!E221="NA","अप्रयोज्य",[3]IW_GDP!E221)</f>
        <v>0</v>
      </c>
      <c r="F221" s="55">
        <f>IF([3]IW_GDP!F221="NA","अप्रयोज्य",[3]IW_GDP!F221)</f>
        <v>0</v>
      </c>
      <c r="G221" s="55">
        <f>IF([3]IW_GDP!G221="NA","अप्रयोज्य",[3]IW_GDP!G221)</f>
        <v>0</v>
      </c>
      <c r="H221" s="55">
        <f>IF([3]IW_GDP!H221="NA","अप्रयोज्य",[3]IW_GDP!H221)</f>
        <v>0</v>
      </c>
      <c r="I221" s="55">
        <f>IF([3]IW_GDP!I221="NA","अप्रयोज्य",[3]IW_GDP!I221)</f>
        <v>0</v>
      </c>
      <c r="J221" s="55">
        <f>IF([3]IW_GDP!J221="NA","अप्रयोज्य",[3]IW_GDP!J221)</f>
        <v>0</v>
      </c>
      <c r="K221" s="55">
        <f>IF([3]IW_GDP!K221="NA","अप्रयोज्य",[3]IW_GDP!K221)</f>
        <v>0</v>
      </c>
      <c r="L221" s="55">
        <f>IF([3]IW_GDP!L221="NA","अप्रयोज्य",[3]IW_GDP!L221)</f>
        <v>0</v>
      </c>
      <c r="M221" s="55">
        <f>IF([3]IW_GDP!M221="NA","अप्रयोज्य",[3]IW_GDP!M221)</f>
        <v>0</v>
      </c>
      <c r="N221" s="55">
        <f>IF([3]IW_GDP!N221="NA","अप्रयोज्य",[3]IW_GDP!N221)</f>
        <v>0</v>
      </c>
      <c r="O221" s="55">
        <f>IF([3]IW_GDP!O221="NA","अप्रयोज्य",[3]IW_GDP!O221)</f>
        <v>0</v>
      </c>
      <c r="P221" s="55">
        <f>IF([3]IW_GDP!P221="NA","अप्रयोज्य",[3]IW_GDP!P221)</f>
        <v>80.38</v>
      </c>
      <c r="Q221" s="55">
        <f>IF([3]IW_GDP!Q221="NA","अप्रयोज्य",[3]IW_GDP!Q221)</f>
        <v>0</v>
      </c>
      <c r="R221" s="55">
        <f>IF([3]IW_GDP!R221="NA","अप्रयोज्य",[3]IW_GDP!R221)</f>
        <v>0</v>
      </c>
      <c r="S221" s="55">
        <f>IF([3]IW_GDP!S221="NA","अप्रयोज्य",[3]IW_GDP!S221)</f>
        <v>0</v>
      </c>
      <c r="T221" s="55">
        <f>IF([3]IW_GDP!T221="NA","अप्रयोज्य",[3]IW_GDP!T221)</f>
        <v>0</v>
      </c>
      <c r="U221" s="56">
        <f>IF([3]IW_GDP!U221="NA","अप्रयोज्य",[3]IW_GDP!U221)</f>
        <v>80.38</v>
      </c>
      <c r="V221" s="60"/>
      <c r="W221" s="53" t="str">
        <f t="shared" si="9"/>
        <v>ईसीजीसी</v>
      </c>
      <c r="X221" s="49" t="e">
        <f t="shared" si="8"/>
        <v>#N/A</v>
      </c>
      <c r="Y221" s="53" t="str">
        <f t="shared" si="10"/>
        <v>माह के लिए</v>
      </c>
      <c r="Z221" s="53">
        <f>U221-SUM(E221,F221,I221,J221,M221,P221,Q221,R221,S221,N221,O221)</f>
        <v>0</v>
      </c>
      <c r="AA221" s="53"/>
      <c r="AB221" s="53" t="e">
        <f>SUM(#REF!)</f>
        <v>#REF!</v>
      </c>
      <c r="AC221" s="53" t="e">
        <f>AB221-M221</f>
        <v>#REF!</v>
      </c>
      <c r="AD221" s="53"/>
    </row>
    <row r="222" spans="1:30" s="61" customFormat="1" ht="29.1" customHeight="1" x14ac:dyDescent="0.3">
      <c r="A222" s="92"/>
      <c r="B222" s="95"/>
      <c r="C222" s="98"/>
      <c r="D222" s="54" t="str">
        <f>VLOOKUP([3]IW_GDP!D222,[3]Sheet3!$C$47:$D$49,2,0)</f>
        <v>वृद्धि</v>
      </c>
      <c r="E222" s="57" t="str">
        <f>IF([3]IW_GDP!E222="NA","अप्रयोज्य",[3]IW_GDP!E222)</f>
        <v>अप्रयोज्य</v>
      </c>
      <c r="F222" s="57" t="str">
        <f>IF([3]IW_GDP!F222="NA","अप्रयोज्य",[3]IW_GDP!F222)</f>
        <v>अप्रयोज्य</v>
      </c>
      <c r="G222" s="57" t="str">
        <f>IF([3]IW_GDP!G222="NA","अप्रयोज्य",[3]IW_GDP!G222)</f>
        <v>अप्रयोज्य</v>
      </c>
      <c r="H222" s="57" t="str">
        <f>IF([3]IW_GDP!H222="NA","अप्रयोज्य",[3]IW_GDP!H222)</f>
        <v>अप्रयोज्य</v>
      </c>
      <c r="I222" s="57" t="str">
        <f>IF([3]IW_GDP!I222="NA","अप्रयोज्य",[3]IW_GDP!I222)</f>
        <v>अप्रयोज्य</v>
      </c>
      <c r="J222" s="58" t="str">
        <f>IF([3]IW_GDP!J222="NA","अप्रयोज्य",[3]IW_GDP!J222)</f>
        <v>अप्रयोज्य</v>
      </c>
      <c r="K222" s="58" t="str">
        <f>IF([3]IW_GDP!K222="NA","अप्रयोज्य",[3]IW_GDP!K222)</f>
        <v>अप्रयोज्य</v>
      </c>
      <c r="L222" s="58" t="str">
        <f>IF([3]IW_GDP!L222="NA","अप्रयोज्य",[3]IW_GDP!L222)</f>
        <v>अप्रयोज्य</v>
      </c>
      <c r="M222" s="58" t="str">
        <f>IF([3]IW_GDP!M222="NA","अप्रयोज्य",[3]IW_GDP!M222)</f>
        <v>अप्रयोज्य</v>
      </c>
      <c r="N222" s="58" t="str">
        <f>IF([3]IW_GDP!N222="NA","अप्रयोज्य",[3]IW_GDP!N222)</f>
        <v>अप्रयोज्य</v>
      </c>
      <c r="O222" s="58" t="str">
        <f>IF([3]IW_GDP!O222="NA","अप्रयोज्य",[3]IW_GDP!O222)</f>
        <v>अप्रयोज्य</v>
      </c>
      <c r="P222" s="58">
        <f>IF([3]IW_GDP!P222="NA","अप्रयोज्य",[3]IW_GDP!P222)</f>
        <v>2.3015675541178268E-2</v>
      </c>
      <c r="Q222" s="58" t="str">
        <f>IF([3]IW_GDP!Q222="NA","अप्रयोज्य",[3]IW_GDP!Q222)</f>
        <v>अप्रयोज्य</v>
      </c>
      <c r="R222" s="58" t="str">
        <f>IF([3]IW_GDP!R222="NA","अप्रयोज्य",[3]IW_GDP!R222)</f>
        <v>अप्रयोज्य</v>
      </c>
      <c r="S222" s="58" t="str">
        <f>IF([3]IW_GDP!S222="NA","अप्रयोज्य",[3]IW_GDP!S222)</f>
        <v>अप्रयोज्य</v>
      </c>
      <c r="T222" s="58" t="str">
        <f>IF([3]IW_GDP!T222="NA","अप्रयोज्य",[3]IW_GDP!T222)</f>
        <v>अप्रयोज्य</v>
      </c>
      <c r="U222" s="59">
        <f>IF([3]IW_GDP!U222="NA","अप्रयोज्य",[3]IW_GDP!U222)</f>
        <v>2.3015675541178268E-2</v>
      </c>
      <c r="V222" s="60"/>
      <c r="W222" s="53" t="str">
        <f t="shared" si="9"/>
        <v>ईसीजीसी</v>
      </c>
      <c r="X222" s="49" t="e">
        <f t="shared" si="8"/>
        <v>#N/A</v>
      </c>
      <c r="Y222" s="53" t="str">
        <f t="shared" si="10"/>
        <v>माह के लिए</v>
      </c>
      <c r="Z222" s="53"/>
      <c r="AB222" s="53" t="e">
        <f>SUM(#REF!)</f>
        <v>#REF!</v>
      </c>
    </row>
    <row r="223" spans="1:30" s="61" customFormat="1" ht="29.1" customHeight="1" x14ac:dyDescent="0.3">
      <c r="A223" s="92"/>
      <c r="B223" s="95"/>
      <c r="C223" s="98" t="s">
        <v>79</v>
      </c>
      <c r="D223" s="54" t="str">
        <f>VLOOKUP([3]IW_GDP!D223,[3]Sheet3!$C$47:$D$49,2,0)</f>
        <v>चालू वर्ष</v>
      </c>
      <c r="E223" s="55">
        <f>IF([3]IW_GDP!E223="NA","अप्रयोज्य",[3]IW_GDP!E223)</f>
        <v>0</v>
      </c>
      <c r="F223" s="55">
        <f>IF([3]IW_GDP!F223="NA","अप्रयोज्य",[3]IW_GDP!F223)</f>
        <v>0</v>
      </c>
      <c r="G223" s="55">
        <f>IF([3]IW_GDP!G223="NA","अप्रयोज्य",[3]IW_GDP!G223)</f>
        <v>0</v>
      </c>
      <c r="H223" s="55">
        <f>IF([3]IW_GDP!H223="NA","अप्रयोज्य",[3]IW_GDP!H223)</f>
        <v>0</v>
      </c>
      <c r="I223" s="55">
        <f>IF([3]IW_GDP!I223="NA","अप्रयोज्य",[3]IW_GDP!I223)</f>
        <v>0</v>
      </c>
      <c r="J223" s="55">
        <f>IF([3]IW_GDP!J223="NA","अप्रयोज्य",[3]IW_GDP!J223)</f>
        <v>0</v>
      </c>
      <c r="K223" s="55">
        <f>IF([3]IW_GDP!K223="NA","अप्रयोज्य",[3]IW_GDP!K223)</f>
        <v>0</v>
      </c>
      <c r="L223" s="55">
        <f>IF([3]IW_GDP!L223="NA","अप्रयोज्य",[3]IW_GDP!L223)</f>
        <v>0</v>
      </c>
      <c r="M223" s="55">
        <f>IF([3]IW_GDP!M223="NA","अप्रयोज्य",[3]IW_GDP!M223)</f>
        <v>0</v>
      </c>
      <c r="N223" s="55">
        <f>IF([3]IW_GDP!N223="NA","अप्रयोज्य",[3]IW_GDP!N223)</f>
        <v>0</v>
      </c>
      <c r="O223" s="55">
        <f>IF([3]IW_GDP!O223="NA","अप्रयोज्य",[3]IW_GDP!O223)</f>
        <v>0</v>
      </c>
      <c r="P223" s="55">
        <f>IF([3]IW_GDP!P223="NA","अप्रयोज्य",[3]IW_GDP!P223)</f>
        <v>615.04999999999995</v>
      </c>
      <c r="Q223" s="55">
        <f>IF([3]IW_GDP!Q223="NA","अप्रयोज्य",[3]IW_GDP!Q223)</f>
        <v>0</v>
      </c>
      <c r="R223" s="55">
        <f>IF([3]IW_GDP!R223="NA","अप्रयोज्य",[3]IW_GDP!R223)</f>
        <v>0</v>
      </c>
      <c r="S223" s="55">
        <f>IF([3]IW_GDP!S223="NA","अप्रयोज्य",[3]IW_GDP!S223)</f>
        <v>0</v>
      </c>
      <c r="T223" s="55">
        <f>IF([3]IW_GDP!T223="NA","अप्रयोज्य",[3]IW_GDP!T223)</f>
        <v>0</v>
      </c>
      <c r="U223" s="56">
        <f>IF([3]IW_GDP!U223="NA","अप्रयोज्य",[3]IW_GDP!U223)</f>
        <v>615.04999999999995</v>
      </c>
      <c r="V223" s="60"/>
      <c r="W223" s="53" t="str">
        <f t="shared" si="9"/>
        <v>ईसीजीसी</v>
      </c>
      <c r="X223" s="49" t="e">
        <f t="shared" si="8"/>
        <v>#N/A</v>
      </c>
      <c r="Y223" s="53" t="str">
        <f t="shared" si="10"/>
        <v>माह तक</v>
      </c>
      <c r="Z223" s="53"/>
      <c r="AB223" s="53"/>
    </row>
    <row r="224" spans="1:30" s="61" customFormat="1" ht="29.1" customHeight="1" x14ac:dyDescent="0.3">
      <c r="A224" s="92"/>
      <c r="B224" s="95"/>
      <c r="C224" s="98"/>
      <c r="D224" s="54" t="str">
        <f>VLOOKUP([3]IW_GDP!D224,[3]Sheet3!$C$47:$D$49,2,0)</f>
        <v>गत वर्ष</v>
      </c>
      <c r="E224" s="55">
        <f>IF([3]IW_GDP!E224="NA","अप्रयोज्य",[3]IW_GDP!E224)</f>
        <v>0</v>
      </c>
      <c r="F224" s="55">
        <f>IF([3]IW_GDP!F224="NA","अप्रयोज्य",[3]IW_GDP!F224)</f>
        <v>0</v>
      </c>
      <c r="G224" s="55">
        <f>IF([3]IW_GDP!G224="NA","अप्रयोज्य",[3]IW_GDP!G224)</f>
        <v>0</v>
      </c>
      <c r="H224" s="55">
        <f>IF([3]IW_GDP!H224="NA","अप्रयोज्य",[3]IW_GDP!H224)</f>
        <v>0</v>
      </c>
      <c r="I224" s="55">
        <f>IF([3]IW_GDP!I224="NA","अप्रयोज्य",[3]IW_GDP!I224)</f>
        <v>0</v>
      </c>
      <c r="J224" s="55">
        <f>IF([3]IW_GDP!J224="NA","अप्रयोज्य",[3]IW_GDP!J224)</f>
        <v>0</v>
      </c>
      <c r="K224" s="55">
        <f>IF([3]IW_GDP!K224="NA","अप्रयोज्य",[3]IW_GDP!K224)</f>
        <v>0</v>
      </c>
      <c r="L224" s="55">
        <f>IF([3]IW_GDP!L224="NA","अप्रयोज्य",[3]IW_GDP!L224)</f>
        <v>0</v>
      </c>
      <c r="M224" s="55">
        <f>IF([3]IW_GDP!M224="NA","अप्रयोज्य",[3]IW_GDP!M224)</f>
        <v>0</v>
      </c>
      <c r="N224" s="55">
        <f>IF([3]IW_GDP!N224="NA","अप्रयोज्य",[3]IW_GDP!N224)</f>
        <v>0</v>
      </c>
      <c r="O224" s="55">
        <f>IF([3]IW_GDP!O224="NA","अप्रयोज्य",[3]IW_GDP!O224)</f>
        <v>0</v>
      </c>
      <c r="P224" s="55">
        <f>IF([3]IW_GDP!P224="NA","अप्रयोज्य",[3]IW_GDP!P224)</f>
        <v>541.43299999999999</v>
      </c>
      <c r="Q224" s="55">
        <f>IF([3]IW_GDP!Q224="NA","अप्रयोज्य",[3]IW_GDP!Q224)</f>
        <v>0</v>
      </c>
      <c r="R224" s="55">
        <f>IF([3]IW_GDP!R224="NA","अप्रयोज्य",[3]IW_GDP!R224)</f>
        <v>0</v>
      </c>
      <c r="S224" s="55">
        <f>IF([3]IW_GDP!S224="NA","अप्रयोज्य",[3]IW_GDP!S224)</f>
        <v>0</v>
      </c>
      <c r="T224" s="55">
        <f>IF([3]IW_GDP!T224="NA","अप्रयोज्य",[3]IW_GDP!T224)</f>
        <v>0</v>
      </c>
      <c r="U224" s="56">
        <f>IF([3]IW_GDP!U224="NA","अप्रयोज्य",[3]IW_GDP!U224)</f>
        <v>541.43299999999999</v>
      </c>
      <c r="V224" s="60"/>
      <c r="W224" s="53" t="str">
        <f t="shared" si="9"/>
        <v>ईसीजीसी</v>
      </c>
      <c r="X224" s="49" t="e">
        <f t="shared" si="8"/>
        <v>#N/A</v>
      </c>
      <c r="Y224" s="53" t="str">
        <f t="shared" si="10"/>
        <v>माह तक</v>
      </c>
      <c r="Z224" s="53"/>
      <c r="AB224" s="53"/>
    </row>
    <row r="225" spans="1:30" s="61" customFormat="1" ht="29.1" customHeight="1" thickBot="1" x14ac:dyDescent="0.35">
      <c r="A225" s="93"/>
      <c r="B225" s="96"/>
      <c r="C225" s="99"/>
      <c r="D225" s="62" t="str">
        <f>VLOOKUP([3]IW_GDP!D225,[3]Sheet3!$C$47:$D$49,2,0)</f>
        <v>वृद्धि</v>
      </c>
      <c r="E225" s="63" t="str">
        <f>IF([3]IW_GDP!E225="NA","अप्रयोज्य",[3]IW_GDP!E225)</f>
        <v>अप्रयोज्य</v>
      </c>
      <c r="F225" s="63" t="str">
        <f>IF([3]IW_GDP!F225="NA","अप्रयोज्य",[3]IW_GDP!F225)</f>
        <v>अप्रयोज्य</v>
      </c>
      <c r="G225" s="63" t="str">
        <f>IF([3]IW_GDP!G225="NA","अप्रयोज्य",[3]IW_GDP!G225)</f>
        <v>अप्रयोज्य</v>
      </c>
      <c r="H225" s="63" t="str">
        <f>IF([3]IW_GDP!H225="NA","अप्रयोज्य",[3]IW_GDP!H225)</f>
        <v>अप्रयोज्य</v>
      </c>
      <c r="I225" s="63" t="str">
        <f>IF([3]IW_GDP!I225="NA","अप्रयोज्य",[3]IW_GDP!I225)</f>
        <v>अप्रयोज्य</v>
      </c>
      <c r="J225" s="64" t="str">
        <f>IF([3]IW_GDP!J225="NA","अप्रयोज्य",[3]IW_GDP!J225)</f>
        <v>अप्रयोज्य</v>
      </c>
      <c r="K225" s="64" t="str">
        <f>IF([3]IW_GDP!K225="NA","अप्रयोज्य",[3]IW_GDP!K225)</f>
        <v>अप्रयोज्य</v>
      </c>
      <c r="L225" s="64" t="str">
        <f>IF([3]IW_GDP!L225="NA","अप्रयोज्य",[3]IW_GDP!L225)</f>
        <v>अप्रयोज्य</v>
      </c>
      <c r="M225" s="64" t="str">
        <f>IF([3]IW_GDP!M225="NA","अप्रयोज्य",[3]IW_GDP!M225)</f>
        <v>अप्रयोज्य</v>
      </c>
      <c r="N225" s="64" t="str">
        <f>IF([3]IW_GDP!N225="NA","अप्रयोज्य",[3]IW_GDP!N225)</f>
        <v>अप्रयोज्य</v>
      </c>
      <c r="O225" s="64" t="str">
        <f>IF([3]IW_GDP!O225="NA","अप्रयोज्य",[3]IW_GDP!O225)</f>
        <v>अप्रयोज्य</v>
      </c>
      <c r="P225" s="64">
        <f>IF([3]IW_GDP!P225="NA","अप्रयोज्य",[3]IW_GDP!P225)</f>
        <v>0.1359669617478062</v>
      </c>
      <c r="Q225" s="64" t="str">
        <f>IF([3]IW_GDP!Q225="NA","अप्रयोज्य",[3]IW_GDP!Q225)</f>
        <v>अप्रयोज्य</v>
      </c>
      <c r="R225" s="64" t="str">
        <f>IF([3]IW_GDP!R225="NA","अप्रयोज्य",[3]IW_GDP!R225)</f>
        <v>अप्रयोज्य</v>
      </c>
      <c r="S225" s="64" t="str">
        <f>IF([3]IW_GDP!S225="NA","अप्रयोज्य",[3]IW_GDP!S225)</f>
        <v>अप्रयोज्य</v>
      </c>
      <c r="T225" s="64" t="str">
        <f>IF([3]IW_GDP!T225="NA","अप्रयोज्य",[3]IW_GDP!T225)</f>
        <v>अप्रयोज्य</v>
      </c>
      <c r="U225" s="65">
        <f>IF([3]IW_GDP!U225="NA","अप्रयोज्य",[3]IW_GDP!U225)</f>
        <v>0.1359669617478062</v>
      </c>
      <c r="V225" s="60"/>
      <c r="W225" s="53" t="str">
        <f t="shared" si="9"/>
        <v>ईसीजीसी</v>
      </c>
      <c r="X225" s="49" t="e">
        <f t="shared" si="8"/>
        <v>#N/A</v>
      </c>
      <c r="Y225" s="53" t="str">
        <f t="shared" si="10"/>
        <v>माह तक</v>
      </c>
      <c r="Z225" s="53"/>
      <c r="AB225" s="53"/>
    </row>
    <row r="226" spans="1:30" s="49" customFormat="1" ht="29.1" customHeight="1" x14ac:dyDescent="0.25">
      <c r="A226" s="81" t="str">
        <f>VLOOKUP([3]IW_GDP!A226,[3]Sheet3!$D$3:$F$42,3,0)</f>
        <v xml:space="preserve">विशेषीकृत बीमाकर्ता कुल </v>
      </c>
      <c r="B226" s="82"/>
      <c r="C226" s="87" t="s">
        <v>78</v>
      </c>
      <c r="D226" s="67" t="str">
        <f>VLOOKUP([3]IW_GDP!D226,[3]Sheet3!$C$47:$D$49,2,0)</f>
        <v>चालू वर्ष</v>
      </c>
      <c r="E226" s="68">
        <f>IF([3]IW_GDP!E226="NA","अप्रयोज्य",[3]IW_GDP!E226)</f>
        <v>0</v>
      </c>
      <c r="F226" s="68">
        <f>IF([3]IW_GDP!F226="NA","अप्रयोज्य",[3]IW_GDP!F226)</f>
        <v>0</v>
      </c>
      <c r="G226" s="68">
        <f>IF([3]IW_GDP!G226="NA","अप्रयोज्य",[3]IW_GDP!G226)</f>
        <v>0</v>
      </c>
      <c r="H226" s="68">
        <f>IF([3]IW_GDP!H226="NA","अप्रयोज्य",[3]IW_GDP!H226)</f>
        <v>0</v>
      </c>
      <c r="I226" s="68">
        <f>IF([3]IW_GDP!I226="NA","अप्रयोज्य",[3]IW_GDP!I226)</f>
        <v>0</v>
      </c>
      <c r="J226" s="68">
        <f>IF([3]IW_GDP!J226="NA","अप्रयोज्य",[3]IW_GDP!J226)</f>
        <v>0</v>
      </c>
      <c r="K226" s="68">
        <f>IF([3]IW_GDP!K226="NA","अप्रयोज्य",[3]IW_GDP!K226)</f>
        <v>0</v>
      </c>
      <c r="L226" s="68">
        <f>IF([3]IW_GDP!L226="NA","अप्रयोज्य",[3]IW_GDP!L226)</f>
        <v>0</v>
      </c>
      <c r="M226" s="68">
        <f>IF([3]IW_GDP!M226="NA","अप्रयोज्य",[3]IW_GDP!M226)</f>
        <v>0</v>
      </c>
      <c r="N226" s="68">
        <f>IF([3]IW_GDP!N226="NA","अप्रयोज्य",[3]IW_GDP!N226)</f>
        <v>0</v>
      </c>
      <c r="O226" s="68">
        <f>IF([3]IW_GDP!O226="NA","अप्रयोज्य",[3]IW_GDP!O226)</f>
        <v>545.56016129650016</v>
      </c>
      <c r="P226" s="68">
        <f>IF([3]IW_GDP!P226="NA","अप्रयोज्य",[3]IW_GDP!P226)</f>
        <v>82.229999999999905</v>
      </c>
      <c r="Q226" s="68">
        <f>IF([3]IW_GDP!Q226="NA","अप्रयोज्य",[3]IW_GDP!Q226)</f>
        <v>0</v>
      </c>
      <c r="R226" s="68">
        <f>IF([3]IW_GDP!R226="NA","अप्रयोज्य",[3]IW_GDP!R226)</f>
        <v>0</v>
      </c>
      <c r="S226" s="68">
        <f>IF([3]IW_GDP!S226="NA","अप्रयोज्य",[3]IW_GDP!S226)</f>
        <v>0</v>
      </c>
      <c r="T226" s="68">
        <f>IF([3]IW_GDP!T226="NA","अप्रयोज्य",[3]IW_GDP!T226)</f>
        <v>0.3369492</v>
      </c>
      <c r="U226" s="69">
        <f>IF([3]IW_GDP!U226="NA","अप्रयोज्य",[3]IW_GDP!U226)</f>
        <v>628.12711049650011</v>
      </c>
      <c r="V226" s="70"/>
      <c r="W226" s="53" t="str">
        <f t="shared" si="9"/>
        <v>ईसीजीसी</v>
      </c>
      <c r="X226" s="49" t="e">
        <f t="shared" si="8"/>
        <v>#N/A</v>
      </c>
      <c r="Y226" s="53" t="str">
        <f t="shared" si="10"/>
        <v>माह के लिए</v>
      </c>
      <c r="Z226" s="53">
        <f>U226-SUM(E226,F226,I226,J226,M226,P226,Q226,R226,S226,N226,O226)</f>
        <v>0.33694920000004913</v>
      </c>
      <c r="AA226" s="53"/>
      <c r="AB226" s="53" t="e">
        <f>SUM(#REF!)</f>
        <v>#REF!</v>
      </c>
      <c r="AC226" s="53" t="e">
        <f>AB226-M226</f>
        <v>#REF!</v>
      </c>
      <c r="AD226" s="53"/>
    </row>
    <row r="227" spans="1:30" s="49" customFormat="1" ht="29.1" customHeight="1" x14ac:dyDescent="0.25">
      <c r="A227" s="83"/>
      <c r="B227" s="84"/>
      <c r="C227" s="88"/>
      <c r="D227" s="71" t="str">
        <f>VLOOKUP([3]IW_GDP!D227,[3]Sheet3!$C$47:$D$49,2,0)</f>
        <v>गत वर्ष</v>
      </c>
      <c r="E227" s="72">
        <f>IF([3]IW_GDP!E227="NA","अप्रयोज्य",[3]IW_GDP!E227)</f>
        <v>0</v>
      </c>
      <c r="F227" s="72">
        <f>IF([3]IW_GDP!F227="NA","अप्रयोज्य",[3]IW_GDP!F227)</f>
        <v>0</v>
      </c>
      <c r="G227" s="72">
        <f>IF([3]IW_GDP!G227="NA","अप्रयोज्य",[3]IW_GDP!G227)</f>
        <v>0</v>
      </c>
      <c r="H227" s="72">
        <f>IF([3]IW_GDP!H227="NA","अप्रयोज्य",[3]IW_GDP!H227)</f>
        <v>0</v>
      </c>
      <c r="I227" s="72">
        <f>IF([3]IW_GDP!I227="NA","अप्रयोज्य",[3]IW_GDP!I227)</f>
        <v>0</v>
      </c>
      <c r="J227" s="72">
        <f>IF([3]IW_GDP!J227="NA","अप्रयोज्य",[3]IW_GDP!J227)</f>
        <v>0</v>
      </c>
      <c r="K227" s="72">
        <f>IF([3]IW_GDP!K227="NA","अप्रयोज्य",[3]IW_GDP!K227)</f>
        <v>0</v>
      </c>
      <c r="L227" s="72">
        <f>IF([3]IW_GDP!L227="NA","अप्रयोज्य",[3]IW_GDP!L227)</f>
        <v>0</v>
      </c>
      <c r="M227" s="72">
        <f>IF([3]IW_GDP!M227="NA","अप्रयोज्य",[3]IW_GDP!M227)</f>
        <v>0</v>
      </c>
      <c r="N227" s="72">
        <f>IF([3]IW_GDP!N227="NA","अप्रयोज्य",[3]IW_GDP!N227)</f>
        <v>0</v>
      </c>
      <c r="O227" s="72">
        <f>IF([3]IW_GDP!O227="NA","अप्रयोज्य",[3]IW_GDP!O227)</f>
        <v>338.6680623374059</v>
      </c>
      <c r="P227" s="72">
        <f>IF([3]IW_GDP!P227="NA","अप्रयोज्य",[3]IW_GDP!P227)</f>
        <v>80.38</v>
      </c>
      <c r="Q227" s="72">
        <f>IF([3]IW_GDP!Q227="NA","अप्रयोज्य",[3]IW_GDP!Q227)</f>
        <v>0</v>
      </c>
      <c r="R227" s="72">
        <f>IF([3]IW_GDP!R227="NA","अप्रयोज्य",[3]IW_GDP!R227)</f>
        <v>0</v>
      </c>
      <c r="S227" s="72">
        <f>IF([3]IW_GDP!S227="NA","अप्रयोज्य",[3]IW_GDP!S227)</f>
        <v>0</v>
      </c>
      <c r="T227" s="72">
        <f>IF([3]IW_GDP!T227="NA","अप्रयोज्य",[3]IW_GDP!T227)</f>
        <v>0</v>
      </c>
      <c r="U227" s="73">
        <f>IF([3]IW_GDP!U227="NA","अप्रयोज्य",[3]IW_GDP!U227)</f>
        <v>419.0480623374059</v>
      </c>
      <c r="V227" s="70"/>
      <c r="W227" s="53" t="str">
        <f t="shared" si="9"/>
        <v>ईसीजीसी</v>
      </c>
      <c r="X227" s="49" t="e">
        <f t="shared" si="8"/>
        <v>#N/A</v>
      </c>
      <c r="Y227" s="53" t="str">
        <f t="shared" si="10"/>
        <v>माह के लिए</v>
      </c>
      <c r="Z227" s="53">
        <f>U227-SUM(E227,F227,I227,J227,M227,P227,Q227,R227,S227,N227,O227)</f>
        <v>0</v>
      </c>
      <c r="AA227" s="53"/>
      <c r="AB227" s="53" t="e">
        <f>SUM(#REF!)</f>
        <v>#REF!</v>
      </c>
      <c r="AC227" s="53" t="e">
        <f>AB227-M227</f>
        <v>#REF!</v>
      </c>
      <c r="AD227" s="53"/>
    </row>
    <row r="228" spans="1:30" s="49" customFormat="1" ht="29.1" customHeight="1" x14ac:dyDescent="0.25">
      <c r="A228" s="83"/>
      <c r="B228" s="84"/>
      <c r="C228" s="88"/>
      <c r="D228" s="71" t="str">
        <f>VLOOKUP([3]IW_GDP!D228,[3]Sheet3!$C$47:$D$49,2,0)</f>
        <v>वृद्धि</v>
      </c>
      <c r="E228" s="74" t="str">
        <f>IF([3]IW_GDP!E228="NA","अप्रयोज्य",[3]IW_GDP!E228)</f>
        <v>अप्रयोज्य</v>
      </c>
      <c r="F228" s="74" t="str">
        <f>IF([3]IW_GDP!F228="NA","अप्रयोज्य",[3]IW_GDP!F228)</f>
        <v>अप्रयोज्य</v>
      </c>
      <c r="G228" s="74" t="str">
        <f>IF([3]IW_GDP!G228="NA","अप्रयोज्य",[3]IW_GDP!G228)</f>
        <v>अप्रयोज्य</v>
      </c>
      <c r="H228" s="74" t="str">
        <f>IF([3]IW_GDP!H228="NA","अप्रयोज्य",[3]IW_GDP!H228)</f>
        <v>अप्रयोज्य</v>
      </c>
      <c r="I228" s="74" t="str">
        <f>IF([3]IW_GDP!I228="NA","अप्रयोज्य",[3]IW_GDP!I228)</f>
        <v>अप्रयोज्य</v>
      </c>
      <c r="J228" s="74" t="str">
        <f>IF([3]IW_GDP!J228="NA","अप्रयोज्य",[3]IW_GDP!J228)</f>
        <v>अप्रयोज्य</v>
      </c>
      <c r="K228" s="74" t="str">
        <f>IF([3]IW_GDP!K228="NA","अप्रयोज्य",[3]IW_GDP!K228)</f>
        <v>अप्रयोज्य</v>
      </c>
      <c r="L228" s="74" t="str">
        <f>IF([3]IW_GDP!L228="NA","अप्रयोज्य",[3]IW_GDP!L228)</f>
        <v>अप्रयोज्य</v>
      </c>
      <c r="M228" s="74" t="str">
        <f>IF([3]IW_GDP!M228="NA","अप्रयोज्य",[3]IW_GDP!M228)</f>
        <v>अप्रयोज्य</v>
      </c>
      <c r="N228" s="74" t="str">
        <f>IF([3]IW_GDP!N228="NA","अप्रयोज्य",[3]IW_GDP!N228)</f>
        <v>अप्रयोज्य</v>
      </c>
      <c r="O228" s="74">
        <f>IF([3]IW_GDP!O228="NA","अप्रयोज्य",[3]IW_GDP!O228)</f>
        <v>0.61089934944315238</v>
      </c>
      <c r="P228" s="74">
        <f>IF([3]IW_GDP!P228="NA","अप्रयोज्य",[3]IW_GDP!P228)</f>
        <v>2.3015675541178268E-2</v>
      </c>
      <c r="Q228" s="74" t="str">
        <f>IF([3]IW_GDP!Q228="NA","अप्रयोज्य",[3]IW_GDP!Q228)</f>
        <v>अप्रयोज्य</v>
      </c>
      <c r="R228" s="74" t="str">
        <f>IF([3]IW_GDP!R228="NA","अप्रयोज्य",[3]IW_GDP!R228)</f>
        <v>अप्रयोज्य</v>
      </c>
      <c r="S228" s="74" t="str">
        <f>IF([3]IW_GDP!S228="NA","अप्रयोज्य",[3]IW_GDP!S228)</f>
        <v>अप्रयोज्य</v>
      </c>
      <c r="T228" s="74" t="str">
        <f>IF([3]IW_GDP!T228="NA","अप्रयोज्य",[3]IW_GDP!T228)</f>
        <v>अप्रयोज्य</v>
      </c>
      <c r="U228" s="75">
        <f>IF([3]IW_GDP!U228="NA","अप्रयोज्य",[3]IW_GDP!U228)</f>
        <v>0.49893810985039122</v>
      </c>
      <c r="V228" s="70"/>
      <c r="W228" s="53" t="str">
        <f t="shared" si="9"/>
        <v>ईसीजीसी</v>
      </c>
      <c r="X228" s="49" t="e">
        <f t="shared" si="8"/>
        <v>#N/A</v>
      </c>
      <c r="Y228" s="53" t="str">
        <f t="shared" si="10"/>
        <v>माह के लिए</v>
      </c>
      <c r="Z228" s="53"/>
      <c r="AB228" s="53" t="e">
        <f>SUM(#REF!)</f>
        <v>#REF!</v>
      </c>
    </row>
    <row r="229" spans="1:30" s="49" customFormat="1" ht="29.1" customHeight="1" x14ac:dyDescent="0.25">
      <c r="A229" s="83"/>
      <c r="B229" s="84"/>
      <c r="C229" s="88" t="s">
        <v>79</v>
      </c>
      <c r="D229" s="71" t="str">
        <f>VLOOKUP([3]IW_GDP!D229,[3]Sheet3!$C$47:$D$49,2,0)</f>
        <v>चालू वर्ष</v>
      </c>
      <c r="E229" s="72">
        <f>IF([3]IW_GDP!E229="NA","अप्रयोज्य",[3]IW_GDP!E229)</f>
        <v>0</v>
      </c>
      <c r="F229" s="72">
        <f>IF([3]IW_GDP!F229="NA","अप्रयोज्य",[3]IW_GDP!F229)</f>
        <v>0</v>
      </c>
      <c r="G229" s="72">
        <f>IF([3]IW_GDP!G229="NA","अप्रयोज्य",[3]IW_GDP!G229)</f>
        <v>0</v>
      </c>
      <c r="H229" s="72">
        <f>IF([3]IW_GDP!H229="NA","अप्रयोज्य",[3]IW_GDP!H229)</f>
        <v>0</v>
      </c>
      <c r="I229" s="72">
        <f>IF([3]IW_GDP!I229="NA","अप्रयोज्य",[3]IW_GDP!I229)</f>
        <v>0</v>
      </c>
      <c r="J229" s="72">
        <f>IF([3]IW_GDP!J229="NA","अप्रयोज्य",[3]IW_GDP!J229)</f>
        <v>0</v>
      </c>
      <c r="K229" s="72">
        <f>IF([3]IW_GDP!K229="NA","अप्रयोज्य",[3]IW_GDP!K229)</f>
        <v>0</v>
      </c>
      <c r="L229" s="72">
        <f>IF([3]IW_GDP!L229="NA","अप्रयोज्य",[3]IW_GDP!L229)</f>
        <v>0</v>
      </c>
      <c r="M229" s="72">
        <f>IF([3]IW_GDP!M229="NA","अप्रयोज्य",[3]IW_GDP!M229)</f>
        <v>0</v>
      </c>
      <c r="N229" s="72">
        <f>IF([3]IW_GDP!N229="NA","अप्रयोज्य",[3]IW_GDP!N229)</f>
        <v>0</v>
      </c>
      <c r="O229" s="72">
        <f>IF([3]IW_GDP!O229="NA","अप्रयोज्य",[3]IW_GDP!O229)</f>
        <v>8924.2218218479993</v>
      </c>
      <c r="P229" s="72">
        <f>IF([3]IW_GDP!P229="NA","अप्रयोज्य",[3]IW_GDP!P229)</f>
        <v>615.04999999999995</v>
      </c>
      <c r="Q229" s="72">
        <f>IF([3]IW_GDP!Q229="NA","अप्रयोज्य",[3]IW_GDP!Q229)</f>
        <v>0</v>
      </c>
      <c r="R229" s="72">
        <f>IF([3]IW_GDP!R229="NA","अप्रयोज्य",[3]IW_GDP!R229)</f>
        <v>0</v>
      </c>
      <c r="S229" s="72">
        <f>IF([3]IW_GDP!S229="NA","अप्रयोज्य",[3]IW_GDP!S229)</f>
        <v>0</v>
      </c>
      <c r="T229" s="72">
        <f>IF([3]IW_GDP!T229="NA","अप्रयोज्य",[3]IW_GDP!T229)</f>
        <v>0.3369492</v>
      </c>
      <c r="U229" s="73">
        <f>IF([3]IW_GDP!U229="NA","अप्रयोज्य",[3]IW_GDP!U229)</f>
        <v>9539.6087710479987</v>
      </c>
      <c r="V229" s="70"/>
      <c r="W229" s="53" t="str">
        <f t="shared" si="9"/>
        <v>ईसीजीसी</v>
      </c>
      <c r="X229" s="49" t="e">
        <f t="shared" si="8"/>
        <v>#N/A</v>
      </c>
      <c r="Y229" s="53" t="str">
        <f t="shared" si="10"/>
        <v>माह तक</v>
      </c>
      <c r="Z229" s="53"/>
      <c r="AB229" s="53"/>
    </row>
    <row r="230" spans="1:30" s="49" customFormat="1" ht="29.1" customHeight="1" x14ac:dyDescent="0.25">
      <c r="A230" s="83"/>
      <c r="B230" s="84"/>
      <c r="C230" s="88"/>
      <c r="D230" s="71" t="str">
        <f>VLOOKUP([3]IW_GDP!D230,[3]Sheet3!$C$47:$D$49,2,0)</f>
        <v>गत वर्ष</v>
      </c>
      <c r="E230" s="72">
        <f>IF([3]IW_GDP!E230="NA","अप्रयोज्य",[3]IW_GDP!E230)</f>
        <v>0</v>
      </c>
      <c r="F230" s="72">
        <f>IF([3]IW_GDP!F230="NA","अप्रयोज्य",[3]IW_GDP!F230)</f>
        <v>0</v>
      </c>
      <c r="G230" s="72">
        <f>IF([3]IW_GDP!G230="NA","अप्रयोज्य",[3]IW_GDP!G230)</f>
        <v>0</v>
      </c>
      <c r="H230" s="72">
        <f>IF([3]IW_GDP!H230="NA","अप्रयोज्य",[3]IW_GDP!H230)</f>
        <v>0</v>
      </c>
      <c r="I230" s="72">
        <f>IF([3]IW_GDP!I230="NA","अप्रयोज्य",[3]IW_GDP!I230)</f>
        <v>0</v>
      </c>
      <c r="J230" s="72">
        <f>IF([3]IW_GDP!J230="NA","अप्रयोज्य",[3]IW_GDP!J230)</f>
        <v>0</v>
      </c>
      <c r="K230" s="72">
        <f>IF([3]IW_GDP!K230="NA","अप्रयोज्य",[3]IW_GDP!K230)</f>
        <v>0</v>
      </c>
      <c r="L230" s="72">
        <f>IF([3]IW_GDP!L230="NA","अप्रयोज्य",[3]IW_GDP!L230)</f>
        <v>0</v>
      </c>
      <c r="M230" s="72">
        <f>IF([3]IW_GDP!M230="NA","अप्रयोज्य",[3]IW_GDP!M230)</f>
        <v>0</v>
      </c>
      <c r="N230" s="72">
        <f>IF([3]IW_GDP!N230="NA","अप्रयोज्य",[3]IW_GDP!N230)</f>
        <v>0</v>
      </c>
      <c r="O230" s="72">
        <f>IF([3]IW_GDP!O230="NA","अप्रयोज्य",[3]IW_GDP!O230)</f>
        <v>8299.9091437030002</v>
      </c>
      <c r="P230" s="72">
        <f>IF([3]IW_GDP!P230="NA","अप्रयोज्य",[3]IW_GDP!P230)</f>
        <v>541.43299999999999</v>
      </c>
      <c r="Q230" s="72">
        <f>IF([3]IW_GDP!Q230="NA","अप्रयोज्य",[3]IW_GDP!Q230)</f>
        <v>0</v>
      </c>
      <c r="R230" s="72">
        <f>IF([3]IW_GDP!R230="NA","अप्रयोज्य",[3]IW_GDP!R230)</f>
        <v>0</v>
      </c>
      <c r="S230" s="72">
        <f>IF([3]IW_GDP!S230="NA","अप्रयोज्य",[3]IW_GDP!S230)</f>
        <v>0</v>
      </c>
      <c r="T230" s="72">
        <f>IF([3]IW_GDP!T230="NA","अप्रयोज्य",[3]IW_GDP!T230)</f>
        <v>0</v>
      </c>
      <c r="U230" s="73">
        <f>IF([3]IW_GDP!U230="NA","अप्रयोज्य",[3]IW_GDP!U230)</f>
        <v>8841.3421437030011</v>
      </c>
      <c r="V230" s="70"/>
      <c r="W230" s="53" t="str">
        <f t="shared" si="9"/>
        <v>ईसीजीसी</v>
      </c>
      <c r="X230" s="49" t="e">
        <f t="shared" ref="X230:X240" si="11">VLOOKUP(D230,$Z$1:$AA$2,2,0)</f>
        <v>#N/A</v>
      </c>
      <c r="Y230" s="53" t="str">
        <f t="shared" si="10"/>
        <v>माह तक</v>
      </c>
      <c r="Z230" s="53"/>
      <c r="AB230" s="53"/>
    </row>
    <row r="231" spans="1:30" s="49" customFormat="1" ht="29.1" customHeight="1" thickBot="1" x14ac:dyDescent="0.3">
      <c r="A231" s="85"/>
      <c r="B231" s="86"/>
      <c r="C231" s="89"/>
      <c r="D231" s="76" t="str">
        <f>VLOOKUP([3]IW_GDP!D231,[3]Sheet3!$C$47:$D$49,2,0)</f>
        <v>वृद्धि</v>
      </c>
      <c r="E231" s="77" t="str">
        <f>IF([3]IW_GDP!E231="NA","अप्रयोज्य",[3]IW_GDP!E231)</f>
        <v>अप्रयोज्य</v>
      </c>
      <c r="F231" s="77" t="str">
        <f>IF([3]IW_GDP!F231="NA","अप्रयोज्य",[3]IW_GDP!F231)</f>
        <v>अप्रयोज्य</v>
      </c>
      <c r="G231" s="77" t="str">
        <f>IF([3]IW_GDP!G231="NA","अप्रयोज्य",[3]IW_GDP!G231)</f>
        <v>अप्रयोज्य</v>
      </c>
      <c r="H231" s="77" t="str">
        <f>IF([3]IW_GDP!H231="NA","अप्रयोज्य",[3]IW_GDP!H231)</f>
        <v>अप्रयोज्य</v>
      </c>
      <c r="I231" s="77" t="str">
        <f>IF([3]IW_GDP!I231="NA","अप्रयोज्य",[3]IW_GDP!I231)</f>
        <v>अप्रयोज्य</v>
      </c>
      <c r="J231" s="77" t="str">
        <f>IF([3]IW_GDP!J231="NA","अप्रयोज्य",[3]IW_GDP!J231)</f>
        <v>अप्रयोज्य</v>
      </c>
      <c r="K231" s="77" t="str">
        <f>IF([3]IW_GDP!K231="NA","अप्रयोज्य",[3]IW_GDP!K231)</f>
        <v>अप्रयोज्य</v>
      </c>
      <c r="L231" s="77" t="str">
        <f>IF([3]IW_GDP!L231="NA","अप्रयोज्य",[3]IW_GDP!L231)</f>
        <v>अप्रयोज्य</v>
      </c>
      <c r="M231" s="77" t="str">
        <f>IF([3]IW_GDP!M231="NA","अप्रयोज्य",[3]IW_GDP!M231)</f>
        <v>अप्रयोज्य</v>
      </c>
      <c r="N231" s="77" t="str">
        <f>IF([3]IW_GDP!N231="NA","अप्रयोज्य",[3]IW_GDP!N231)</f>
        <v>अप्रयोज्य</v>
      </c>
      <c r="O231" s="77">
        <f>IF([3]IW_GDP!O231="NA","अप्रयोज्य",[3]IW_GDP!O231)</f>
        <v>7.5219218347547162E-2</v>
      </c>
      <c r="P231" s="77">
        <f>IF([3]IW_GDP!P231="NA","अप्रयोज्य",[3]IW_GDP!P231)</f>
        <v>0.1359669617478062</v>
      </c>
      <c r="Q231" s="77" t="str">
        <f>IF([3]IW_GDP!Q231="NA","अप्रयोज्य",[3]IW_GDP!Q231)</f>
        <v>अप्रयोज्य</v>
      </c>
      <c r="R231" s="77" t="str">
        <f>IF([3]IW_GDP!R231="NA","अप्रयोज्य",[3]IW_GDP!R231)</f>
        <v>अप्रयोज्य</v>
      </c>
      <c r="S231" s="77" t="str">
        <f>IF([3]IW_GDP!S231="NA","अप्रयोज्य",[3]IW_GDP!S231)</f>
        <v>अप्रयोज्य</v>
      </c>
      <c r="T231" s="77" t="str">
        <f>IF([3]IW_GDP!T231="NA","अप्रयोज्य",[3]IW_GDP!T231)</f>
        <v>अप्रयोज्य</v>
      </c>
      <c r="U231" s="78">
        <f>IF([3]IW_GDP!U231="NA","अप्रयोज्य",[3]IW_GDP!U231)</f>
        <v>7.89774466360086E-2</v>
      </c>
      <c r="V231" s="70"/>
      <c r="W231" s="53" t="str">
        <f t="shared" si="9"/>
        <v>ईसीजीसी</v>
      </c>
      <c r="X231" s="49" t="e">
        <f t="shared" si="11"/>
        <v>#N/A</v>
      </c>
      <c r="Y231" s="53" t="str">
        <f t="shared" si="10"/>
        <v>माह तक</v>
      </c>
      <c r="Z231" s="53"/>
      <c r="AB231" s="53"/>
    </row>
    <row r="232" spans="1:30" s="49" customFormat="1" ht="29.1" customHeight="1" x14ac:dyDescent="0.25">
      <c r="A232" s="81" t="str">
        <f>VLOOKUP([3]IW_GDP!A232,[3]Sheet3!$D$3:$F$42,3,0)</f>
        <v>सार्वजनिक बीमाकर्ता कुल</v>
      </c>
      <c r="B232" s="82"/>
      <c r="C232" s="87" t="s">
        <v>78</v>
      </c>
      <c r="D232" s="67" t="str">
        <f>VLOOKUP([3]IW_GDP!D232,[3]Sheet3!$C$47:$D$49,2,0)</f>
        <v>चालू वर्ष</v>
      </c>
      <c r="E232" s="68">
        <f>IF([3]IW_GDP!E232="NA","अप्रयोज्य",[3]IW_GDP!E232)</f>
        <v>636.59957087100008</v>
      </c>
      <c r="F232" s="68">
        <f>IF([3]IW_GDP!F232="NA","अप्रयोज्य",[3]IW_GDP!F232)</f>
        <v>154.08662887600002</v>
      </c>
      <c r="G232" s="68">
        <f>IF([3]IW_GDP!G232="NA","अप्रयोज्य",[3]IW_GDP!G232)</f>
        <v>66.957456953999994</v>
      </c>
      <c r="H232" s="68">
        <f>IF([3]IW_GDP!H232="NA","अप्रयोज्य",[3]IW_GDP!H232)</f>
        <v>87.129171921999998</v>
      </c>
      <c r="I232" s="68">
        <f>IF([3]IW_GDP!I232="NA","अप्रयोज्य",[3]IW_GDP!I232)</f>
        <v>138.42562815099996</v>
      </c>
      <c r="J232" s="68">
        <f>IF([3]IW_GDP!J232="NA","अप्रयोज्य",[3]IW_GDP!J232)</f>
        <v>2174.2340977650001</v>
      </c>
      <c r="K232" s="68">
        <f>IF([3]IW_GDP!K232="NA","अप्रयोज्य",[3]IW_GDP!K232)</f>
        <v>740.34425047899992</v>
      </c>
      <c r="L232" s="68">
        <f>IF([3]IW_GDP!L232="NA","अप्रयोज्य",[3]IW_GDP!L232)</f>
        <v>1433.8898472860003</v>
      </c>
      <c r="M232" s="68">
        <f>IF([3]IW_GDP!M232="NA","अप्रयोज्य",[3]IW_GDP!M232)</f>
        <v>3613.3135391839992</v>
      </c>
      <c r="N232" s="68">
        <f>IF([3]IW_GDP!N232="NA","अप्रयोज्य",[3]IW_GDP!N232)</f>
        <v>0.74482175699999997</v>
      </c>
      <c r="O232" s="68">
        <f>IF([3]IW_GDP!O232="NA","अप्रयोज्य",[3]IW_GDP!O232)</f>
        <v>641.15762669650019</v>
      </c>
      <c r="P232" s="68">
        <f>IF([3]IW_GDP!P232="NA","अप्रयोज्य",[3]IW_GDP!P232)</f>
        <v>91.209499399999913</v>
      </c>
      <c r="Q232" s="68">
        <f>IF([3]IW_GDP!Q232="NA","अप्रयोज्य",[3]IW_GDP!Q232)</f>
        <v>76.114279937000006</v>
      </c>
      <c r="R232" s="68">
        <f>IF([3]IW_GDP!R232="NA","अप्रयोज्य",[3]IW_GDP!R232)</f>
        <v>59.256664178999991</v>
      </c>
      <c r="S232" s="68">
        <f>IF([3]IW_GDP!S232="NA","अप्रयोज्य",[3]IW_GDP!S232)</f>
        <v>96.106754165000041</v>
      </c>
      <c r="T232" s="68">
        <f>IF([3]IW_GDP!T232="NA","अप्रयोज्य",[3]IW_GDP!T232)</f>
        <v>180.94965883800006</v>
      </c>
      <c r="U232" s="69">
        <f>IF([3]IW_GDP!U232="NA","अप्रयोज्य",[3]IW_GDP!U232)</f>
        <v>7862.1987698194989</v>
      </c>
      <c r="V232" s="70"/>
      <c r="W232" s="53" t="str">
        <f t="shared" si="9"/>
        <v>ईसीजीसी</v>
      </c>
      <c r="X232" s="49" t="e">
        <f t="shared" si="11"/>
        <v>#N/A</v>
      </c>
      <c r="Y232" s="53" t="str">
        <f t="shared" si="10"/>
        <v>माह के लिए</v>
      </c>
      <c r="Z232" s="53">
        <f>U232-SUM(E232,F232,I232,J232,M232,P232,Q232,R232,S232,N232,O232)</f>
        <v>180.94965883799887</v>
      </c>
      <c r="AA232" s="53"/>
      <c r="AB232" s="53" t="e">
        <f>SUM(#REF!)</f>
        <v>#REF!</v>
      </c>
      <c r="AC232" s="53" t="e">
        <f>AB232-M232</f>
        <v>#REF!</v>
      </c>
      <c r="AD232" s="53"/>
    </row>
    <row r="233" spans="1:30" s="49" customFormat="1" ht="29.1" customHeight="1" x14ac:dyDescent="0.25">
      <c r="A233" s="83"/>
      <c r="B233" s="84"/>
      <c r="C233" s="88"/>
      <c r="D233" s="71" t="str">
        <f>VLOOKUP([3]IW_GDP!D233,[3]Sheet3!$C$47:$D$49,2,0)</f>
        <v>गत वर्ष</v>
      </c>
      <c r="E233" s="72">
        <f>IF([3]IW_GDP!E233="NA","अप्रयोज्य",[3]IW_GDP!E233)</f>
        <v>620.91591432200039</v>
      </c>
      <c r="F233" s="72">
        <f>IF([3]IW_GDP!F233="NA","अप्रयोज्य",[3]IW_GDP!F233)</f>
        <v>155.37433341999997</v>
      </c>
      <c r="G233" s="72">
        <f>IF([3]IW_GDP!G233="NA","अप्रयोज्य",[3]IW_GDP!G233)</f>
        <v>82.022976819999982</v>
      </c>
      <c r="H233" s="72">
        <f>IF([3]IW_GDP!H233="NA","अप्रयोज्य",[3]IW_GDP!H233)</f>
        <v>73.351356599999988</v>
      </c>
      <c r="I233" s="72">
        <f>IF([3]IW_GDP!I233="NA","अप्रयोज्य",[3]IW_GDP!I233)</f>
        <v>133.19429649999998</v>
      </c>
      <c r="J233" s="72">
        <f>IF([3]IW_GDP!J233="NA","अप्रयोज्य",[3]IW_GDP!J233)</f>
        <v>2051.6863305729999</v>
      </c>
      <c r="K233" s="72">
        <f>IF([3]IW_GDP!K233="NA","अप्रयोज्य",[3]IW_GDP!K233)</f>
        <v>616.91850589100022</v>
      </c>
      <c r="L233" s="72">
        <f>IF([3]IW_GDP!L233="NA","अप्रयोज्य",[3]IW_GDP!L233)</f>
        <v>1434.7678246819999</v>
      </c>
      <c r="M233" s="72">
        <f>IF([3]IW_GDP!M233="NA","अप्रयोज्य",[3]IW_GDP!M233)</f>
        <v>2531.4997994</v>
      </c>
      <c r="N233" s="72">
        <f>IF([3]IW_GDP!N233="NA","अप्रयोज्य",[3]IW_GDP!N233)</f>
        <v>0.8393482000000001</v>
      </c>
      <c r="O233" s="72">
        <f>IF([3]IW_GDP!O233="NA","अप्रयोज्य",[3]IW_GDP!O233)</f>
        <v>303.91527776740588</v>
      </c>
      <c r="P233" s="72">
        <f>IF([3]IW_GDP!P233="NA","अप्रयोज्य",[3]IW_GDP!P233)</f>
        <v>93.641742999999991</v>
      </c>
      <c r="Q233" s="72">
        <f>IF([3]IW_GDP!Q233="NA","अप्रयोज्य",[3]IW_GDP!Q233)</f>
        <v>101.65047988999999</v>
      </c>
      <c r="R233" s="72">
        <f>IF([3]IW_GDP!R233="NA","अप्रयोज्य",[3]IW_GDP!R233)</f>
        <v>49.858500644000003</v>
      </c>
      <c r="S233" s="72">
        <f>IF([3]IW_GDP!S233="NA","अप्रयोज्य",[3]IW_GDP!S233)</f>
        <v>114.0390677499999</v>
      </c>
      <c r="T233" s="72">
        <f>IF([3]IW_GDP!T233="NA","अप्रयोज्य",[3]IW_GDP!T233)</f>
        <v>162.26591512000002</v>
      </c>
      <c r="U233" s="73">
        <f>IF([3]IW_GDP!U233="NA","अप्रयोज्य",[3]IW_GDP!U233)</f>
        <v>6318.8810065864063</v>
      </c>
      <c r="V233" s="70"/>
      <c r="W233" s="53" t="str">
        <f t="shared" si="9"/>
        <v>ईसीजीसी</v>
      </c>
      <c r="X233" s="49" t="e">
        <f t="shared" si="11"/>
        <v>#N/A</v>
      </c>
      <c r="Y233" s="53" t="str">
        <f t="shared" si="10"/>
        <v>माह के लिए</v>
      </c>
      <c r="Z233" s="53">
        <f>U233-SUM(E233,F233,I233,J233,M233,P233,Q233,R233,S233,N233,O233)</f>
        <v>162.2659151200005</v>
      </c>
      <c r="AA233" s="53"/>
      <c r="AB233" s="53" t="e">
        <f>SUM(#REF!)</f>
        <v>#REF!</v>
      </c>
      <c r="AC233" s="53" t="e">
        <f>AB233-M233</f>
        <v>#REF!</v>
      </c>
      <c r="AD233" s="53"/>
    </row>
    <row r="234" spans="1:30" s="49" customFormat="1" ht="29.1" customHeight="1" x14ac:dyDescent="0.25">
      <c r="A234" s="83"/>
      <c r="B234" s="84"/>
      <c r="C234" s="88"/>
      <c r="D234" s="71" t="str">
        <f>VLOOKUP([3]IW_GDP!D234,[3]Sheet3!$C$47:$D$49,2,0)</f>
        <v>वृद्धि</v>
      </c>
      <c r="E234" s="74">
        <f>IF([3]IW_GDP!E234="NA","अप्रयोज्य",[3]IW_GDP!E234)</f>
        <v>2.525890573464399E-2</v>
      </c>
      <c r="F234" s="74">
        <f>IF([3]IW_GDP!F234="NA","अप्रयोज्य",[3]IW_GDP!F234)</f>
        <v>-8.2877558709719031E-3</v>
      </c>
      <c r="G234" s="74">
        <f>IF([3]IW_GDP!G234="NA","अप्रयोज्य",[3]IW_GDP!G234)</f>
        <v>-0.18367438552079596</v>
      </c>
      <c r="H234" s="74">
        <f>IF([3]IW_GDP!H234="NA","अप्रयोज्य",[3]IW_GDP!H234)</f>
        <v>0.1878331357541656</v>
      </c>
      <c r="I234" s="74">
        <f>IF([3]IW_GDP!I234="NA","अप्रयोज्य",[3]IW_GDP!I234)</f>
        <v>3.9275943403477322E-2</v>
      </c>
      <c r="J234" s="74">
        <f>IF([3]IW_GDP!J234="NA","अप्रयोज्य",[3]IW_GDP!J234)</f>
        <v>5.9730264497972668E-2</v>
      </c>
      <c r="K234" s="74">
        <f>IF([3]IW_GDP!K234="NA","अप्रयोज्य",[3]IW_GDP!K234)</f>
        <v>0.20006815067046649</v>
      </c>
      <c r="L234" s="74">
        <f>IF([3]IW_GDP!L234="NA","अप्रयोज्य",[3]IW_GDP!L234)</f>
        <v>-6.1192994496802623E-4</v>
      </c>
      <c r="M234" s="74">
        <f>IF([3]IW_GDP!M234="NA","अप्रयोज्य",[3]IW_GDP!M234)</f>
        <v>0.42734103318530925</v>
      </c>
      <c r="N234" s="74">
        <f>IF([3]IW_GDP!N234="NA","अप्रयोज्य",[3]IW_GDP!N234)</f>
        <v>-0.11261886663961407</v>
      </c>
      <c r="O234" s="74">
        <f>IF([3]IW_GDP!O234="NA","अप्रयोज्य",[3]IW_GDP!O234)</f>
        <v>1.1096590846189525</v>
      </c>
      <c r="P234" s="74">
        <f>IF([3]IW_GDP!P234="NA","अप्रयोज्य",[3]IW_GDP!P234)</f>
        <v>-2.5973924898002786E-2</v>
      </c>
      <c r="Q234" s="74">
        <f>IF([3]IW_GDP!Q234="NA","अप्रयोज्य",[3]IW_GDP!Q234)</f>
        <v>-0.25121573435397171</v>
      </c>
      <c r="R234" s="74">
        <f>IF([3]IW_GDP!R234="NA","अप्रयोज्य",[3]IW_GDP!R234)</f>
        <v>0.18849671397270482</v>
      </c>
      <c r="S234" s="74">
        <f>IF([3]IW_GDP!S234="NA","अप्रयोज्य",[3]IW_GDP!S234)</f>
        <v>-0.15724710784475768</v>
      </c>
      <c r="T234" s="74">
        <f>IF([3]IW_GDP!T234="NA","अप्रयोज्य",[3]IW_GDP!T234)</f>
        <v>0.11514275012212462</v>
      </c>
      <c r="U234" s="75">
        <f>IF([3]IW_GDP!U234="NA","अप्रयोज्य",[3]IW_GDP!U234)</f>
        <v>0.24423909259003845</v>
      </c>
      <c r="V234" s="70"/>
      <c r="W234" s="53" t="str">
        <f t="shared" si="9"/>
        <v>ईसीजीसी</v>
      </c>
      <c r="X234" s="49" t="e">
        <f t="shared" si="11"/>
        <v>#N/A</v>
      </c>
      <c r="Y234" s="53" t="str">
        <f t="shared" si="10"/>
        <v>माह के लिए</v>
      </c>
      <c r="Z234" s="53"/>
      <c r="AB234" s="53" t="e">
        <f>SUM(#REF!)</f>
        <v>#REF!</v>
      </c>
    </row>
    <row r="235" spans="1:30" s="49" customFormat="1" ht="29.1" customHeight="1" x14ac:dyDescent="0.25">
      <c r="A235" s="83"/>
      <c r="B235" s="84"/>
      <c r="C235" s="88" t="s">
        <v>79</v>
      </c>
      <c r="D235" s="71" t="str">
        <f>VLOOKUP([3]IW_GDP!D235,[3]Sheet3!$C$47:$D$49,2,0)</f>
        <v>चालू वर्ष</v>
      </c>
      <c r="E235" s="72">
        <f>IF([3]IW_GDP!E235="NA","अप्रयोज्य",[3]IW_GDP!E235)</f>
        <v>5685.2456775270002</v>
      </c>
      <c r="F235" s="72">
        <f>IF([3]IW_GDP!F235="NA","अप्रयोज्य",[3]IW_GDP!F235)</f>
        <v>1269.7749601200001</v>
      </c>
      <c r="G235" s="72">
        <f>IF([3]IW_GDP!G235="NA","अप्रयोज्य",[3]IW_GDP!G235)</f>
        <v>659.350654674</v>
      </c>
      <c r="H235" s="72">
        <f>IF([3]IW_GDP!H235="NA","अप्रयोज्य",[3]IW_GDP!H235)</f>
        <v>610.42430544599995</v>
      </c>
      <c r="I235" s="72">
        <f>IF([3]IW_GDP!I235="NA","अप्रयोज्य",[3]IW_GDP!I235)</f>
        <v>1189.9561113509999</v>
      </c>
      <c r="J235" s="72">
        <f>IF([3]IW_GDP!J235="NA","अप्रयोज्य",[3]IW_GDP!J235)</f>
        <v>12311.760984976998</v>
      </c>
      <c r="K235" s="72">
        <f>IF([3]IW_GDP!K235="NA","अप्रयोज्य",[3]IW_GDP!K235)</f>
        <v>3871.6752801909997</v>
      </c>
      <c r="L235" s="72">
        <f>IF([3]IW_GDP!L235="NA","अप्रयोज्य",[3]IW_GDP!L235)</f>
        <v>8440.0857047860009</v>
      </c>
      <c r="M235" s="72">
        <f>IF([3]IW_GDP!M235="NA","अप्रयोज्य",[3]IW_GDP!M235)</f>
        <v>23476.787659603997</v>
      </c>
      <c r="N235" s="72">
        <f>IF([3]IW_GDP!N235="NA","अप्रयोज्य",[3]IW_GDP!N235)</f>
        <v>11.009819346</v>
      </c>
      <c r="O235" s="72">
        <f>IF([3]IW_GDP!O235="NA","अप्रयोज्य",[3]IW_GDP!O235)</f>
        <v>9270.199021548</v>
      </c>
      <c r="P235" s="72">
        <f>IF([3]IW_GDP!P235="NA","अप्रयोज्य",[3]IW_GDP!P235)</f>
        <v>695.2736018999999</v>
      </c>
      <c r="Q235" s="72">
        <f>IF([3]IW_GDP!Q235="NA","अप्रयोज्य",[3]IW_GDP!Q235)</f>
        <v>318.456407517</v>
      </c>
      <c r="R235" s="72">
        <f>IF([3]IW_GDP!R235="NA","अप्रयोज्य",[3]IW_GDP!R235)</f>
        <v>676.61876862000008</v>
      </c>
      <c r="S235" s="72">
        <f>IF([3]IW_GDP!S235="NA","अप्रयोज्य",[3]IW_GDP!S235)</f>
        <v>1358.8463118739999</v>
      </c>
      <c r="T235" s="72">
        <f>IF([3]IW_GDP!T235="NA","अप्रयोज्य",[3]IW_GDP!T235)</f>
        <v>1522.6744517050001</v>
      </c>
      <c r="U235" s="73">
        <f>IF([3]IW_GDP!U235="NA","अप्रयोज्य",[3]IW_GDP!U235)</f>
        <v>57786.603776088989</v>
      </c>
      <c r="V235" s="70"/>
      <c r="W235" s="53" t="str">
        <f t="shared" si="9"/>
        <v>ईसीजीसी</v>
      </c>
      <c r="X235" s="49" t="e">
        <f t="shared" si="11"/>
        <v>#N/A</v>
      </c>
      <c r="Y235" s="53" t="str">
        <f t="shared" si="10"/>
        <v>माह तक</v>
      </c>
      <c r="Z235" s="53"/>
      <c r="AB235" s="53"/>
    </row>
    <row r="236" spans="1:30" s="49" customFormat="1" ht="29.1" customHeight="1" x14ac:dyDescent="0.25">
      <c r="A236" s="83"/>
      <c r="B236" s="84"/>
      <c r="C236" s="88"/>
      <c r="D236" s="71" t="str">
        <f>VLOOKUP([3]IW_GDP!D236,[3]Sheet3!$C$47:$D$49,2,0)</f>
        <v>गत वर्ष</v>
      </c>
      <c r="E236" s="72">
        <f>IF([3]IW_GDP!E236="NA","अप्रयोज्य",[3]IW_GDP!E236)</f>
        <v>5488.6584707220009</v>
      </c>
      <c r="F236" s="72">
        <f>IF([3]IW_GDP!F236="NA","अप्रयोज्य",[3]IW_GDP!F236)</f>
        <v>1047.23376564</v>
      </c>
      <c r="G236" s="72">
        <f>IF([3]IW_GDP!G236="NA","अप्रयोज्य",[3]IW_GDP!G236)</f>
        <v>589.08183884999994</v>
      </c>
      <c r="H236" s="72">
        <f>IF([3]IW_GDP!H236="NA","अप्रयोज्य",[3]IW_GDP!H236)</f>
        <v>458.15192679000006</v>
      </c>
      <c r="I236" s="72">
        <f>IF([3]IW_GDP!I236="NA","अप्रयोज्य",[3]IW_GDP!I236)</f>
        <v>1006.4288928</v>
      </c>
      <c r="J236" s="72">
        <f>IF([3]IW_GDP!J236="NA","अप्रयोज्य",[3]IW_GDP!J236)</f>
        <v>11586.291413804</v>
      </c>
      <c r="K236" s="72">
        <f>IF([3]IW_GDP!K236="NA","अप्रयोज्य",[3]IW_GDP!K236)</f>
        <v>3427.0234760220005</v>
      </c>
      <c r="L236" s="72">
        <f>IF([3]IW_GDP!L236="NA","अप्रयोज्य",[3]IW_GDP!L236)</f>
        <v>8159.2679377820004</v>
      </c>
      <c r="M236" s="72">
        <f>IF([3]IW_GDP!M236="NA","अप्रयोज्य",[3]IW_GDP!M236)</f>
        <v>20377.836618922</v>
      </c>
      <c r="N236" s="72">
        <f>IF([3]IW_GDP!N236="NA","अप्रयोज्य",[3]IW_GDP!N236)</f>
        <v>4.7397971180000003</v>
      </c>
      <c r="O236" s="72">
        <f>IF([3]IW_GDP!O236="NA","अप्रयोज्य",[3]IW_GDP!O236)</f>
        <v>9162.4372392269997</v>
      </c>
      <c r="P236" s="72">
        <f>IF([3]IW_GDP!P236="NA","अप्रयोज्य",[3]IW_GDP!P236)</f>
        <v>614.10020250000002</v>
      </c>
      <c r="Q236" s="72">
        <f>IF([3]IW_GDP!Q236="NA","अप्रयोज्य",[3]IW_GDP!Q236)</f>
        <v>396.14633012999997</v>
      </c>
      <c r="R236" s="72">
        <f>IF([3]IW_GDP!R236="NA","अप्रयोज्य",[3]IW_GDP!R236)</f>
        <v>609.42867742599992</v>
      </c>
      <c r="S236" s="72">
        <f>IF([3]IW_GDP!S236="NA","अप्रयोज्य",[3]IW_GDP!S236)</f>
        <v>1619.2284439479999</v>
      </c>
      <c r="T236" s="72">
        <f>IF([3]IW_GDP!T236="NA","अप्रयोज्य",[3]IW_GDP!T236)</f>
        <v>1361.367063820999</v>
      </c>
      <c r="U236" s="73">
        <f>IF([3]IW_GDP!U236="NA","अप्रयोज्य",[3]IW_GDP!U236)</f>
        <v>53273.896916058002</v>
      </c>
      <c r="V236" s="70"/>
      <c r="W236" s="53" t="str">
        <f t="shared" si="9"/>
        <v>ईसीजीसी</v>
      </c>
      <c r="X236" s="49" t="e">
        <f t="shared" si="11"/>
        <v>#N/A</v>
      </c>
      <c r="Y236" s="53" t="str">
        <f t="shared" si="10"/>
        <v>माह तक</v>
      </c>
      <c r="Z236" s="53"/>
      <c r="AB236" s="53"/>
    </row>
    <row r="237" spans="1:30" s="49" customFormat="1" ht="29.1" customHeight="1" thickBot="1" x14ac:dyDescent="0.3">
      <c r="A237" s="85"/>
      <c r="B237" s="86"/>
      <c r="C237" s="89"/>
      <c r="D237" s="76" t="str">
        <f>VLOOKUP([3]IW_GDP!D237,[3]Sheet3!$C$47:$D$49,2,0)</f>
        <v>वृद्धि</v>
      </c>
      <c r="E237" s="77">
        <f>IF([3]IW_GDP!E237="NA","अप्रयोज्य",[3]IW_GDP!E237)</f>
        <v>3.5816986583087483E-2</v>
      </c>
      <c r="F237" s="77">
        <f>IF([3]IW_GDP!F237="NA","अप्रयोज्य",[3]IW_GDP!F237)</f>
        <v>0.21250383799838388</v>
      </c>
      <c r="G237" s="77">
        <f>IF([3]IW_GDP!G237="NA","अप्रयोज्य",[3]IW_GDP!G237)</f>
        <v>0.1192853202895852</v>
      </c>
      <c r="H237" s="77">
        <f>IF([3]IW_GDP!H237="NA","अप्रयोज्य",[3]IW_GDP!H237)</f>
        <v>0.33236219199793071</v>
      </c>
      <c r="I237" s="77">
        <f>IF([3]IW_GDP!I237="NA","अप्रयोज्य",[3]IW_GDP!I237)</f>
        <v>0.18235487858501981</v>
      </c>
      <c r="J237" s="77">
        <f>IF([3]IW_GDP!J237="NA","अप्रयोज्य",[3]IW_GDP!J237)</f>
        <v>6.2614476475938458E-2</v>
      </c>
      <c r="K237" s="77">
        <f>IF([3]IW_GDP!K237="NA","अप्रयोज्य",[3]IW_GDP!K237)</f>
        <v>0.12974868928681499</v>
      </c>
      <c r="L237" s="77">
        <f>IF([3]IW_GDP!L237="NA","अप्रयोज्य",[3]IW_GDP!L237)</f>
        <v>3.4417029707243245E-2</v>
      </c>
      <c r="M237" s="77">
        <f>IF([3]IW_GDP!M237="NA","अप्रयोज्य",[3]IW_GDP!M237)</f>
        <v>0.15207458468895771</v>
      </c>
      <c r="N237" s="77">
        <f>IF([3]IW_GDP!N237="NA","अप्रयोज्य",[3]IW_GDP!N237)</f>
        <v>1.3228461201828174</v>
      </c>
      <c r="O237" s="77">
        <f>IF([3]IW_GDP!O237="NA","अप्रयोज्य",[3]IW_GDP!O237)</f>
        <v>1.1761257349697463E-2</v>
      </c>
      <c r="P237" s="77">
        <f>IF([3]IW_GDP!P237="NA","अप्रयोज्य",[3]IW_GDP!P237)</f>
        <v>0.13218266183522367</v>
      </c>
      <c r="Q237" s="77">
        <f>IF([3]IW_GDP!Q237="NA","अप्रयोज्य",[3]IW_GDP!Q237)</f>
        <v>-0.19611420504010507</v>
      </c>
      <c r="R237" s="77">
        <f>IF([3]IW_GDP!R237="NA","अप्रयोज्य",[3]IW_GDP!R237)</f>
        <v>0.11025095090337086</v>
      </c>
      <c r="S237" s="77">
        <f>IF([3]IW_GDP!S237="NA","अप्रयोज्य",[3]IW_GDP!S237)</f>
        <v>-0.16080629823864559</v>
      </c>
      <c r="T237" s="77">
        <f>IF([3]IW_GDP!T237="NA","अप्रयोज्य",[3]IW_GDP!T237)</f>
        <v>0.11848926874376835</v>
      </c>
      <c r="U237" s="78">
        <f>IF([3]IW_GDP!U237="NA","अप्रयोज्य",[3]IW_GDP!U237)</f>
        <v>8.470765461632207E-2</v>
      </c>
      <c r="V237" s="70"/>
      <c r="W237" s="53" t="str">
        <f t="shared" ref="W237:W240" si="12">IF(B237="",W236,B237)</f>
        <v>ईसीजीसी</v>
      </c>
      <c r="X237" s="49" t="e">
        <f t="shared" si="11"/>
        <v>#N/A</v>
      </c>
      <c r="Y237" s="53" t="str">
        <f t="shared" ref="Y237:Y240" si="13">IF(C237="",Y236,C237)</f>
        <v>माह तक</v>
      </c>
      <c r="Z237" s="53"/>
      <c r="AB237" s="53"/>
    </row>
    <row r="238" spans="1:30" s="49" customFormat="1" ht="29.1" customHeight="1" x14ac:dyDescent="0.25">
      <c r="A238" s="81" t="str">
        <f>VLOOKUP([3]IW_GDP!A238,[3]Sheet3!$D$3:$F$42,3,0)</f>
        <v xml:space="preserve"> उद्योग कुल योग </v>
      </c>
      <c r="B238" s="82"/>
      <c r="C238" s="87" t="s">
        <v>78</v>
      </c>
      <c r="D238" s="67" t="str">
        <f>VLOOKUP([3]IW_GDP!D238,[3]Sheet3!$C$47:$D$49,2,0)</f>
        <v>चालू वर्ष</v>
      </c>
      <c r="E238" s="68">
        <f>IF([3]IW_GDP!E238="NA","अप्रयोज्य",[3]IW_GDP!E238)</f>
        <v>1952.0364729680809</v>
      </c>
      <c r="F238" s="68">
        <f>IF([3]IW_GDP!F238="NA","अप्रयोज्य",[3]IW_GDP!F238)</f>
        <v>382.88316720812981</v>
      </c>
      <c r="G238" s="68">
        <f>IF([3]IW_GDP!G238="NA","अप्रयोज्य",[3]IW_GDP!G238)</f>
        <v>266.70035452012974</v>
      </c>
      <c r="H238" s="68">
        <f>IF([3]IW_GDP!H238="NA","अप्रयोज्य",[3]IW_GDP!H238)</f>
        <v>116.18281268799998</v>
      </c>
      <c r="I238" s="68">
        <f>IF([3]IW_GDP!I238="NA","अप्रयोज्य",[3]IW_GDP!I238)</f>
        <v>292.92579719310675</v>
      </c>
      <c r="J238" s="68">
        <f>IF([3]IW_GDP!J238="NA","अप्रयोज्य",[3]IW_GDP!J238)</f>
        <v>8060.5354456685445</v>
      </c>
      <c r="K238" s="68">
        <f>IF([3]IW_GDP!K238="NA","अप्रयोज्य",[3]IW_GDP!K238)</f>
        <v>3273.4139165661686</v>
      </c>
      <c r="L238" s="68">
        <f>IF([3]IW_GDP!L238="NA","अप्रयोज्य",[3]IW_GDP!L238)</f>
        <v>4787.1215291023764</v>
      </c>
      <c r="M238" s="68">
        <f>IF([3]IW_GDP!M238="NA","अप्रयोज्य",[3]IW_GDP!M238)</f>
        <v>7305.8592937584908</v>
      </c>
      <c r="N238" s="68">
        <f>IF([3]IW_GDP!N238="NA","अप्रयोज्य",[3]IW_GDP!N238)</f>
        <v>75.557168280484035</v>
      </c>
      <c r="O238" s="68">
        <f>IF([3]IW_GDP!O238="NA","अप्रयोज्य",[3]IW_GDP!O238)</f>
        <v>1202.6810407775192</v>
      </c>
      <c r="P238" s="68">
        <f>IF([3]IW_GDP!P238="NA","अप्रयोज्य",[3]IW_GDP!P238)</f>
        <v>119.59716371999991</v>
      </c>
      <c r="Q238" s="68">
        <f>IF([3]IW_GDP!Q238="NA","अप्रयोज्य",[3]IW_GDP!Q238)</f>
        <v>126.17384669899999</v>
      </c>
      <c r="R238" s="68">
        <f>IF([3]IW_GDP!R238="NA","अप्रयोज्य",[3]IW_GDP!R238)</f>
        <v>386.85583650708998</v>
      </c>
      <c r="S238" s="68">
        <f>IF([3]IW_GDP!S238="NA","अप्रयोज्य",[3]IW_GDP!S238)</f>
        <v>608.83415629099954</v>
      </c>
      <c r="T238" s="68">
        <f>IF([3]IW_GDP!T238="NA","अप्रयोज्य",[3]IW_GDP!T238)</f>
        <v>442.97091768928556</v>
      </c>
      <c r="U238" s="69">
        <f>IF([3]IW_GDP!U238="NA","अप्रयोज्य",[3]IW_GDP!U238)</f>
        <v>20956.910306760728</v>
      </c>
      <c r="V238" s="70"/>
      <c r="W238" s="53" t="str">
        <f t="shared" si="12"/>
        <v>ईसीजीसी</v>
      </c>
      <c r="X238" s="49" t="e">
        <f t="shared" si="11"/>
        <v>#N/A</v>
      </c>
      <c r="Y238" s="53" t="str">
        <f t="shared" si="13"/>
        <v>माह के लिए</v>
      </c>
      <c r="Z238" s="53">
        <f>U238-SUM(E238,F238,I238,J238,M238,P238,Q238,R238,S238,N238,O238)</f>
        <v>442.97091768928658</v>
      </c>
      <c r="AA238" s="53"/>
      <c r="AB238" s="53" t="e">
        <f>SUM(#REF!)</f>
        <v>#REF!</v>
      </c>
      <c r="AC238" s="53" t="e">
        <f>AB238-M238</f>
        <v>#REF!</v>
      </c>
      <c r="AD238" s="53"/>
    </row>
    <row r="239" spans="1:30" s="49" customFormat="1" ht="29.1" customHeight="1" x14ac:dyDescent="0.25">
      <c r="A239" s="83"/>
      <c r="B239" s="84"/>
      <c r="C239" s="88"/>
      <c r="D239" s="71" t="str">
        <f>VLOOKUP([3]IW_GDP!D239,[3]Sheet3!$C$47:$D$49,2,0)</f>
        <v>गत वर्ष</v>
      </c>
      <c r="E239" s="72">
        <f>IF([3]IW_GDP!E239="NA","अप्रयोज्य",[3]IW_GDP!E239)</f>
        <v>1727.3679774613825</v>
      </c>
      <c r="F239" s="72">
        <f>IF([3]IW_GDP!F239="NA","अप्रयोज्य",[3]IW_GDP!F239)</f>
        <v>355.62333454626366</v>
      </c>
      <c r="G239" s="72">
        <f>IF([3]IW_GDP!G239="NA","अप्रयोज्य",[3]IW_GDP!G239)</f>
        <v>255.67444253526367</v>
      </c>
      <c r="H239" s="72">
        <f>IF([3]IW_GDP!H239="NA","अप्रयोज्य",[3]IW_GDP!H239)</f>
        <v>99.948892010999998</v>
      </c>
      <c r="I239" s="72">
        <f>IF([3]IW_GDP!I239="NA","अप्रयोज्य",[3]IW_GDP!I239)</f>
        <v>250.96403581081691</v>
      </c>
      <c r="J239" s="72">
        <f>IF([3]IW_GDP!J239="NA","अप्रयोज्य",[3]IW_GDP!J239)</f>
        <v>7166.5426966078285</v>
      </c>
      <c r="K239" s="72">
        <f>IF([3]IW_GDP!K239="NA","अप्रयोज्य",[3]IW_GDP!K239)</f>
        <v>2425.4303867200397</v>
      </c>
      <c r="L239" s="72">
        <f>IF([3]IW_GDP!L239="NA","अप्रयोज्य",[3]IW_GDP!L239)</f>
        <v>4741.1123098877888</v>
      </c>
      <c r="M239" s="72">
        <f>IF([3]IW_GDP!M239="NA","अप्रयोज्य",[3]IW_GDP!M239)</f>
        <v>5423.5940914326202</v>
      </c>
      <c r="N239" s="72">
        <f>IF([3]IW_GDP!N239="NA","अप्रयोज्य",[3]IW_GDP!N239)</f>
        <v>40.344295376999987</v>
      </c>
      <c r="O239" s="72">
        <f>IF([3]IW_GDP!O239="NA","अप्रयोज्य",[3]IW_GDP!O239)</f>
        <v>1113.7948660624058</v>
      </c>
      <c r="P239" s="72">
        <f>IF([3]IW_GDP!P239="NA","अप्रयोज्य",[3]IW_GDP!P239)</f>
        <v>117.01709605799999</v>
      </c>
      <c r="Q239" s="72">
        <f>IF([3]IW_GDP!Q239="NA","अप्रयोज्य",[3]IW_GDP!Q239)</f>
        <v>129.63274881249998</v>
      </c>
      <c r="R239" s="72">
        <f>IF([3]IW_GDP!R239="NA","अप्रयोज्य",[3]IW_GDP!R239)</f>
        <v>393.0409960645523</v>
      </c>
      <c r="S239" s="72">
        <f>IF([3]IW_GDP!S239="NA","अप्रयोज्य",[3]IW_GDP!S239)</f>
        <v>512.44346737523563</v>
      </c>
      <c r="T239" s="72">
        <f>IF([3]IW_GDP!T239="NA","अप्रयोज्य",[3]IW_GDP!T239)</f>
        <v>442.0044900236951</v>
      </c>
      <c r="U239" s="73">
        <f>IF([3]IW_GDP!U239="NA","अप्रयोज्य",[3]IW_GDP!U239)</f>
        <v>17672.370095632301</v>
      </c>
      <c r="V239" s="70"/>
      <c r="W239" s="53" t="str">
        <f t="shared" si="12"/>
        <v>ईसीजीसी</v>
      </c>
      <c r="X239" s="49" t="e">
        <f t="shared" si="11"/>
        <v>#N/A</v>
      </c>
      <c r="Y239" s="53" t="str">
        <f t="shared" si="13"/>
        <v>माह के लिए</v>
      </c>
      <c r="Z239" s="53">
        <f>U239-SUM(E239,F239,I239,J239,M239,P239,Q239,R239,S239,N239,O239)</f>
        <v>442.00449002369714</v>
      </c>
      <c r="AA239" s="53"/>
      <c r="AB239" s="53" t="e">
        <f>SUM(#REF!)</f>
        <v>#REF!</v>
      </c>
      <c r="AC239" s="53" t="e">
        <f>AB239-M239</f>
        <v>#REF!</v>
      </c>
      <c r="AD239" s="53"/>
    </row>
    <row r="240" spans="1:30" s="66" customFormat="1" ht="29.1" customHeight="1" x14ac:dyDescent="0.25">
      <c r="A240" s="83"/>
      <c r="B240" s="84"/>
      <c r="C240" s="88"/>
      <c r="D240" s="71" t="str">
        <f>VLOOKUP([3]IW_GDP!D240,[3]Sheet3!$C$47:$D$49,2,0)</f>
        <v>वृद्धि</v>
      </c>
      <c r="E240" s="74">
        <f>IF([3]IW_GDP!E240="NA","अप्रयोज्य",[3]IW_GDP!E240)</f>
        <v>0.13006406187804953</v>
      </c>
      <c r="F240" s="74">
        <f>IF([3]IW_GDP!F240="NA","अप्रयोज्य",[3]IW_GDP!F240)</f>
        <v>7.6653666994733902E-2</v>
      </c>
      <c r="G240" s="74">
        <f>IF([3]IW_GDP!G240="NA","अप्रयोज्य",[3]IW_GDP!G240)</f>
        <v>4.312481089440659E-2</v>
      </c>
      <c r="H240" s="74">
        <f>IF([3]IW_GDP!H240="NA","अप्रयोज्य",[3]IW_GDP!H240)</f>
        <v>0.16242221749905283</v>
      </c>
      <c r="I240" s="74">
        <f>IF([3]IW_GDP!I240="NA","अप्रयोज्य",[3]IW_GDP!I240)</f>
        <v>0.16720228955005204</v>
      </c>
      <c r="J240" s="74">
        <f>IF([3]IW_GDP!J240="NA","अप्रयोज्य",[3]IW_GDP!J240)</f>
        <v>0.12474533215072781</v>
      </c>
      <c r="K240" s="74">
        <f>IF([3]IW_GDP!K240="NA","अप्रयोज्य",[3]IW_GDP!K240)</f>
        <v>0.34962187927103316</v>
      </c>
      <c r="L240" s="74">
        <f>IF([3]IW_GDP!L240="NA","अप्रयोज्य",[3]IW_GDP!L240)</f>
        <v>9.7043090750314892E-3</v>
      </c>
      <c r="M240" s="74">
        <f>IF([3]IW_GDP!M240="NA","अप्रयोज्य",[3]IW_GDP!M240)</f>
        <v>0.34705126722134139</v>
      </c>
      <c r="N240" s="74">
        <f>IF([3]IW_GDP!N240="NA","अप्रयोज्य",[3]IW_GDP!N240)</f>
        <v>0.87280921811708401</v>
      </c>
      <c r="O240" s="74">
        <f>IF([3]IW_GDP!O240="NA","अप्रयोज्य",[3]IW_GDP!O240)</f>
        <v>7.9804798373108235E-2</v>
      </c>
      <c r="P240" s="74">
        <f>IF([3]IW_GDP!P240="NA","अप्रयोज्य",[3]IW_GDP!P240)</f>
        <v>2.2048638608508097E-2</v>
      </c>
      <c r="Q240" s="74">
        <f>IF([3]IW_GDP!Q240="NA","अप्रयोज्य",[3]IW_GDP!Q240)</f>
        <v>-2.6682317124223934E-2</v>
      </c>
      <c r="R240" s="74">
        <f>IF([3]IW_GDP!R240="NA","अप्रयोज्य",[3]IW_GDP!R240)</f>
        <v>-1.5736677902288058E-2</v>
      </c>
      <c r="S240" s="74">
        <f>IF([3]IW_GDP!S240="NA","अप्रयोज्य",[3]IW_GDP!S240)</f>
        <v>0.18810014187415144</v>
      </c>
      <c r="T240" s="74">
        <f>IF([3]IW_GDP!T240="NA","अप्रयोज्य",[3]IW_GDP!T240)</f>
        <v>2.1864657201528656E-3</v>
      </c>
      <c r="U240" s="75">
        <f>IF([3]IW_GDP!U240="NA","अप्रयोज्य",[3]IW_GDP!U240)</f>
        <v>0.18585736906563521</v>
      </c>
      <c r="W240" s="53" t="str">
        <f t="shared" si="12"/>
        <v>ईसीजीसी</v>
      </c>
      <c r="X240" s="49" t="e">
        <f t="shared" si="11"/>
        <v>#N/A</v>
      </c>
      <c r="Y240" s="53" t="str">
        <f t="shared" si="13"/>
        <v>माह के लिए</v>
      </c>
      <c r="AB240" s="53" t="e">
        <f>SUM(#REF!)</f>
        <v>#REF!</v>
      </c>
    </row>
    <row r="241" spans="1:21" s="66" customFormat="1" ht="29.1" customHeight="1" x14ac:dyDescent="0.25">
      <c r="A241" s="83"/>
      <c r="B241" s="84"/>
      <c r="C241" s="88" t="s">
        <v>79</v>
      </c>
      <c r="D241" s="71" t="str">
        <f>VLOOKUP([3]IW_GDP!D241,[3]Sheet3!$C$47:$D$49,2,0)</f>
        <v>चालू वर्ष</v>
      </c>
      <c r="E241" s="72">
        <f>IF([3]IW_GDP!E241="NA","अप्रयोज्य",[3]IW_GDP!E241)</f>
        <v>15468.462313633996</v>
      </c>
      <c r="F241" s="72">
        <f>IF([3]IW_GDP!F241="NA","अप्रयोज्य",[3]IW_GDP!F241)</f>
        <v>3042.0425477350045</v>
      </c>
      <c r="G241" s="72">
        <f>IF([3]IW_GDP!G241="NA","अप्रयोज्य",[3]IW_GDP!G241)</f>
        <v>2304.3246731165045</v>
      </c>
      <c r="H241" s="72">
        <f>IF([3]IW_GDP!H241="NA","अप्रयोज्य",[3]IW_GDP!H241)</f>
        <v>737.71787461849999</v>
      </c>
      <c r="I241" s="72">
        <f>IF([3]IW_GDP!I241="NA","अप्रयोज्य",[3]IW_GDP!I241)</f>
        <v>2406.4825940069213</v>
      </c>
      <c r="J241" s="72">
        <f>IF([3]IW_GDP!J241="NA","अप्रयोज्य",[3]IW_GDP!J241)</f>
        <v>42940.487080591403</v>
      </c>
      <c r="K241" s="72">
        <f>IF([3]IW_GDP!K241="NA","अप्रयोज्य",[3]IW_GDP!K241)</f>
        <v>17177.87223228993</v>
      </c>
      <c r="L241" s="72">
        <f>IF([3]IW_GDP!L241="NA","अप्रयोज्य",[3]IW_GDP!L241)</f>
        <v>25762.614848301477</v>
      </c>
      <c r="M241" s="72">
        <f>IF([3]IW_GDP!M241="NA","अप्रयोज्य",[3]IW_GDP!M241)</f>
        <v>50726.198231373521</v>
      </c>
      <c r="N241" s="72">
        <f>IF([3]IW_GDP!N241="NA","अप्रयोज्य",[3]IW_GDP!N241)</f>
        <v>634.92651134146354</v>
      </c>
      <c r="O241" s="72">
        <f>IF([3]IW_GDP!O241="NA","अप्रयोज्य",[3]IW_GDP!O241)</f>
        <v>18237.890266771399</v>
      </c>
      <c r="P241" s="72">
        <f>IF([3]IW_GDP!P241="NA","अप्रयोज्य",[3]IW_GDP!P241)</f>
        <v>899.61872672899995</v>
      </c>
      <c r="Q241" s="72">
        <f>IF([3]IW_GDP!Q241="NA","अप्रयोज्य",[3]IW_GDP!Q241)</f>
        <v>514.86398326287997</v>
      </c>
      <c r="R241" s="72">
        <f>IF([3]IW_GDP!R241="NA","अप्रयोज्य",[3]IW_GDP!R241)</f>
        <v>3218.1022819798845</v>
      </c>
      <c r="S241" s="72">
        <f>IF([3]IW_GDP!S241="NA","अप्रयोज्य",[3]IW_GDP!S241)</f>
        <v>4253.7549923236556</v>
      </c>
      <c r="T241" s="72">
        <f>IF([3]IW_GDP!T241="NA","अप्रयोज्य",[3]IW_GDP!T241)</f>
        <v>3809.9500916083994</v>
      </c>
      <c r="U241" s="73">
        <f>IF([3]IW_GDP!U241="NA","अप्रयोज्य",[3]IW_GDP!U241)</f>
        <v>146152.77962135751</v>
      </c>
    </row>
    <row r="242" spans="1:21" s="66" customFormat="1" ht="29.1" customHeight="1" x14ac:dyDescent="0.25">
      <c r="A242" s="83"/>
      <c r="B242" s="84"/>
      <c r="C242" s="88"/>
      <c r="D242" s="71" t="str">
        <f>VLOOKUP([3]IW_GDP!D242,[3]Sheet3!$C$47:$D$49,2,0)</f>
        <v>गत वर्ष</v>
      </c>
      <c r="E242" s="72">
        <f>IF([3]IW_GDP!E242="NA","अप्रयोज्य",[3]IW_GDP!E242)</f>
        <v>13888.710209219704</v>
      </c>
      <c r="F242" s="72">
        <f>IF([3]IW_GDP!F242="NA","अप्रयोज्य",[3]IW_GDP!F242)</f>
        <v>2432.9465598641091</v>
      </c>
      <c r="G242" s="72">
        <f>IF([3]IW_GDP!G242="NA","अप्रयोज्य",[3]IW_GDP!G242)</f>
        <v>1861.7661114957587</v>
      </c>
      <c r="H242" s="72">
        <f>IF([3]IW_GDP!H242="NA","अप्रयोज्य",[3]IW_GDP!H242)</f>
        <v>571.18044836835008</v>
      </c>
      <c r="I242" s="72">
        <f>IF([3]IW_GDP!I242="NA","अप्रयोज्य",[3]IW_GDP!I242)</f>
        <v>2015.0088550348109</v>
      </c>
      <c r="J242" s="72">
        <f>IF([3]IW_GDP!J242="NA","अप्रयोज्य",[3]IW_GDP!J242)</f>
        <v>36506.430914047261</v>
      </c>
      <c r="K242" s="72">
        <f>IF([3]IW_GDP!K242="NA","अप्रयोज्य",[3]IW_GDP!K242)</f>
        <v>14463.104402383353</v>
      </c>
      <c r="L242" s="72">
        <f>IF([3]IW_GDP!L242="NA","अप्रयोज्य",[3]IW_GDP!L242)</f>
        <v>22043.326511663916</v>
      </c>
      <c r="M242" s="72">
        <f>IF([3]IW_GDP!M242="NA","अप्रयोज्य",[3]IW_GDP!M242)</f>
        <v>42245.76399219712</v>
      </c>
      <c r="N242" s="72">
        <f>IF([3]IW_GDP!N242="NA","अप्रयोज्य",[3]IW_GDP!N242)</f>
        <v>196.73589545868217</v>
      </c>
      <c r="O242" s="72">
        <f>IF([3]IW_GDP!O242="NA","अप्रयोज्य",[3]IW_GDP!O242)</f>
        <v>18410.528479229288</v>
      </c>
      <c r="P242" s="72">
        <f>IF([3]IW_GDP!P242="NA","अप्रयोज्य",[3]IW_GDP!P242)</f>
        <v>762.30683516600004</v>
      </c>
      <c r="Q242" s="72">
        <f>IF([3]IW_GDP!Q242="NA","अप्रयोज्य",[3]IW_GDP!Q242)</f>
        <v>526.60976892949998</v>
      </c>
      <c r="R242" s="72">
        <f>IF([3]IW_GDP!R242="NA","अप्रयोज्य",[3]IW_GDP!R242)</f>
        <v>2437.1707946489819</v>
      </c>
      <c r="S242" s="72">
        <f>IF([3]IW_GDP!S242="NA","अप्रयोज्य",[3]IW_GDP!S242)</f>
        <v>4002.0723260184691</v>
      </c>
      <c r="T242" s="72">
        <f>IF([3]IW_GDP!T242="NA","अप्रयोज्य",[3]IW_GDP!T242)</f>
        <v>2832.3290136402934</v>
      </c>
      <c r="U242" s="73">
        <f>IF([3]IW_GDP!U242="NA","अप्रयोज्य",[3]IW_GDP!U242)</f>
        <v>126256.61364345423</v>
      </c>
    </row>
    <row r="243" spans="1:21" s="66" customFormat="1" ht="29.1" customHeight="1" thickBot="1" x14ac:dyDescent="0.3">
      <c r="A243" s="85"/>
      <c r="B243" s="86"/>
      <c r="C243" s="89"/>
      <c r="D243" s="76" t="str">
        <f>VLOOKUP([3]IW_GDP!D243,[3]Sheet3!$C$47:$D$49,2,0)</f>
        <v>वृद्धि</v>
      </c>
      <c r="E243" s="77">
        <f>IF([3]IW_GDP!E243="NA","अप्रयोज्य",[3]IW_GDP!E243)</f>
        <v>0.11374361482217477</v>
      </c>
      <c r="F243" s="77">
        <f>IF([3]IW_GDP!F243="NA","अप्रयोज्य",[3]IW_GDP!F243)</f>
        <v>0.2503532128157045</v>
      </c>
      <c r="G243" s="77">
        <f>IF([3]IW_GDP!G243="NA","अप्रयोज्य",[3]IW_GDP!G243)</f>
        <v>0.23770900054958599</v>
      </c>
      <c r="H243" s="77">
        <f>IF([3]IW_GDP!H243="NA","अप्रयोज्य",[3]IW_GDP!H243)</f>
        <v>0.29156709884920839</v>
      </c>
      <c r="I243" s="77">
        <f>IF([3]IW_GDP!I243="NA","अप्रयोज्य",[3]IW_GDP!I243)</f>
        <v>0.19427891743202655</v>
      </c>
      <c r="J243" s="77">
        <f>IF([3]IW_GDP!J243="NA","अप्रयोज्य",[3]IW_GDP!J243)</f>
        <v>0.17624445900210942</v>
      </c>
      <c r="K243" s="77">
        <f>IF([3]IW_GDP!K243="NA","अप्रयोज्य",[3]IW_GDP!K243)</f>
        <v>0.18770298231818164</v>
      </c>
      <c r="L243" s="77">
        <f>IF([3]IW_GDP!L243="NA","अप्रयोज्य",[3]IW_GDP!L243)</f>
        <v>0.16872627344468866</v>
      </c>
      <c r="M243" s="77">
        <f>IF([3]IW_GDP!M243="NA","अप्रयोज्य",[3]IW_GDP!M243)</f>
        <v>0.20074046336912629</v>
      </c>
      <c r="N243" s="77">
        <f>IF([3]IW_GDP!N243="NA","अप्रयोज्य",[3]IW_GDP!N243)</f>
        <v>2.227303842347411</v>
      </c>
      <c r="O243" s="77">
        <f>IF([3]IW_GDP!O243="NA","अप्रयोज्य",[3]IW_GDP!O243)</f>
        <v>-9.3771459441079376E-3</v>
      </c>
      <c r="P243" s="77">
        <f>IF([3]IW_GDP!P243="NA","अप्रयोज्य",[3]IW_GDP!P243)</f>
        <v>0.18012680095292449</v>
      </c>
      <c r="Q243" s="77">
        <f>IF([3]IW_GDP!Q243="NA","अप्रयोज्य",[3]IW_GDP!Q243)</f>
        <v>-2.2304534324338519E-2</v>
      </c>
      <c r="R243" s="77">
        <f>IF([3]IW_GDP!R243="NA","अप्रयोज्य",[3]IW_GDP!R243)</f>
        <v>0.32042542485963843</v>
      </c>
      <c r="S243" s="77">
        <f>IF([3]IW_GDP!S243="NA","अप्रयोज्य",[3]IW_GDP!S243)</f>
        <v>6.2888085422378517E-2</v>
      </c>
      <c r="T243" s="77">
        <f>IF([3]IW_GDP!T243="NA","अप्रयोज्य",[3]IW_GDP!T243)</f>
        <v>0.34516508260867751</v>
      </c>
      <c r="U243" s="78">
        <f>IF([3]IW_GDP!U243="NA","अप्रयोज्य",[3]IW_GDP!U243)</f>
        <v>0.15758513874045119</v>
      </c>
    </row>
    <row r="244" spans="1:21" ht="49.5" customHeight="1" x14ac:dyDescent="0.25">
      <c r="A244" s="90" t="s">
        <v>80</v>
      </c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42"/>
    </row>
  </sheetData>
  <autoFilter ref="A3:WWG244"/>
  <mergeCells count="156">
    <mergeCell ref="A1:U1"/>
    <mergeCell ref="A2:U2"/>
    <mergeCell ref="A4:A9"/>
    <mergeCell ref="B4:B9"/>
    <mergeCell ref="C4:C6"/>
    <mergeCell ref="C7:C9"/>
    <mergeCell ref="A22:A27"/>
    <mergeCell ref="B22:B27"/>
    <mergeCell ref="C22:C24"/>
    <mergeCell ref="C25:C27"/>
    <mergeCell ref="A28:A33"/>
    <mergeCell ref="B28:B33"/>
    <mergeCell ref="C28:C30"/>
    <mergeCell ref="C31:C33"/>
    <mergeCell ref="A10:A15"/>
    <mergeCell ref="B10:B15"/>
    <mergeCell ref="C10:C12"/>
    <mergeCell ref="C13:C15"/>
    <mergeCell ref="A16:A21"/>
    <mergeCell ref="B16:B21"/>
    <mergeCell ref="C16:C18"/>
    <mergeCell ref="C19:C21"/>
    <mergeCell ref="A46:A51"/>
    <mergeCell ref="B46:B51"/>
    <mergeCell ref="C46:C48"/>
    <mergeCell ref="C49:C51"/>
    <mergeCell ref="A52:A57"/>
    <mergeCell ref="B52:B57"/>
    <mergeCell ref="C52:C54"/>
    <mergeCell ref="C55:C57"/>
    <mergeCell ref="A34:A39"/>
    <mergeCell ref="B34:B39"/>
    <mergeCell ref="C34:C36"/>
    <mergeCell ref="C37:C39"/>
    <mergeCell ref="A40:A45"/>
    <mergeCell ref="B40:B45"/>
    <mergeCell ref="C40:C42"/>
    <mergeCell ref="C43:C45"/>
    <mergeCell ref="A70:A75"/>
    <mergeCell ref="B70:B75"/>
    <mergeCell ref="C70:C72"/>
    <mergeCell ref="C73:C75"/>
    <mergeCell ref="A76:A81"/>
    <mergeCell ref="B76:B81"/>
    <mergeCell ref="C76:C78"/>
    <mergeCell ref="C79:C81"/>
    <mergeCell ref="A58:A63"/>
    <mergeCell ref="B58:B63"/>
    <mergeCell ref="C58:C60"/>
    <mergeCell ref="C61:C63"/>
    <mergeCell ref="A64:A69"/>
    <mergeCell ref="B64:B69"/>
    <mergeCell ref="C64:C66"/>
    <mergeCell ref="C67:C69"/>
    <mergeCell ref="A94:A99"/>
    <mergeCell ref="B94:B99"/>
    <mergeCell ref="C94:C96"/>
    <mergeCell ref="C97:C99"/>
    <mergeCell ref="A100:A105"/>
    <mergeCell ref="B100:B105"/>
    <mergeCell ref="C100:C102"/>
    <mergeCell ref="C103:C105"/>
    <mergeCell ref="A82:A87"/>
    <mergeCell ref="B82:B87"/>
    <mergeCell ref="C82:C84"/>
    <mergeCell ref="C85:C87"/>
    <mergeCell ref="A88:A93"/>
    <mergeCell ref="B88:B93"/>
    <mergeCell ref="C88:C90"/>
    <mergeCell ref="C91:C93"/>
    <mergeCell ref="A118:A123"/>
    <mergeCell ref="B118:B123"/>
    <mergeCell ref="C118:C120"/>
    <mergeCell ref="C121:C123"/>
    <mergeCell ref="A124:A129"/>
    <mergeCell ref="B124:B129"/>
    <mergeCell ref="C124:C126"/>
    <mergeCell ref="C127:C129"/>
    <mergeCell ref="A106:A111"/>
    <mergeCell ref="B106:B111"/>
    <mergeCell ref="C106:C108"/>
    <mergeCell ref="C109:C111"/>
    <mergeCell ref="A112:A117"/>
    <mergeCell ref="B112:B117"/>
    <mergeCell ref="C112:C114"/>
    <mergeCell ref="C115:C117"/>
    <mergeCell ref="A142:A147"/>
    <mergeCell ref="B142:B147"/>
    <mergeCell ref="C142:C144"/>
    <mergeCell ref="C145:C147"/>
    <mergeCell ref="A148:A153"/>
    <mergeCell ref="B148:B153"/>
    <mergeCell ref="C148:C150"/>
    <mergeCell ref="C151:C153"/>
    <mergeCell ref="A130:B135"/>
    <mergeCell ref="C130:C132"/>
    <mergeCell ref="C133:C135"/>
    <mergeCell ref="A136:A141"/>
    <mergeCell ref="B136:B141"/>
    <mergeCell ref="C136:C138"/>
    <mergeCell ref="C139:C141"/>
    <mergeCell ref="A166:A171"/>
    <mergeCell ref="B166:B171"/>
    <mergeCell ref="C166:C168"/>
    <mergeCell ref="C169:C171"/>
    <mergeCell ref="A172:B177"/>
    <mergeCell ref="C172:C174"/>
    <mergeCell ref="C175:C177"/>
    <mergeCell ref="A154:A159"/>
    <mergeCell ref="B154:B159"/>
    <mergeCell ref="C154:C156"/>
    <mergeCell ref="C157:C159"/>
    <mergeCell ref="A160:A165"/>
    <mergeCell ref="B160:B165"/>
    <mergeCell ref="C160:C162"/>
    <mergeCell ref="C163:C165"/>
    <mergeCell ref="A190:A195"/>
    <mergeCell ref="B190:B195"/>
    <mergeCell ref="C190:C192"/>
    <mergeCell ref="C193:C195"/>
    <mergeCell ref="A196:A201"/>
    <mergeCell ref="B196:B201"/>
    <mergeCell ref="C196:C198"/>
    <mergeCell ref="C199:C201"/>
    <mergeCell ref="A178:B183"/>
    <mergeCell ref="C178:C180"/>
    <mergeCell ref="C181:C183"/>
    <mergeCell ref="A184:A189"/>
    <mergeCell ref="B184:B189"/>
    <mergeCell ref="C184:C186"/>
    <mergeCell ref="C187:C189"/>
    <mergeCell ref="A214:A219"/>
    <mergeCell ref="B214:B219"/>
    <mergeCell ref="C214:C216"/>
    <mergeCell ref="C217:C219"/>
    <mergeCell ref="A220:A225"/>
    <mergeCell ref="B220:B225"/>
    <mergeCell ref="C220:C222"/>
    <mergeCell ref="C223:C225"/>
    <mergeCell ref="A202:A207"/>
    <mergeCell ref="B202:B207"/>
    <mergeCell ref="C202:C204"/>
    <mergeCell ref="C205:C207"/>
    <mergeCell ref="A208:B213"/>
    <mergeCell ref="C208:C210"/>
    <mergeCell ref="C211:C213"/>
    <mergeCell ref="A238:B243"/>
    <mergeCell ref="C238:C240"/>
    <mergeCell ref="C241:C243"/>
    <mergeCell ref="A244:T244"/>
    <mergeCell ref="A226:B231"/>
    <mergeCell ref="C226:C228"/>
    <mergeCell ref="C229:C231"/>
    <mergeCell ref="A232:B237"/>
    <mergeCell ref="C232:C234"/>
    <mergeCell ref="C235:C237"/>
  </mergeCells>
  <printOptions horizontalCentered="1" verticalCentered="1"/>
  <pageMargins left="0.25" right="0.25" top="0" bottom="0" header="0" footer="0"/>
  <pageSetup paperSize="9" scale="51" orientation="landscape" r:id="rId1"/>
  <headerFooter alignWithMargins="0">
    <oddFooter>Page &amp;P of &amp;N</oddFooter>
  </headerFooter>
  <rowBreaks count="7" manualBreakCount="7">
    <brk id="33" max="20" man="1"/>
    <brk id="63" max="20" man="1"/>
    <brk id="93" max="20" man="1"/>
    <brk id="123" max="20" man="1"/>
    <brk id="153" max="20" man="1"/>
    <brk id="183" max="16383" man="1"/>
    <brk id="21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1"/>
  <sheetViews>
    <sheetView tabSelected="1" view="pageBreakPreview" zoomScale="55" zoomScaleSheetLayoutView="55" workbookViewId="0">
      <pane xSplit="4" ySplit="3" topLeftCell="I238" activePane="bottomRight" state="frozen"/>
      <selection activeCell="M3" sqref="M3"/>
      <selection pane="topRight" activeCell="M3" sqref="M3"/>
      <selection pane="bottomLeft" activeCell="M3" sqref="M3"/>
      <selection pane="bottomRight" activeCell="U241" sqref="U241"/>
    </sheetView>
  </sheetViews>
  <sheetFormatPr defaultRowHeight="15" x14ac:dyDescent="0.2"/>
  <cols>
    <col min="1" max="1" width="10.28515625" style="4" customWidth="1"/>
    <col min="2" max="2" width="11.5703125" style="4" customWidth="1"/>
    <col min="3" max="3" width="18.28515625" style="4" customWidth="1"/>
    <col min="4" max="4" width="23.85546875" style="4" customWidth="1"/>
    <col min="5" max="18" width="20.5703125" style="4" customWidth="1"/>
    <col min="19" max="19" width="18.7109375" style="4" customWidth="1"/>
    <col min="20" max="20" width="25.140625" style="4" customWidth="1"/>
    <col min="21" max="21" width="19.140625" style="4" customWidth="1"/>
    <col min="22" max="22" width="12.7109375" style="4" customWidth="1"/>
    <col min="23" max="23" width="13.140625" style="4" bestFit="1" customWidth="1"/>
    <col min="24" max="25" width="19.28515625" style="4" customWidth="1"/>
    <col min="26" max="26" width="14.42578125" style="4" customWidth="1"/>
    <col min="27" max="27" width="21.85546875" style="4" customWidth="1"/>
    <col min="28" max="28" width="11" style="4" customWidth="1"/>
    <col min="29" max="29" width="12" style="4" customWidth="1"/>
    <col min="30" max="30" width="12.85546875" style="4" customWidth="1"/>
    <col min="31" max="263" width="9.140625" style="4"/>
    <col min="264" max="264" width="5.5703125" style="4" bestFit="1" customWidth="1"/>
    <col min="265" max="265" width="13.28515625" style="4" customWidth="1"/>
    <col min="266" max="267" width="11.5703125" style="4" bestFit="1" customWidth="1"/>
    <col min="268" max="268" width="11.42578125" style="4" bestFit="1" customWidth="1"/>
    <col min="269" max="269" width="10.42578125" style="4" bestFit="1" customWidth="1"/>
    <col min="270" max="270" width="11.5703125" style="4" bestFit="1" customWidth="1"/>
    <col min="271" max="274" width="12.7109375" style="4" bestFit="1" customWidth="1"/>
    <col min="275" max="275" width="10" style="4" bestFit="1" customWidth="1"/>
    <col min="276" max="277" width="11.5703125" style="4" bestFit="1" customWidth="1"/>
    <col min="278" max="278" width="12.7109375" style="4" bestFit="1" customWidth="1"/>
    <col min="279" max="279" width="14" style="4" bestFit="1" customWidth="1"/>
    <col min="280" max="280" width="13.140625" style="4" bestFit="1" customWidth="1"/>
    <col min="281" max="281" width="11.42578125" style="4" bestFit="1" customWidth="1"/>
    <col min="282" max="519" width="9.140625" style="4"/>
    <col min="520" max="520" width="5.5703125" style="4" bestFit="1" customWidth="1"/>
    <col min="521" max="521" width="13.28515625" style="4" customWidth="1"/>
    <col min="522" max="523" width="11.5703125" style="4" bestFit="1" customWidth="1"/>
    <col min="524" max="524" width="11.42578125" style="4" bestFit="1" customWidth="1"/>
    <col min="525" max="525" width="10.42578125" style="4" bestFit="1" customWidth="1"/>
    <col min="526" max="526" width="11.5703125" style="4" bestFit="1" customWidth="1"/>
    <col min="527" max="530" width="12.7109375" style="4" bestFit="1" customWidth="1"/>
    <col min="531" max="531" width="10" style="4" bestFit="1" customWidth="1"/>
    <col min="532" max="533" width="11.5703125" style="4" bestFit="1" customWidth="1"/>
    <col min="534" max="534" width="12.7109375" style="4" bestFit="1" customWidth="1"/>
    <col min="535" max="535" width="14" style="4" bestFit="1" customWidth="1"/>
    <col min="536" max="536" width="13.140625" style="4" bestFit="1" customWidth="1"/>
    <col min="537" max="537" width="11.42578125" style="4" bestFit="1" customWidth="1"/>
    <col min="538" max="775" width="9.140625" style="4"/>
    <col min="776" max="776" width="5.5703125" style="4" bestFit="1" customWidth="1"/>
    <col min="777" max="777" width="13.28515625" style="4" customWidth="1"/>
    <col min="778" max="779" width="11.5703125" style="4" bestFit="1" customWidth="1"/>
    <col min="780" max="780" width="11.42578125" style="4" bestFit="1" customWidth="1"/>
    <col min="781" max="781" width="10.42578125" style="4" bestFit="1" customWidth="1"/>
    <col min="782" max="782" width="11.5703125" style="4" bestFit="1" customWidth="1"/>
    <col min="783" max="786" width="12.7109375" style="4" bestFit="1" customWidth="1"/>
    <col min="787" max="787" width="10" style="4" bestFit="1" customWidth="1"/>
    <col min="788" max="789" width="11.5703125" style="4" bestFit="1" customWidth="1"/>
    <col min="790" max="790" width="12.7109375" style="4" bestFit="1" customWidth="1"/>
    <col min="791" max="791" width="14" style="4" bestFit="1" customWidth="1"/>
    <col min="792" max="792" width="13.140625" style="4" bestFit="1" customWidth="1"/>
    <col min="793" max="793" width="11.42578125" style="4" bestFit="1" customWidth="1"/>
    <col min="794" max="1031" width="9.140625" style="4"/>
    <col min="1032" max="1032" width="5.5703125" style="4" bestFit="1" customWidth="1"/>
    <col min="1033" max="1033" width="13.28515625" style="4" customWidth="1"/>
    <col min="1034" max="1035" width="11.5703125" style="4" bestFit="1" customWidth="1"/>
    <col min="1036" max="1036" width="11.42578125" style="4" bestFit="1" customWidth="1"/>
    <col min="1037" max="1037" width="10.42578125" style="4" bestFit="1" customWidth="1"/>
    <col min="1038" max="1038" width="11.5703125" style="4" bestFit="1" customWidth="1"/>
    <col min="1039" max="1042" width="12.7109375" style="4" bestFit="1" customWidth="1"/>
    <col min="1043" max="1043" width="10" style="4" bestFit="1" customWidth="1"/>
    <col min="1044" max="1045" width="11.5703125" style="4" bestFit="1" customWidth="1"/>
    <col min="1046" max="1046" width="12.7109375" style="4" bestFit="1" customWidth="1"/>
    <col min="1047" max="1047" width="14" style="4" bestFit="1" customWidth="1"/>
    <col min="1048" max="1048" width="13.140625" style="4" bestFit="1" customWidth="1"/>
    <col min="1049" max="1049" width="11.42578125" style="4" bestFit="1" customWidth="1"/>
    <col min="1050" max="1287" width="9.140625" style="4"/>
    <col min="1288" max="1288" width="5.5703125" style="4" bestFit="1" customWidth="1"/>
    <col min="1289" max="1289" width="13.28515625" style="4" customWidth="1"/>
    <col min="1290" max="1291" width="11.5703125" style="4" bestFit="1" customWidth="1"/>
    <col min="1292" max="1292" width="11.42578125" style="4" bestFit="1" customWidth="1"/>
    <col min="1293" max="1293" width="10.42578125" style="4" bestFit="1" customWidth="1"/>
    <col min="1294" max="1294" width="11.5703125" style="4" bestFit="1" customWidth="1"/>
    <col min="1295" max="1298" width="12.7109375" style="4" bestFit="1" customWidth="1"/>
    <col min="1299" max="1299" width="10" style="4" bestFit="1" customWidth="1"/>
    <col min="1300" max="1301" width="11.5703125" style="4" bestFit="1" customWidth="1"/>
    <col min="1302" max="1302" width="12.7109375" style="4" bestFit="1" customWidth="1"/>
    <col min="1303" max="1303" width="14" style="4" bestFit="1" customWidth="1"/>
    <col min="1304" max="1304" width="13.140625" style="4" bestFit="1" customWidth="1"/>
    <col min="1305" max="1305" width="11.42578125" style="4" bestFit="1" customWidth="1"/>
    <col min="1306" max="1543" width="9.140625" style="4"/>
    <col min="1544" max="1544" width="5.5703125" style="4" bestFit="1" customWidth="1"/>
    <col min="1545" max="1545" width="13.28515625" style="4" customWidth="1"/>
    <col min="1546" max="1547" width="11.5703125" style="4" bestFit="1" customWidth="1"/>
    <col min="1548" max="1548" width="11.42578125" style="4" bestFit="1" customWidth="1"/>
    <col min="1549" max="1549" width="10.42578125" style="4" bestFit="1" customWidth="1"/>
    <col min="1550" max="1550" width="11.5703125" style="4" bestFit="1" customWidth="1"/>
    <col min="1551" max="1554" width="12.7109375" style="4" bestFit="1" customWidth="1"/>
    <col min="1555" max="1555" width="10" style="4" bestFit="1" customWidth="1"/>
    <col min="1556" max="1557" width="11.5703125" style="4" bestFit="1" customWidth="1"/>
    <col min="1558" max="1558" width="12.7109375" style="4" bestFit="1" customWidth="1"/>
    <col min="1559" max="1559" width="14" style="4" bestFit="1" customWidth="1"/>
    <col min="1560" max="1560" width="13.140625" style="4" bestFit="1" customWidth="1"/>
    <col min="1561" max="1561" width="11.42578125" style="4" bestFit="1" customWidth="1"/>
    <col min="1562" max="1799" width="9.140625" style="4"/>
    <col min="1800" max="1800" width="5.5703125" style="4" bestFit="1" customWidth="1"/>
    <col min="1801" max="1801" width="13.28515625" style="4" customWidth="1"/>
    <col min="1802" max="1803" width="11.5703125" style="4" bestFit="1" customWidth="1"/>
    <col min="1804" max="1804" width="11.42578125" style="4" bestFit="1" customWidth="1"/>
    <col min="1805" max="1805" width="10.42578125" style="4" bestFit="1" customWidth="1"/>
    <col min="1806" max="1806" width="11.5703125" style="4" bestFit="1" customWidth="1"/>
    <col min="1807" max="1810" width="12.7109375" style="4" bestFit="1" customWidth="1"/>
    <col min="1811" max="1811" width="10" style="4" bestFit="1" customWidth="1"/>
    <col min="1812" max="1813" width="11.5703125" style="4" bestFit="1" customWidth="1"/>
    <col min="1814" max="1814" width="12.7109375" style="4" bestFit="1" customWidth="1"/>
    <col min="1815" max="1815" width="14" style="4" bestFit="1" customWidth="1"/>
    <col min="1816" max="1816" width="13.140625" style="4" bestFit="1" customWidth="1"/>
    <col min="1817" max="1817" width="11.42578125" style="4" bestFit="1" customWidth="1"/>
    <col min="1818" max="2055" width="9.140625" style="4"/>
    <col min="2056" max="2056" width="5.5703125" style="4" bestFit="1" customWidth="1"/>
    <col min="2057" max="2057" width="13.28515625" style="4" customWidth="1"/>
    <col min="2058" max="2059" width="11.5703125" style="4" bestFit="1" customWidth="1"/>
    <col min="2060" max="2060" width="11.42578125" style="4" bestFit="1" customWidth="1"/>
    <col min="2061" max="2061" width="10.42578125" style="4" bestFit="1" customWidth="1"/>
    <col min="2062" max="2062" width="11.5703125" style="4" bestFit="1" customWidth="1"/>
    <col min="2063" max="2066" width="12.7109375" style="4" bestFit="1" customWidth="1"/>
    <col min="2067" max="2067" width="10" style="4" bestFit="1" customWidth="1"/>
    <col min="2068" max="2069" width="11.5703125" style="4" bestFit="1" customWidth="1"/>
    <col min="2070" max="2070" width="12.7109375" style="4" bestFit="1" customWidth="1"/>
    <col min="2071" max="2071" width="14" style="4" bestFit="1" customWidth="1"/>
    <col min="2072" max="2072" width="13.140625" style="4" bestFit="1" customWidth="1"/>
    <col min="2073" max="2073" width="11.42578125" style="4" bestFit="1" customWidth="1"/>
    <col min="2074" max="2311" width="9.140625" style="4"/>
    <col min="2312" max="2312" width="5.5703125" style="4" bestFit="1" customWidth="1"/>
    <col min="2313" max="2313" width="13.28515625" style="4" customWidth="1"/>
    <col min="2314" max="2315" width="11.5703125" style="4" bestFit="1" customWidth="1"/>
    <col min="2316" max="2316" width="11.42578125" style="4" bestFit="1" customWidth="1"/>
    <col min="2317" max="2317" width="10.42578125" style="4" bestFit="1" customWidth="1"/>
    <col min="2318" max="2318" width="11.5703125" style="4" bestFit="1" customWidth="1"/>
    <col min="2319" max="2322" width="12.7109375" style="4" bestFit="1" customWidth="1"/>
    <col min="2323" max="2323" width="10" style="4" bestFit="1" customWidth="1"/>
    <col min="2324" max="2325" width="11.5703125" style="4" bestFit="1" customWidth="1"/>
    <col min="2326" max="2326" width="12.7109375" style="4" bestFit="1" customWidth="1"/>
    <col min="2327" max="2327" width="14" style="4" bestFit="1" customWidth="1"/>
    <col min="2328" max="2328" width="13.140625" style="4" bestFit="1" customWidth="1"/>
    <col min="2329" max="2329" width="11.42578125" style="4" bestFit="1" customWidth="1"/>
    <col min="2330" max="2567" width="9.140625" style="4"/>
    <col min="2568" max="2568" width="5.5703125" style="4" bestFit="1" customWidth="1"/>
    <col min="2569" max="2569" width="13.28515625" style="4" customWidth="1"/>
    <col min="2570" max="2571" width="11.5703125" style="4" bestFit="1" customWidth="1"/>
    <col min="2572" max="2572" width="11.42578125" style="4" bestFit="1" customWidth="1"/>
    <col min="2573" max="2573" width="10.42578125" style="4" bestFit="1" customWidth="1"/>
    <col min="2574" max="2574" width="11.5703125" style="4" bestFit="1" customWidth="1"/>
    <col min="2575" max="2578" width="12.7109375" style="4" bestFit="1" customWidth="1"/>
    <col min="2579" max="2579" width="10" style="4" bestFit="1" customWidth="1"/>
    <col min="2580" max="2581" width="11.5703125" style="4" bestFit="1" customWidth="1"/>
    <col min="2582" max="2582" width="12.7109375" style="4" bestFit="1" customWidth="1"/>
    <col min="2583" max="2583" width="14" style="4" bestFit="1" customWidth="1"/>
    <col min="2584" max="2584" width="13.140625" style="4" bestFit="1" customWidth="1"/>
    <col min="2585" max="2585" width="11.42578125" style="4" bestFit="1" customWidth="1"/>
    <col min="2586" max="2823" width="9.140625" style="4"/>
    <col min="2824" max="2824" width="5.5703125" style="4" bestFit="1" customWidth="1"/>
    <col min="2825" max="2825" width="13.28515625" style="4" customWidth="1"/>
    <col min="2826" max="2827" width="11.5703125" style="4" bestFit="1" customWidth="1"/>
    <col min="2828" max="2828" width="11.42578125" style="4" bestFit="1" customWidth="1"/>
    <col min="2829" max="2829" width="10.42578125" style="4" bestFit="1" customWidth="1"/>
    <col min="2830" max="2830" width="11.5703125" style="4" bestFit="1" customWidth="1"/>
    <col min="2831" max="2834" width="12.7109375" style="4" bestFit="1" customWidth="1"/>
    <col min="2835" max="2835" width="10" style="4" bestFit="1" customWidth="1"/>
    <col min="2836" max="2837" width="11.5703125" style="4" bestFit="1" customWidth="1"/>
    <col min="2838" max="2838" width="12.7109375" style="4" bestFit="1" customWidth="1"/>
    <col min="2839" max="2839" width="14" style="4" bestFit="1" customWidth="1"/>
    <col min="2840" max="2840" width="13.140625" style="4" bestFit="1" customWidth="1"/>
    <col min="2841" max="2841" width="11.42578125" style="4" bestFit="1" customWidth="1"/>
    <col min="2842" max="3079" width="9.140625" style="4"/>
    <col min="3080" max="3080" width="5.5703125" style="4" bestFit="1" customWidth="1"/>
    <col min="3081" max="3081" width="13.28515625" style="4" customWidth="1"/>
    <col min="3082" max="3083" width="11.5703125" style="4" bestFit="1" customWidth="1"/>
    <col min="3084" max="3084" width="11.42578125" style="4" bestFit="1" customWidth="1"/>
    <col min="3085" max="3085" width="10.42578125" style="4" bestFit="1" customWidth="1"/>
    <col min="3086" max="3086" width="11.5703125" style="4" bestFit="1" customWidth="1"/>
    <col min="3087" max="3090" width="12.7109375" style="4" bestFit="1" customWidth="1"/>
    <col min="3091" max="3091" width="10" style="4" bestFit="1" customWidth="1"/>
    <col min="3092" max="3093" width="11.5703125" style="4" bestFit="1" customWidth="1"/>
    <col min="3094" max="3094" width="12.7109375" style="4" bestFit="1" customWidth="1"/>
    <col min="3095" max="3095" width="14" style="4" bestFit="1" customWidth="1"/>
    <col min="3096" max="3096" width="13.140625" style="4" bestFit="1" customWidth="1"/>
    <col min="3097" max="3097" width="11.42578125" style="4" bestFit="1" customWidth="1"/>
    <col min="3098" max="3335" width="9.140625" style="4"/>
    <col min="3336" max="3336" width="5.5703125" style="4" bestFit="1" customWidth="1"/>
    <col min="3337" max="3337" width="13.28515625" style="4" customWidth="1"/>
    <col min="3338" max="3339" width="11.5703125" style="4" bestFit="1" customWidth="1"/>
    <col min="3340" max="3340" width="11.42578125" style="4" bestFit="1" customWidth="1"/>
    <col min="3341" max="3341" width="10.42578125" style="4" bestFit="1" customWidth="1"/>
    <col min="3342" max="3342" width="11.5703125" style="4" bestFit="1" customWidth="1"/>
    <col min="3343" max="3346" width="12.7109375" style="4" bestFit="1" customWidth="1"/>
    <col min="3347" max="3347" width="10" style="4" bestFit="1" customWidth="1"/>
    <col min="3348" max="3349" width="11.5703125" style="4" bestFit="1" customWidth="1"/>
    <col min="3350" max="3350" width="12.7109375" style="4" bestFit="1" customWidth="1"/>
    <col min="3351" max="3351" width="14" style="4" bestFit="1" customWidth="1"/>
    <col min="3352" max="3352" width="13.140625" style="4" bestFit="1" customWidth="1"/>
    <col min="3353" max="3353" width="11.42578125" style="4" bestFit="1" customWidth="1"/>
    <col min="3354" max="3591" width="9.140625" style="4"/>
    <col min="3592" max="3592" width="5.5703125" style="4" bestFit="1" customWidth="1"/>
    <col min="3593" max="3593" width="13.28515625" style="4" customWidth="1"/>
    <col min="3594" max="3595" width="11.5703125" style="4" bestFit="1" customWidth="1"/>
    <col min="3596" max="3596" width="11.42578125" style="4" bestFit="1" customWidth="1"/>
    <col min="3597" max="3597" width="10.42578125" style="4" bestFit="1" customWidth="1"/>
    <col min="3598" max="3598" width="11.5703125" style="4" bestFit="1" customWidth="1"/>
    <col min="3599" max="3602" width="12.7109375" style="4" bestFit="1" customWidth="1"/>
    <col min="3603" max="3603" width="10" style="4" bestFit="1" customWidth="1"/>
    <col min="3604" max="3605" width="11.5703125" style="4" bestFit="1" customWidth="1"/>
    <col min="3606" max="3606" width="12.7109375" style="4" bestFit="1" customWidth="1"/>
    <col min="3607" max="3607" width="14" style="4" bestFit="1" customWidth="1"/>
    <col min="3608" max="3608" width="13.140625" style="4" bestFit="1" customWidth="1"/>
    <col min="3609" max="3609" width="11.42578125" style="4" bestFit="1" customWidth="1"/>
    <col min="3610" max="3847" width="9.140625" style="4"/>
    <col min="3848" max="3848" width="5.5703125" style="4" bestFit="1" customWidth="1"/>
    <col min="3849" max="3849" width="13.28515625" style="4" customWidth="1"/>
    <col min="3850" max="3851" width="11.5703125" style="4" bestFit="1" customWidth="1"/>
    <col min="3852" max="3852" width="11.42578125" style="4" bestFit="1" customWidth="1"/>
    <col min="3853" max="3853" width="10.42578125" style="4" bestFit="1" customWidth="1"/>
    <col min="3854" max="3854" width="11.5703125" style="4" bestFit="1" customWidth="1"/>
    <col min="3855" max="3858" width="12.7109375" style="4" bestFit="1" customWidth="1"/>
    <col min="3859" max="3859" width="10" style="4" bestFit="1" customWidth="1"/>
    <col min="3860" max="3861" width="11.5703125" style="4" bestFit="1" customWidth="1"/>
    <col min="3862" max="3862" width="12.7109375" style="4" bestFit="1" customWidth="1"/>
    <col min="3863" max="3863" width="14" style="4" bestFit="1" customWidth="1"/>
    <col min="3864" max="3864" width="13.140625" style="4" bestFit="1" customWidth="1"/>
    <col min="3865" max="3865" width="11.42578125" style="4" bestFit="1" customWidth="1"/>
    <col min="3866" max="4103" width="9.140625" style="4"/>
    <col min="4104" max="4104" width="5.5703125" style="4" bestFit="1" customWidth="1"/>
    <col min="4105" max="4105" width="13.28515625" style="4" customWidth="1"/>
    <col min="4106" max="4107" width="11.5703125" style="4" bestFit="1" customWidth="1"/>
    <col min="4108" max="4108" width="11.42578125" style="4" bestFit="1" customWidth="1"/>
    <col min="4109" max="4109" width="10.42578125" style="4" bestFit="1" customWidth="1"/>
    <col min="4110" max="4110" width="11.5703125" style="4" bestFit="1" customWidth="1"/>
    <col min="4111" max="4114" width="12.7109375" style="4" bestFit="1" customWidth="1"/>
    <col min="4115" max="4115" width="10" style="4" bestFit="1" customWidth="1"/>
    <col min="4116" max="4117" width="11.5703125" style="4" bestFit="1" customWidth="1"/>
    <col min="4118" max="4118" width="12.7109375" style="4" bestFit="1" customWidth="1"/>
    <col min="4119" max="4119" width="14" style="4" bestFit="1" customWidth="1"/>
    <col min="4120" max="4120" width="13.140625" style="4" bestFit="1" customWidth="1"/>
    <col min="4121" max="4121" width="11.42578125" style="4" bestFit="1" customWidth="1"/>
    <col min="4122" max="4359" width="9.140625" style="4"/>
    <col min="4360" max="4360" width="5.5703125" style="4" bestFit="1" customWidth="1"/>
    <col min="4361" max="4361" width="13.28515625" style="4" customWidth="1"/>
    <col min="4362" max="4363" width="11.5703125" style="4" bestFit="1" customWidth="1"/>
    <col min="4364" max="4364" width="11.42578125" style="4" bestFit="1" customWidth="1"/>
    <col min="4365" max="4365" width="10.42578125" style="4" bestFit="1" customWidth="1"/>
    <col min="4366" max="4366" width="11.5703125" style="4" bestFit="1" customWidth="1"/>
    <col min="4367" max="4370" width="12.7109375" style="4" bestFit="1" customWidth="1"/>
    <col min="4371" max="4371" width="10" style="4" bestFit="1" customWidth="1"/>
    <col min="4372" max="4373" width="11.5703125" style="4" bestFit="1" customWidth="1"/>
    <col min="4374" max="4374" width="12.7109375" style="4" bestFit="1" customWidth="1"/>
    <col min="4375" max="4375" width="14" style="4" bestFit="1" customWidth="1"/>
    <col min="4376" max="4376" width="13.140625" style="4" bestFit="1" customWidth="1"/>
    <col min="4377" max="4377" width="11.42578125" style="4" bestFit="1" customWidth="1"/>
    <col min="4378" max="4615" width="9.140625" style="4"/>
    <col min="4616" max="4616" width="5.5703125" style="4" bestFit="1" customWidth="1"/>
    <col min="4617" max="4617" width="13.28515625" style="4" customWidth="1"/>
    <col min="4618" max="4619" width="11.5703125" style="4" bestFit="1" customWidth="1"/>
    <col min="4620" max="4620" width="11.42578125" style="4" bestFit="1" customWidth="1"/>
    <col min="4621" max="4621" width="10.42578125" style="4" bestFit="1" customWidth="1"/>
    <col min="4622" max="4622" width="11.5703125" style="4" bestFit="1" customWidth="1"/>
    <col min="4623" max="4626" width="12.7109375" style="4" bestFit="1" customWidth="1"/>
    <col min="4627" max="4627" width="10" style="4" bestFit="1" customWidth="1"/>
    <col min="4628" max="4629" width="11.5703125" style="4" bestFit="1" customWidth="1"/>
    <col min="4630" max="4630" width="12.7109375" style="4" bestFit="1" customWidth="1"/>
    <col min="4631" max="4631" width="14" style="4" bestFit="1" customWidth="1"/>
    <col min="4632" max="4632" width="13.140625" style="4" bestFit="1" customWidth="1"/>
    <col min="4633" max="4633" width="11.42578125" style="4" bestFit="1" customWidth="1"/>
    <col min="4634" max="4871" width="9.140625" style="4"/>
    <col min="4872" max="4872" width="5.5703125" style="4" bestFit="1" customWidth="1"/>
    <col min="4873" max="4873" width="13.28515625" style="4" customWidth="1"/>
    <col min="4874" max="4875" width="11.5703125" style="4" bestFit="1" customWidth="1"/>
    <col min="4876" max="4876" width="11.42578125" style="4" bestFit="1" customWidth="1"/>
    <col min="4877" max="4877" width="10.42578125" style="4" bestFit="1" customWidth="1"/>
    <col min="4878" max="4878" width="11.5703125" style="4" bestFit="1" customWidth="1"/>
    <col min="4879" max="4882" width="12.7109375" style="4" bestFit="1" customWidth="1"/>
    <col min="4883" max="4883" width="10" style="4" bestFit="1" customWidth="1"/>
    <col min="4884" max="4885" width="11.5703125" style="4" bestFit="1" customWidth="1"/>
    <col min="4886" max="4886" width="12.7109375" style="4" bestFit="1" customWidth="1"/>
    <col min="4887" max="4887" width="14" style="4" bestFit="1" customWidth="1"/>
    <col min="4888" max="4888" width="13.140625" style="4" bestFit="1" customWidth="1"/>
    <col min="4889" max="4889" width="11.42578125" style="4" bestFit="1" customWidth="1"/>
    <col min="4890" max="5127" width="9.140625" style="4"/>
    <col min="5128" max="5128" width="5.5703125" style="4" bestFit="1" customWidth="1"/>
    <col min="5129" max="5129" width="13.28515625" style="4" customWidth="1"/>
    <col min="5130" max="5131" width="11.5703125" style="4" bestFit="1" customWidth="1"/>
    <col min="5132" max="5132" width="11.42578125" style="4" bestFit="1" customWidth="1"/>
    <col min="5133" max="5133" width="10.42578125" style="4" bestFit="1" customWidth="1"/>
    <col min="5134" max="5134" width="11.5703125" style="4" bestFit="1" customWidth="1"/>
    <col min="5135" max="5138" width="12.7109375" style="4" bestFit="1" customWidth="1"/>
    <col min="5139" max="5139" width="10" style="4" bestFit="1" customWidth="1"/>
    <col min="5140" max="5141" width="11.5703125" style="4" bestFit="1" customWidth="1"/>
    <col min="5142" max="5142" width="12.7109375" style="4" bestFit="1" customWidth="1"/>
    <col min="5143" max="5143" width="14" style="4" bestFit="1" customWidth="1"/>
    <col min="5144" max="5144" width="13.140625" style="4" bestFit="1" customWidth="1"/>
    <col min="5145" max="5145" width="11.42578125" style="4" bestFit="1" customWidth="1"/>
    <col min="5146" max="5383" width="9.140625" style="4"/>
    <col min="5384" max="5384" width="5.5703125" style="4" bestFit="1" customWidth="1"/>
    <col min="5385" max="5385" width="13.28515625" style="4" customWidth="1"/>
    <col min="5386" max="5387" width="11.5703125" style="4" bestFit="1" customWidth="1"/>
    <col min="5388" max="5388" width="11.42578125" style="4" bestFit="1" customWidth="1"/>
    <col min="5389" max="5389" width="10.42578125" style="4" bestFit="1" customWidth="1"/>
    <col min="5390" max="5390" width="11.5703125" style="4" bestFit="1" customWidth="1"/>
    <col min="5391" max="5394" width="12.7109375" style="4" bestFit="1" customWidth="1"/>
    <col min="5395" max="5395" width="10" style="4" bestFit="1" customWidth="1"/>
    <col min="5396" max="5397" width="11.5703125" style="4" bestFit="1" customWidth="1"/>
    <col min="5398" max="5398" width="12.7109375" style="4" bestFit="1" customWidth="1"/>
    <col min="5399" max="5399" width="14" style="4" bestFit="1" customWidth="1"/>
    <col min="5400" max="5400" width="13.140625" style="4" bestFit="1" customWidth="1"/>
    <col min="5401" max="5401" width="11.42578125" style="4" bestFit="1" customWidth="1"/>
    <col min="5402" max="5639" width="9.140625" style="4"/>
    <col min="5640" max="5640" width="5.5703125" style="4" bestFit="1" customWidth="1"/>
    <col min="5641" max="5641" width="13.28515625" style="4" customWidth="1"/>
    <col min="5642" max="5643" width="11.5703125" style="4" bestFit="1" customWidth="1"/>
    <col min="5644" max="5644" width="11.42578125" style="4" bestFit="1" customWidth="1"/>
    <col min="5645" max="5645" width="10.42578125" style="4" bestFit="1" customWidth="1"/>
    <col min="5646" max="5646" width="11.5703125" style="4" bestFit="1" customWidth="1"/>
    <col min="5647" max="5650" width="12.7109375" style="4" bestFit="1" customWidth="1"/>
    <col min="5651" max="5651" width="10" style="4" bestFit="1" customWidth="1"/>
    <col min="5652" max="5653" width="11.5703125" style="4" bestFit="1" customWidth="1"/>
    <col min="5654" max="5654" width="12.7109375" style="4" bestFit="1" customWidth="1"/>
    <col min="5655" max="5655" width="14" style="4" bestFit="1" customWidth="1"/>
    <col min="5656" max="5656" width="13.140625" style="4" bestFit="1" customWidth="1"/>
    <col min="5657" max="5657" width="11.42578125" style="4" bestFit="1" customWidth="1"/>
    <col min="5658" max="5895" width="9.140625" style="4"/>
    <col min="5896" max="5896" width="5.5703125" style="4" bestFit="1" customWidth="1"/>
    <col min="5897" max="5897" width="13.28515625" style="4" customWidth="1"/>
    <col min="5898" max="5899" width="11.5703125" style="4" bestFit="1" customWidth="1"/>
    <col min="5900" max="5900" width="11.42578125" style="4" bestFit="1" customWidth="1"/>
    <col min="5901" max="5901" width="10.42578125" style="4" bestFit="1" customWidth="1"/>
    <col min="5902" max="5902" width="11.5703125" style="4" bestFit="1" customWidth="1"/>
    <col min="5903" max="5906" width="12.7109375" style="4" bestFit="1" customWidth="1"/>
    <col min="5907" max="5907" width="10" style="4" bestFit="1" customWidth="1"/>
    <col min="5908" max="5909" width="11.5703125" style="4" bestFit="1" customWidth="1"/>
    <col min="5910" max="5910" width="12.7109375" style="4" bestFit="1" customWidth="1"/>
    <col min="5911" max="5911" width="14" style="4" bestFit="1" customWidth="1"/>
    <col min="5912" max="5912" width="13.140625" style="4" bestFit="1" customWidth="1"/>
    <col min="5913" max="5913" width="11.42578125" style="4" bestFit="1" customWidth="1"/>
    <col min="5914" max="6151" width="9.140625" style="4"/>
    <col min="6152" max="6152" width="5.5703125" style="4" bestFit="1" customWidth="1"/>
    <col min="6153" max="6153" width="13.28515625" style="4" customWidth="1"/>
    <col min="6154" max="6155" width="11.5703125" style="4" bestFit="1" customWidth="1"/>
    <col min="6156" max="6156" width="11.42578125" style="4" bestFit="1" customWidth="1"/>
    <col min="6157" max="6157" width="10.42578125" style="4" bestFit="1" customWidth="1"/>
    <col min="6158" max="6158" width="11.5703125" style="4" bestFit="1" customWidth="1"/>
    <col min="6159" max="6162" width="12.7109375" style="4" bestFit="1" customWidth="1"/>
    <col min="6163" max="6163" width="10" style="4" bestFit="1" customWidth="1"/>
    <col min="6164" max="6165" width="11.5703125" style="4" bestFit="1" customWidth="1"/>
    <col min="6166" max="6166" width="12.7109375" style="4" bestFit="1" customWidth="1"/>
    <col min="6167" max="6167" width="14" style="4" bestFit="1" customWidth="1"/>
    <col min="6168" max="6168" width="13.140625" style="4" bestFit="1" customWidth="1"/>
    <col min="6169" max="6169" width="11.42578125" style="4" bestFit="1" customWidth="1"/>
    <col min="6170" max="6407" width="9.140625" style="4"/>
    <col min="6408" max="6408" width="5.5703125" style="4" bestFit="1" customWidth="1"/>
    <col min="6409" max="6409" width="13.28515625" style="4" customWidth="1"/>
    <col min="6410" max="6411" width="11.5703125" style="4" bestFit="1" customWidth="1"/>
    <col min="6412" max="6412" width="11.42578125" style="4" bestFit="1" customWidth="1"/>
    <col min="6413" max="6413" width="10.42578125" style="4" bestFit="1" customWidth="1"/>
    <col min="6414" max="6414" width="11.5703125" style="4" bestFit="1" customWidth="1"/>
    <col min="6415" max="6418" width="12.7109375" style="4" bestFit="1" customWidth="1"/>
    <col min="6419" max="6419" width="10" style="4" bestFit="1" customWidth="1"/>
    <col min="6420" max="6421" width="11.5703125" style="4" bestFit="1" customWidth="1"/>
    <col min="6422" max="6422" width="12.7109375" style="4" bestFit="1" customWidth="1"/>
    <col min="6423" max="6423" width="14" style="4" bestFit="1" customWidth="1"/>
    <col min="6424" max="6424" width="13.140625" style="4" bestFit="1" customWidth="1"/>
    <col min="6425" max="6425" width="11.42578125" style="4" bestFit="1" customWidth="1"/>
    <col min="6426" max="6663" width="9.140625" style="4"/>
    <col min="6664" max="6664" width="5.5703125" style="4" bestFit="1" customWidth="1"/>
    <col min="6665" max="6665" width="13.28515625" style="4" customWidth="1"/>
    <col min="6666" max="6667" width="11.5703125" style="4" bestFit="1" customWidth="1"/>
    <col min="6668" max="6668" width="11.42578125" style="4" bestFit="1" customWidth="1"/>
    <col min="6669" max="6669" width="10.42578125" style="4" bestFit="1" customWidth="1"/>
    <col min="6670" max="6670" width="11.5703125" style="4" bestFit="1" customWidth="1"/>
    <col min="6671" max="6674" width="12.7109375" style="4" bestFit="1" customWidth="1"/>
    <col min="6675" max="6675" width="10" style="4" bestFit="1" customWidth="1"/>
    <col min="6676" max="6677" width="11.5703125" style="4" bestFit="1" customWidth="1"/>
    <col min="6678" max="6678" width="12.7109375" style="4" bestFit="1" customWidth="1"/>
    <col min="6679" max="6679" width="14" style="4" bestFit="1" customWidth="1"/>
    <col min="6680" max="6680" width="13.140625" style="4" bestFit="1" customWidth="1"/>
    <col min="6681" max="6681" width="11.42578125" style="4" bestFit="1" customWidth="1"/>
    <col min="6682" max="6919" width="9.140625" style="4"/>
    <col min="6920" max="6920" width="5.5703125" style="4" bestFit="1" customWidth="1"/>
    <col min="6921" max="6921" width="13.28515625" style="4" customWidth="1"/>
    <col min="6922" max="6923" width="11.5703125" style="4" bestFit="1" customWidth="1"/>
    <col min="6924" max="6924" width="11.42578125" style="4" bestFit="1" customWidth="1"/>
    <col min="6925" max="6925" width="10.42578125" style="4" bestFit="1" customWidth="1"/>
    <col min="6926" max="6926" width="11.5703125" style="4" bestFit="1" customWidth="1"/>
    <col min="6927" max="6930" width="12.7109375" style="4" bestFit="1" customWidth="1"/>
    <col min="6931" max="6931" width="10" style="4" bestFit="1" customWidth="1"/>
    <col min="6932" max="6933" width="11.5703125" style="4" bestFit="1" customWidth="1"/>
    <col min="6934" max="6934" width="12.7109375" style="4" bestFit="1" customWidth="1"/>
    <col min="6935" max="6935" width="14" style="4" bestFit="1" customWidth="1"/>
    <col min="6936" max="6936" width="13.140625" style="4" bestFit="1" customWidth="1"/>
    <col min="6937" max="6937" width="11.42578125" style="4" bestFit="1" customWidth="1"/>
    <col min="6938" max="7175" width="9.140625" style="4"/>
    <col min="7176" max="7176" width="5.5703125" style="4" bestFit="1" customWidth="1"/>
    <col min="7177" max="7177" width="13.28515625" style="4" customWidth="1"/>
    <col min="7178" max="7179" width="11.5703125" style="4" bestFit="1" customWidth="1"/>
    <col min="7180" max="7180" width="11.42578125" style="4" bestFit="1" customWidth="1"/>
    <col min="7181" max="7181" width="10.42578125" style="4" bestFit="1" customWidth="1"/>
    <col min="7182" max="7182" width="11.5703125" style="4" bestFit="1" customWidth="1"/>
    <col min="7183" max="7186" width="12.7109375" style="4" bestFit="1" customWidth="1"/>
    <col min="7187" max="7187" width="10" style="4" bestFit="1" customWidth="1"/>
    <col min="7188" max="7189" width="11.5703125" style="4" bestFit="1" customWidth="1"/>
    <col min="7190" max="7190" width="12.7109375" style="4" bestFit="1" customWidth="1"/>
    <col min="7191" max="7191" width="14" style="4" bestFit="1" customWidth="1"/>
    <col min="7192" max="7192" width="13.140625" style="4" bestFit="1" customWidth="1"/>
    <col min="7193" max="7193" width="11.42578125" style="4" bestFit="1" customWidth="1"/>
    <col min="7194" max="7431" width="9.140625" style="4"/>
    <col min="7432" max="7432" width="5.5703125" style="4" bestFit="1" customWidth="1"/>
    <col min="7433" max="7433" width="13.28515625" style="4" customWidth="1"/>
    <col min="7434" max="7435" width="11.5703125" style="4" bestFit="1" customWidth="1"/>
    <col min="7436" max="7436" width="11.42578125" style="4" bestFit="1" customWidth="1"/>
    <col min="7437" max="7437" width="10.42578125" style="4" bestFit="1" customWidth="1"/>
    <col min="7438" max="7438" width="11.5703125" style="4" bestFit="1" customWidth="1"/>
    <col min="7439" max="7442" width="12.7109375" style="4" bestFit="1" customWidth="1"/>
    <col min="7443" max="7443" width="10" style="4" bestFit="1" customWidth="1"/>
    <col min="7444" max="7445" width="11.5703125" style="4" bestFit="1" customWidth="1"/>
    <col min="7446" max="7446" width="12.7109375" style="4" bestFit="1" customWidth="1"/>
    <col min="7447" max="7447" width="14" style="4" bestFit="1" customWidth="1"/>
    <col min="7448" max="7448" width="13.140625" style="4" bestFit="1" customWidth="1"/>
    <col min="7449" max="7449" width="11.42578125" style="4" bestFit="1" customWidth="1"/>
    <col min="7450" max="7687" width="9.140625" style="4"/>
    <col min="7688" max="7688" width="5.5703125" style="4" bestFit="1" customWidth="1"/>
    <col min="7689" max="7689" width="13.28515625" style="4" customWidth="1"/>
    <col min="7690" max="7691" width="11.5703125" style="4" bestFit="1" customWidth="1"/>
    <col min="7692" max="7692" width="11.42578125" style="4" bestFit="1" customWidth="1"/>
    <col min="7693" max="7693" width="10.42578125" style="4" bestFit="1" customWidth="1"/>
    <col min="7694" max="7694" width="11.5703125" style="4" bestFit="1" customWidth="1"/>
    <col min="7695" max="7698" width="12.7109375" style="4" bestFit="1" customWidth="1"/>
    <col min="7699" max="7699" width="10" style="4" bestFit="1" customWidth="1"/>
    <col min="7700" max="7701" width="11.5703125" style="4" bestFit="1" customWidth="1"/>
    <col min="7702" max="7702" width="12.7109375" style="4" bestFit="1" customWidth="1"/>
    <col min="7703" max="7703" width="14" style="4" bestFit="1" customWidth="1"/>
    <col min="7704" max="7704" width="13.140625" style="4" bestFit="1" customWidth="1"/>
    <col min="7705" max="7705" width="11.42578125" style="4" bestFit="1" customWidth="1"/>
    <col min="7706" max="7943" width="9.140625" style="4"/>
    <col min="7944" max="7944" width="5.5703125" style="4" bestFit="1" customWidth="1"/>
    <col min="7945" max="7945" width="13.28515625" style="4" customWidth="1"/>
    <col min="7946" max="7947" width="11.5703125" style="4" bestFit="1" customWidth="1"/>
    <col min="7948" max="7948" width="11.42578125" style="4" bestFit="1" customWidth="1"/>
    <col min="7949" max="7949" width="10.42578125" style="4" bestFit="1" customWidth="1"/>
    <col min="7950" max="7950" width="11.5703125" style="4" bestFit="1" customWidth="1"/>
    <col min="7951" max="7954" width="12.7109375" style="4" bestFit="1" customWidth="1"/>
    <col min="7955" max="7955" width="10" style="4" bestFit="1" customWidth="1"/>
    <col min="7956" max="7957" width="11.5703125" style="4" bestFit="1" customWidth="1"/>
    <col min="7958" max="7958" width="12.7109375" style="4" bestFit="1" customWidth="1"/>
    <col min="7959" max="7959" width="14" style="4" bestFit="1" customWidth="1"/>
    <col min="7960" max="7960" width="13.140625" style="4" bestFit="1" customWidth="1"/>
    <col min="7961" max="7961" width="11.42578125" style="4" bestFit="1" customWidth="1"/>
    <col min="7962" max="8199" width="9.140625" style="4"/>
    <col min="8200" max="8200" width="5.5703125" style="4" bestFit="1" customWidth="1"/>
    <col min="8201" max="8201" width="13.28515625" style="4" customWidth="1"/>
    <col min="8202" max="8203" width="11.5703125" style="4" bestFit="1" customWidth="1"/>
    <col min="8204" max="8204" width="11.42578125" style="4" bestFit="1" customWidth="1"/>
    <col min="8205" max="8205" width="10.42578125" style="4" bestFit="1" customWidth="1"/>
    <col min="8206" max="8206" width="11.5703125" style="4" bestFit="1" customWidth="1"/>
    <col min="8207" max="8210" width="12.7109375" style="4" bestFit="1" customWidth="1"/>
    <col min="8211" max="8211" width="10" style="4" bestFit="1" customWidth="1"/>
    <col min="8212" max="8213" width="11.5703125" style="4" bestFit="1" customWidth="1"/>
    <col min="8214" max="8214" width="12.7109375" style="4" bestFit="1" customWidth="1"/>
    <col min="8215" max="8215" width="14" style="4" bestFit="1" customWidth="1"/>
    <col min="8216" max="8216" width="13.140625" style="4" bestFit="1" customWidth="1"/>
    <col min="8217" max="8217" width="11.42578125" style="4" bestFit="1" customWidth="1"/>
    <col min="8218" max="8455" width="9.140625" style="4"/>
    <col min="8456" max="8456" width="5.5703125" style="4" bestFit="1" customWidth="1"/>
    <col min="8457" max="8457" width="13.28515625" style="4" customWidth="1"/>
    <col min="8458" max="8459" width="11.5703125" style="4" bestFit="1" customWidth="1"/>
    <col min="8460" max="8460" width="11.42578125" style="4" bestFit="1" customWidth="1"/>
    <col min="8461" max="8461" width="10.42578125" style="4" bestFit="1" customWidth="1"/>
    <col min="8462" max="8462" width="11.5703125" style="4" bestFit="1" customWidth="1"/>
    <col min="8463" max="8466" width="12.7109375" style="4" bestFit="1" customWidth="1"/>
    <col min="8467" max="8467" width="10" style="4" bestFit="1" customWidth="1"/>
    <col min="8468" max="8469" width="11.5703125" style="4" bestFit="1" customWidth="1"/>
    <col min="8470" max="8470" width="12.7109375" style="4" bestFit="1" customWidth="1"/>
    <col min="8471" max="8471" width="14" style="4" bestFit="1" customWidth="1"/>
    <col min="8472" max="8472" width="13.140625" style="4" bestFit="1" customWidth="1"/>
    <col min="8473" max="8473" width="11.42578125" style="4" bestFit="1" customWidth="1"/>
    <col min="8474" max="8711" width="9.140625" style="4"/>
    <col min="8712" max="8712" width="5.5703125" style="4" bestFit="1" customWidth="1"/>
    <col min="8713" max="8713" width="13.28515625" style="4" customWidth="1"/>
    <col min="8714" max="8715" width="11.5703125" style="4" bestFit="1" customWidth="1"/>
    <col min="8716" max="8716" width="11.42578125" style="4" bestFit="1" customWidth="1"/>
    <col min="8717" max="8717" width="10.42578125" style="4" bestFit="1" customWidth="1"/>
    <col min="8718" max="8718" width="11.5703125" style="4" bestFit="1" customWidth="1"/>
    <col min="8719" max="8722" width="12.7109375" style="4" bestFit="1" customWidth="1"/>
    <col min="8723" max="8723" width="10" style="4" bestFit="1" customWidth="1"/>
    <col min="8724" max="8725" width="11.5703125" style="4" bestFit="1" customWidth="1"/>
    <col min="8726" max="8726" width="12.7109375" style="4" bestFit="1" customWidth="1"/>
    <col min="8727" max="8727" width="14" style="4" bestFit="1" customWidth="1"/>
    <col min="8728" max="8728" width="13.140625" style="4" bestFit="1" customWidth="1"/>
    <col min="8729" max="8729" width="11.42578125" style="4" bestFit="1" customWidth="1"/>
    <col min="8730" max="8967" width="9.140625" style="4"/>
    <col min="8968" max="8968" width="5.5703125" style="4" bestFit="1" customWidth="1"/>
    <col min="8969" max="8969" width="13.28515625" style="4" customWidth="1"/>
    <col min="8970" max="8971" width="11.5703125" style="4" bestFit="1" customWidth="1"/>
    <col min="8972" max="8972" width="11.42578125" style="4" bestFit="1" customWidth="1"/>
    <col min="8973" max="8973" width="10.42578125" style="4" bestFit="1" customWidth="1"/>
    <col min="8974" max="8974" width="11.5703125" style="4" bestFit="1" customWidth="1"/>
    <col min="8975" max="8978" width="12.7109375" style="4" bestFit="1" customWidth="1"/>
    <col min="8979" max="8979" width="10" style="4" bestFit="1" customWidth="1"/>
    <col min="8980" max="8981" width="11.5703125" style="4" bestFit="1" customWidth="1"/>
    <col min="8982" max="8982" width="12.7109375" style="4" bestFit="1" customWidth="1"/>
    <col min="8983" max="8983" width="14" style="4" bestFit="1" customWidth="1"/>
    <col min="8984" max="8984" width="13.140625" style="4" bestFit="1" customWidth="1"/>
    <col min="8985" max="8985" width="11.42578125" style="4" bestFit="1" customWidth="1"/>
    <col min="8986" max="9223" width="9.140625" style="4"/>
    <col min="9224" max="9224" width="5.5703125" style="4" bestFit="1" customWidth="1"/>
    <col min="9225" max="9225" width="13.28515625" style="4" customWidth="1"/>
    <col min="9226" max="9227" width="11.5703125" style="4" bestFit="1" customWidth="1"/>
    <col min="9228" max="9228" width="11.42578125" style="4" bestFit="1" customWidth="1"/>
    <col min="9229" max="9229" width="10.42578125" style="4" bestFit="1" customWidth="1"/>
    <col min="9230" max="9230" width="11.5703125" style="4" bestFit="1" customWidth="1"/>
    <col min="9231" max="9234" width="12.7109375" style="4" bestFit="1" customWidth="1"/>
    <col min="9235" max="9235" width="10" style="4" bestFit="1" customWidth="1"/>
    <col min="9236" max="9237" width="11.5703125" style="4" bestFit="1" customWidth="1"/>
    <col min="9238" max="9238" width="12.7109375" style="4" bestFit="1" customWidth="1"/>
    <col min="9239" max="9239" width="14" style="4" bestFit="1" customWidth="1"/>
    <col min="9240" max="9240" width="13.140625" style="4" bestFit="1" customWidth="1"/>
    <col min="9241" max="9241" width="11.42578125" style="4" bestFit="1" customWidth="1"/>
    <col min="9242" max="9479" width="9.140625" style="4"/>
    <col min="9480" max="9480" width="5.5703125" style="4" bestFit="1" customWidth="1"/>
    <col min="9481" max="9481" width="13.28515625" style="4" customWidth="1"/>
    <col min="9482" max="9483" width="11.5703125" style="4" bestFit="1" customWidth="1"/>
    <col min="9484" max="9484" width="11.42578125" style="4" bestFit="1" customWidth="1"/>
    <col min="9485" max="9485" width="10.42578125" style="4" bestFit="1" customWidth="1"/>
    <col min="9486" max="9486" width="11.5703125" style="4" bestFit="1" customWidth="1"/>
    <col min="9487" max="9490" width="12.7109375" style="4" bestFit="1" customWidth="1"/>
    <col min="9491" max="9491" width="10" style="4" bestFit="1" customWidth="1"/>
    <col min="9492" max="9493" width="11.5703125" style="4" bestFit="1" customWidth="1"/>
    <col min="9494" max="9494" width="12.7109375" style="4" bestFit="1" customWidth="1"/>
    <col min="9495" max="9495" width="14" style="4" bestFit="1" customWidth="1"/>
    <col min="9496" max="9496" width="13.140625" style="4" bestFit="1" customWidth="1"/>
    <col min="9497" max="9497" width="11.42578125" style="4" bestFit="1" customWidth="1"/>
    <col min="9498" max="9735" width="9.140625" style="4"/>
    <col min="9736" max="9736" width="5.5703125" style="4" bestFit="1" customWidth="1"/>
    <col min="9737" max="9737" width="13.28515625" style="4" customWidth="1"/>
    <col min="9738" max="9739" width="11.5703125" style="4" bestFit="1" customWidth="1"/>
    <col min="9740" max="9740" width="11.42578125" style="4" bestFit="1" customWidth="1"/>
    <col min="9741" max="9741" width="10.42578125" style="4" bestFit="1" customWidth="1"/>
    <col min="9742" max="9742" width="11.5703125" style="4" bestFit="1" customWidth="1"/>
    <col min="9743" max="9746" width="12.7109375" style="4" bestFit="1" customWidth="1"/>
    <col min="9747" max="9747" width="10" style="4" bestFit="1" customWidth="1"/>
    <col min="9748" max="9749" width="11.5703125" style="4" bestFit="1" customWidth="1"/>
    <col min="9750" max="9750" width="12.7109375" style="4" bestFit="1" customWidth="1"/>
    <col min="9751" max="9751" width="14" style="4" bestFit="1" customWidth="1"/>
    <col min="9752" max="9752" width="13.140625" style="4" bestFit="1" customWidth="1"/>
    <col min="9753" max="9753" width="11.42578125" style="4" bestFit="1" customWidth="1"/>
    <col min="9754" max="9991" width="9.140625" style="4"/>
    <col min="9992" max="9992" width="5.5703125" style="4" bestFit="1" customWidth="1"/>
    <col min="9993" max="9993" width="13.28515625" style="4" customWidth="1"/>
    <col min="9994" max="9995" width="11.5703125" style="4" bestFit="1" customWidth="1"/>
    <col min="9996" max="9996" width="11.42578125" style="4" bestFit="1" customWidth="1"/>
    <col min="9997" max="9997" width="10.42578125" style="4" bestFit="1" customWidth="1"/>
    <col min="9998" max="9998" width="11.5703125" style="4" bestFit="1" customWidth="1"/>
    <col min="9999" max="10002" width="12.7109375" style="4" bestFit="1" customWidth="1"/>
    <col min="10003" max="10003" width="10" style="4" bestFit="1" customWidth="1"/>
    <col min="10004" max="10005" width="11.5703125" style="4" bestFit="1" customWidth="1"/>
    <col min="10006" max="10006" width="12.7109375" style="4" bestFit="1" customWidth="1"/>
    <col min="10007" max="10007" width="14" style="4" bestFit="1" customWidth="1"/>
    <col min="10008" max="10008" width="13.140625" style="4" bestFit="1" customWidth="1"/>
    <col min="10009" max="10009" width="11.42578125" style="4" bestFit="1" customWidth="1"/>
    <col min="10010" max="10247" width="9.140625" style="4"/>
    <col min="10248" max="10248" width="5.5703125" style="4" bestFit="1" customWidth="1"/>
    <col min="10249" max="10249" width="13.28515625" style="4" customWidth="1"/>
    <col min="10250" max="10251" width="11.5703125" style="4" bestFit="1" customWidth="1"/>
    <col min="10252" max="10252" width="11.42578125" style="4" bestFit="1" customWidth="1"/>
    <col min="10253" max="10253" width="10.42578125" style="4" bestFit="1" customWidth="1"/>
    <col min="10254" max="10254" width="11.5703125" style="4" bestFit="1" customWidth="1"/>
    <col min="10255" max="10258" width="12.7109375" style="4" bestFit="1" customWidth="1"/>
    <col min="10259" max="10259" width="10" style="4" bestFit="1" customWidth="1"/>
    <col min="10260" max="10261" width="11.5703125" style="4" bestFit="1" customWidth="1"/>
    <col min="10262" max="10262" width="12.7109375" style="4" bestFit="1" customWidth="1"/>
    <col min="10263" max="10263" width="14" style="4" bestFit="1" customWidth="1"/>
    <col min="10264" max="10264" width="13.140625" style="4" bestFit="1" customWidth="1"/>
    <col min="10265" max="10265" width="11.42578125" style="4" bestFit="1" customWidth="1"/>
    <col min="10266" max="10503" width="9.140625" style="4"/>
    <col min="10504" max="10504" width="5.5703125" style="4" bestFit="1" customWidth="1"/>
    <col min="10505" max="10505" width="13.28515625" style="4" customWidth="1"/>
    <col min="10506" max="10507" width="11.5703125" style="4" bestFit="1" customWidth="1"/>
    <col min="10508" max="10508" width="11.42578125" style="4" bestFit="1" customWidth="1"/>
    <col min="10509" max="10509" width="10.42578125" style="4" bestFit="1" customWidth="1"/>
    <col min="10510" max="10510" width="11.5703125" style="4" bestFit="1" customWidth="1"/>
    <col min="10511" max="10514" width="12.7109375" style="4" bestFit="1" customWidth="1"/>
    <col min="10515" max="10515" width="10" style="4" bestFit="1" customWidth="1"/>
    <col min="10516" max="10517" width="11.5703125" style="4" bestFit="1" customWidth="1"/>
    <col min="10518" max="10518" width="12.7109375" style="4" bestFit="1" customWidth="1"/>
    <col min="10519" max="10519" width="14" style="4" bestFit="1" customWidth="1"/>
    <col min="10520" max="10520" width="13.140625" style="4" bestFit="1" customWidth="1"/>
    <col min="10521" max="10521" width="11.42578125" style="4" bestFit="1" customWidth="1"/>
    <col min="10522" max="10759" width="9.140625" style="4"/>
    <col min="10760" max="10760" width="5.5703125" style="4" bestFit="1" customWidth="1"/>
    <col min="10761" max="10761" width="13.28515625" style="4" customWidth="1"/>
    <col min="10762" max="10763" width="11.5703125" style="4" bestFit="1" customWidth="1"/>
    <col min="10764" max="10764" width="11.42578125" style="4" bestFit="1" customWidth="1"/>
    <col min="10765" max="10765" width="10.42578125" style="4" bestFit="1" customWidth="1"/>
    <col min="10766" max="10766" width="11.5703125" style="4" bestFit="1" customWidth="1"/>
    <col min="10767" max="10770" width="12.7109375" style="4" bestFit="1" customWidth="1"/>
    <col min="10771" max="10771" width="10" style="4" bestFit="1" customWidth="1"/>
    <col min="10772" max="10773" width="11.5703125" style="4" bestFit="1" customWidth="1"/>
    <col min="10774" max="10774" width="12.7109375" style="4" bestFit="1" customWidth="1"/>
    <col min="10775" max="10775" width="14" style="4" bestFit="1" customWidth="1"/>
    <col min="10776" max="10776" width="13.140625" style="4" bestFit="1" customWidth="1"/>
    <col min="10777" max="10777" width="11.42578125" style="4" bestFit="1" customWidth="1"/>
    <col min="10778" max="11015" width="9.140625" style="4"/>
    <col min="11016" max="11016" width="5.5703125" style="4" bestFit="1" customWidth="1"/>
    <col min="11017" max="11017" width="13.28515625" style="4" customWidth="1"/>
    <col min="11018" max="11019" width="11.5703125" style="4" bestFit="1" customWidth="1"/>
    <col min="11020" max="11020" width="11.42578125" style="4" bestFit="1" customWidth="1"/>
    <col min="11021" max="11021" width="10.42578125" style="4" bestFit="1" customWidth="1"/>
    <col min="11022" max="11022" width="11.5703125" style="4" bestFit="1" customWidth="1"/>
    <col min="11023" max="11026" width="12.7109375" style="4" bestFit="1" customWidth="1"/>
    <col min="11027" max="11027" width="10" style="4" bestFit="1" customWidth="1"/>
    <col min="11028" max="11029" width="11.5703125" style="4" bestFit="1" customWidth="1"/>
    <col min="11030" max="11030" width="12.7109375" style="4" bestFit="1" customWidth="1"/>
    <col min="11031" max="11031" width="14" style="4" bestFit="1" customWidth="1"/>
    <col min="11032" max="11032" width="13.140625" style="4" bestFit="1" customWidth="1"/>
    <col min="11033" max="11033" width="11.42578125" style="4" bestFit="1" customWidth="1"/>
    <col min="11034" max="11271" width="9.140625" style="4"/>
    <col min="11272" max="11272" width="5.5703125" style="4" bestFit="1" customWidth="1"/>
    <col min="11273" max="11273" width="13.28515625" style="4" customWidth="1"/>
    <col min="11274" max="11275" width="11.5703125" style="4" bestFit="1" customWidth="1"/>
    <col min="11276" max="11276" width="11.42578125" style="4" bestFit="1" customWidth="1"/>
    <col min="11277" max="11277" width="10.42578125" style="4" bestFit="1" customWidth="1"/>
    <col min="11278" max="11278" width="11.5703125" style="4" bestFit="1" customWidth="1"/>
    <col min="11279" max="11282" width="12.7109375" style="4" bestFit="1" customWidth="1"/>
    <col min="11283" max="11283" width="10" style="4" bestFit="1" customWidth="1"/>
    <col min="11284" max="11285" width="11.5703125" style="4" bestFit="1" customWidth="1"/>
    <col min="11286" max="11286" width="12.7109375" style="4" bestFit="1" customWidth="1"/>
    <col min="11287" max="11287" width="14" style="4" bestFit="1" customWidth="1"/>
    <col min="11288" max="11288" width="13.140625" style="4" bestFit="1" customWidth="1"/>
    <col min="11289" max="11289" width="11.42578125" style="4" bestFit="1" customWidth="1"/>
    <col min="11290" max="11527" width="9.140625" style="4"/>
    <col min="11528" max="11528" width="5.5703125" style="4" bestFit="1" customWidth="1"/>
    <col min="11529" max="11529" width="13.28515625" style="4" customWidth="1"/>
    <col min="11530" max="11531" width="11.5703125" style="4" bestFit="1" customWidth="1"/>
    <col min="11532" max="11532" width="11.42578125" style="4" bestFit="1" customWidth="1"/>
    <col min="11533" max="11533" width="10.42578125" style="4" bestFit="1" customWidth="1"/>
    <col min="11534" max="11534" width="11.5703125" style="4" bestFit="1" customWidth="1"/>
    <col min="11535" max="11538" width="12.7109375" style="4" bestFit="1" customWidth="1"/>
    <col min="11539" max="11539" width="10" style="4" bestFit="1" customWidth="1"/>
    <col min="11540" max="11541" width="11.5703125" style="4" bestFit="1" customWidth="1"/>
    <col min="11542" max="11542" width="12.7109375" style="4" bestFit="1" customWidth="1"/>
    <col min="11543" max="11543" width="14" style="4" bestFit="1" customWidth="1"/>
    <col min="11544" max="11544" width="13.140625" style="4" bestFit="1" customWidth="1"/>
    <col min="11545" max="11545" width="11.42578125" style="4" bestFit="1" customWidth="1"/>
    <col min="11546" max="11783" width="9.140625" style="4"/>
    <col min="11784" max="11784" width="5.5703125" style="4" bestFit="1" customWidth="1"/>
    <col min="11785" max="11785" width="13.28515625" style="4" customWidth="1"/>
    <col min="11786" max="11787" width="11.5703125" style="4" bestFit="1" customWidth="1"/>
    <col min="11788" max="11788" width="11.42578125" style="4" bestFit="1" customWidth="1"/>
    <col min="11789" max="11789" width="10.42578125" style="4" bestFit="1" customWidth="1"/>
    <col min="11790" max="11790" width="11.5703125" style="4" bestFit="1" customWidth="1"/>
    <col min="11791" max="11794" width="12.7109375" style="4" bestFit="1" customWidth="1"/>
    <col min="11795" max="11795" width="10" style="4" bestFit="1" customWidth="1"/>
    <col min="11796" max="11797" width="11.5703125" style="4" bestFit="1" customWidth="1"/>
    <col min="11798" max="11798" width="12.7109375" style="4" bestFit="1" customWidth="1"/>
    <col min="11799" max="11799" width="14" style="4" bestFit="1" customWidth="1"/>
    <col min="11800" max="11800" width="13.140625" style="4" bestFit="1" customWidth="1"/>
    <col min="11801" max="11801" width="11.42578125" style="4" bestFit="1" customWidth="1"/>
    <col min="11802" max="12039" width="9.140625" style="4"/>
    <col min="12040" max="12040" width="5.5703125" style="4" bestFit="1" customWidth="1"/>
    <col min="12041" max="12041" width="13.28515625" style="4" customWidth="1"/>
    <col min="12042" max="12043" width="11.5703125" style="4" bestFit="1" customWidth="1"/>
    <col min="12044" max="12044" width="11.42578125" style="4" bestFit="1" customWidth="1"/>
    <col min="12045" max="12045" width="10.42578125" style="4" bestFit="1" customWidth="1"/>
    <col min="12046" max="12046" width="11.5703125" style="4" bestFit="1" customWidth="1"/>
    <col min="12047" max="12050" width="12.7109375" style="4" bestFit="1" customWidth="1"/>
    <col min="12051" max="12051" width="10" style="4" bestFit="1" customWidth="1"/>
    <col min="12052" max="12053" width="11.5703125" style="4" bestFit="1" customWidth="1"/>
    <col min="12054" max="12054" width="12.7109375" style="4" bestFit="1" customWidth="1"/>
    <col min="12055" max="12055" width="14" style="4" bestFit="1" customWidth="1"/>
    <col min="12056" max="12056" width="13.140625" style="4" bestFit="1" customWidth="1"/>
    <col min="12057" max="12057" width="11.42578125" style="4" bestFit="1" customWidth="1"/>
    <col min="12058" max="12295" width="9.140625" style="4"/>
    <col min="12296" max="12296" width="5.5703125" style="4" bestFit="1" customWidth="1"/>
    <col min="12297" max="12297" width="13.28515625" style="4" customWidth="1"/>
    <col min="12298" max="12299" width="11.5703125" style="4" bestFit="1" customWidth="1"/>
    <col min="12300" max="12300" width="11.42578125" style="4" bestFit="1" customWidth="1"/>
    <col min="12301" max="12301" width="10.42578125" style="4" bestFit="1" customWidth="1"/>
    <col min="12302" max="12302" width="11.5703125" style="4" bestFit="1" customWidth="1"/>
    <col min="12303" max="12306" width="12.7109375" style="4" bestFit="1" customWidth="1"/>
    <col min="12307" max="12307" width="10" style="4" bestFit="1" customWidth="1"/>
    <col min="12308" max="12309" width="11.5703125" style="4" bestFit="1" customWidth="1"/>
    <col min="12310" max="12310" width="12.7109375" style="4" bestFit="1" customWidth="1"/>
    <col min="12311" max="12311" width="14" style="4" bestFit="1" customWidth="1"/>
    <col min="12312" max="12312" width="13.140625" style="4" bestFit="1" customWidth="1"/>
    <col min="12313" max="12313" width="11.42578125" style="4" bestFit="1" customWidth="1"/>
    <col min="12314" max="12551" width="9.140625" style="4"/>
    <col min="12552" max="12552" width="5.5703125" style="4" bestFit="1" customWidth="1"/>
    <col min="12553" max="12553" width="13.28515625" style="4" customWidth="1"/>
    <col min="12554" max="12555" width="11.5703125" style="4" bestFit="1" customWidth="1"/>
    <col min="12556" max="12556" width="11.42578125" style="4" bestFit="1" customWidth="1"/>
    <col min="12557" max="12557" width="10.42578125" style="4" bestFit="1" customWidth="1"/>
    <col min="12558" max="12558" width="11.5703125" style="4" bestFit="1" customWidth="1"/>
    <col min="12559" max="12562" width="12.7109375" style="4" bestFit="1" customWidth="1"/>
    <col min="12563" max="12563" width="10" style="4" bestFit="1" customWidth="1"/>
    <col min="12564" max="12565" width="11.5703125" style="4" bestFit="1" customWidth="1"/>
    <col min="12566" max="12566" width="12.7109375" style="4" bestFit="1" customWidth="1"/>
    <col min="12567" max="12567" width="14" style="4" bestFit="1" customWidth="1"/>
    <col min="12568" max="12568" width="13.140625" style="4" bestFit="1" customWidth="1"/>
    <col min="12569" max="12569" width="11.42578125" style="4" bestFit="1" customWidth="1"/>
    <col min="12570" max="12807" width="9.140625" style="4"/>
    <col min="12808" max="12808" width="5.5703125" style="4" bestFit="1" customWidth="1"/>
    <col min="12809" max="12809" width="13.28515625" style="4" customWidth="1"/>
    <col min="12810" max="12811" width="11.5703125" style="4" bestFit="1" customWidth="1"/>
    <col min="12812" max="12812" width="11.42578125" style="4" bestFit="1" customWidth="1"/>
    <col min="12813" max="12813" width="10.42578125" style="4" bestFit="1" customWidth="1"/>
    <col min="12814" max="12814" width="11.5703125" style="4" bestFit="1" customWidth="1"/>
    <col min="12815" max="12818" width="12.7109375" style="4" bestFit="1" customWidth="1"/>
    <col min="12819" max="12819" width="10" style="4" bestFit="1" customWidth="1"/>
    <col min="12820" max="12821" width="11.5703125" style="4" bestFit="1" customWidth="1"/>
    <col min="12822" max="12822" width="12.7109375" style="4" bestFit="1" customWidth="1"/>
    <col min="12823" max="12823" width="14" style="4" bestFit="1" customWidth="1"/>
    <col min="12824" max="12824" width="13.140625" style="4" bestFit="1" customWidth="1"/>
    <col min="12825" max="12825" width="11.42578125" style="4" bestFit="1" customWidth="1"/>
    <col min="12826" max="13063" width="9.140625" style="4"/>
    <col min="13064" max="13064" width="5.5703125" style="4" bestFit="1" customWidth="1"/>
    <col min="13065" max="13065" width="13.28515625" style="4" customWidth="1"/>
    <col min="13066" max="13067" width="11.5703125" style="4" bestFit="1" customWidth="1"/>
    <col min="13068" max="13068" width="11.42578125" style="4" bestFit="1" customWidth="1"/>
    <col min="13069" max="13069" width="10.42578125" style="4" bestFit="1" customWidth="1"/>
    <col min="13070" max="13070" width="11.5703125" style="4" bestFit="1" customWidth="1"/>
    <col min="13071" max="13074" width="12.7109375" style="4" bestFit="1" customWidth="1"/>
    <col min="13075" max="13075" width="10" style="4" bestFit="1" customWidth="1"/>
    <col min="13076" max="13077" width="11.5703125" style="4" bestFit="1" customWidth="1"/>
    <col min="13078" max="13078" width="12.7109375" style="4" bestFit="1" customWidth="1"/>
    <col min="13079" max="13079" width="14" style="4" bestFit="1" customWidth="1"/>
    <col min="13080" max="13080" width="13.140625" style="4" bestFit="1" customWidth="1"/>
    <col min="13081" max="13081" width="11.42578125" style="4" bestFit="1" customWidth="1"/>
    <col min="13082" max="13319" width="9.140625" style="4"/>
    <col min="13320" max="13320" width="5.5703125" style="4" bestFit="1" customWidth="1"/>
    <col min="13321" max="13321" width="13.28515625" style="4" customWidth="1"/>
    <col min="13322" max="13323" width="11.5703125" style="4" bestFit="1" customWidth="1"/>
    <col min="13324" max="13324" width="11.42578125" style="4" bestFit="1" customWidth="1"/>
    <col min="13325" max="13325" width="10.42578125" style="4" bestFit="1" customWidth="1"/>
    <col min="13326" max="13326" width="11.5703125" style="4" bestFit="1" customWidth="1"/>
    <col min="13327" max="13330" width="12.7109375" style="4" bestFit="1" customWidth="1"/>
    <col min="13331" max="13331" width="10" style="4" bestFit="1" customWidth="1"/>
    <col min="13332" max="13333" width="11.5703125" style="4" bestFit="1" customWidth="1"/>
    <col min="13334" max="13334" width="12.7109375" style="4" bestFit="1" customWidth="1"/>
    <col min="13335" max="13335" width="14" style="4" bestFit="1" customWidth="1"/>
    <col min="13336" max="13336" width="13.140625" style="4" bestFit="1" customWidth="1"/>
    <col min="13337" max="13337" width="11.42578125" style="4" bestFit="1" customWidth="1"/>
    <col min="13338" max="13575" width="9.140625" style="4"/>
    <col min="13576" max="13576" width="5.5703125" style="4" bestFit="1" customWidth="1"/>
    <col min="13577" max="13577" width="13.28515625" style="4" customWidth="1"/>
    <col min="13578" max="13579" width="11.5703125" style="4" bestFit="1" customWidth="1"/>
    <col min="13580" max="13580" width="11.42578125" style="4" bestFit="1" customWidth="1"/>
    <col min="13581" max="13581" width="10.42578125" style="4" bestFit="1" customWidth="1"/>
    <col min="13582" max="13582" width="11.5703125" style="4" bestFit="1" customWidth="1"/>
    <col min="13583" max="13586" width="12.7109375" style="4" bestFit="1" customWidth="1"/>
    <col min="13587" max="13587" width="10" style="4" bestFit="1" customWidth="1"/>
    <col min="13588" max="13589" width="11.5703125" style="4" bestFit="1" customWidth="1"/>
    <col min="13590" max="13590" width="12.7109375" style="4" bestFit="1" customWidth="1"/>
    <col min="13591" max="13591" width="14" style="4" bestFit="1" customWidth="1"/>
    <col min="13592" max="13592" width="13.140625" style="4" bestFit="1" customWidth="1"/>
    <col min="13593" max="13593" width="11.42578125" style="4" bestFit="1" customWidth="1"/>
    <col min="13594" max="13831" width="9.140625" style="4"/>
    <col min="13832" max="13832" width="5.5703125" style="4" bestFit="1" customWidth="1"/>
    <col min="13833" max="13833" width="13.28515625" style="4" customWidth="1"/>
    <col min="13834" max="13835" width="11.5703125" style="4" bestFit="1" customWidth="1"/>
    <col min="13836" max="13836" width="11.42578125" style="4" bestFit="1" customWidth="1"/>
    <col min="13837" max="13837" width="10.42578125" style="4" bestFit="1" customWidth="1"/>
    <col min="13838" max="13838" width="11.5703125" style="4" bestFit="1" customWidth="1"/>
    <col min="13839" max="13842" width="12.7109375" style="4" bestFit="1" customWidth="1"/>
    <col min="13843" max="13843" width="10" style="4" bestFit="1" customWidth="1"/>
    <col min="13844" max="13845" width="11.5703125" style="4" bestFit="1" customWidth="1"/>
    <col min="13846" max="13846" width="12.7109375" style="4" bestFit="1" customWidth="1"/>
    <col min="13847" max="13847" width="14" style="4" bestFit="1" customWidth="1"/>
    <col min="13848" max="13848" width="13.140625" style="4" bestFit="1" customWidth="1"/>
    <col min="13849" max="13849" width="11.42578125" style="4" bestFit="1" customWidth="1"/>
    <col min="13850" max="14087" width="9.140625" style="4"/>
    <col min="14088" max="14088" width="5.5703125" style="4" bestFit="1" customWidth="1"/>
    <col min="14089" max="14089" width="13.28515625" style="4" customWidth="1"/>
    <col min="14090" max="14091" width="11.5703125" style="4" bestFit="1" customWidth="1"/>
    <col min="14092" max="14092" width="11.42578125" style="4" bestFit="1" customWidth="1"/>
    <col min="14093" max="14093" width="10.42578125" style="4" bestFit="1" customWidth="1"/>
    <col min="14094" max="14094" width="11.5703125" style="4" bestFit="1" customWidth="1"/>
    <col min="14095" max="14098" width="12.7109375" style="4" bestFit="1" customWidth="1"/>
    <col min="14099" max="14099" width="10" style="4" bestFit="1" customWidth="1"/>
    <col min="14100" max="14101" width="11.5703125" style="4" bestFit="1" customWidth="1"/>
    <col min="14102" max="14102" width="12.7109375" style="4" bestFit="1" customWidth="1"/>
    <col min="14103" max="14103" width="14" style="4" bestFit="1" customWidth="1"/>
    <col min="14104" max="14104" width="13.140625" style="4" bestFit="1" customWidth="1"/>
    <col min="14105" max="14105" width="11.42578125" style="4" bestFit="1" customWidth="1"/>
    <col min="14106" max="14343" width="9.140625" style="4"/>
    <col min="14344" max="14344" width="5.5703125" style="4" bestFit="1" customWidth="1"/>
    <col min="14345" max="14345" width="13.28515625" style="4" customWidth="1"/>
    <col min="14346" max="14347" width="11.5703125" style="4" bestFit="1" customWidth="1"/>
    <col min="14348" max="14348" width="11.42578125" style="4" bestFit="1" customWidth="1"/>
    <col min="14349" max="14349" width="10.42578125" style="4" bestFit="1" customWidth="1"/>
    <col min="14350" max="14350" width="11.5703125" style="4" bestFit="1" customWidth="1"/>
    <col min="14351" max="14354" width="12.7109375" style="4" bestFit="1" customWidth="1"/>
    <col min="14355" max="14355" width="10" style="4" bestFit="1" customWidth="1"/>
    <col min="14356" max="14357" width="11.5703125" style="4" bestFit="1" customWidth="1"/>
    <col min="14358" max="14358" width="12.7109375" style="4" bestFit="1" customWidth="1"/>
    <col min="14359" max="14359" width="14" style="4" bestFit="1" customWidth="1"/>
    <col min="14360" max="14360" width="13.140625" style="4" bestFit="1" customWidth="1"/>
    <col min="14361" max="14361" width="11.42578125" style="4" bestFit="1" customWidth="1"/>
    <col min="14362" max="14599" width="9.140625" style="4"/>
    <col min="14600" max="14600" width="5.5703125" style="4" bestFit="1" customWidth="1"/>
    <col min="14601" max="14601" width="13.28515625" style="4" customWidth="1"/>
    <col min="14602" max="14603" width="11.5703125" style="4" bestFit="1" customWidth="1"/>
    <col min="14604" max="14604" width="11.42578125" style="4" bestFit="1" customWidth="1"/>
    <col min="14605" max="14605" width="10.42578125" style="4" bestFit="1" customWidth="1"/>
    <col min="14606" max="14606" width="11.5703125" style="4" bestFit="1" customWidth="1"/>
    <col min="14607" max="14610" width="12.7109375" style="4" bestFit="1" customWidth="1"/>
    <col min="14611" max="14611" width="10" style="4" bestFit="1" customWidth="1"/>
    <col min="14612" max="14613" width="11.5703125" style="4" bestFit="1" customWidth="1"/>
    <col min="14614" max="14614" width="12.7109375" style="4" bestFit="1" customWidth="1"/>
    <col min="14615" max="14615" width="14" style="4" bestFit="1" customWidth="1"/>
    <col min="14616" max="14616" width="13.140625" style="4" bestFit="1" customWidth="1"/>
    <col min="14617" max="14617" width="11.42578125" style="4" bestFit="1" customWidth="1"/>
    <col min="14618" max="14855" width="9.140625" style="4"/>
    <col min="14856" max="14856" width="5.5703125" style="4" bestFit="1" customWidth="1"/>
    <col min="14857" max="14857" width="13.28515625" style="4" customWidth="1"/>
    <col min="14858" max="14859" width="11.5703125" style="4" bestFit="1" customWidth="1"/>
    <col min="14860" max="14860" width="11.42578125" style="4" bestFit="1" customWidth="1"/>
    <col min="14861" max="14861" width="10.42578125" style="4" bestFit="1" customWidth="1"/>
    <col min="14862" max="14862" width="11.5703125" style="4" bestFit="1" customWidth="1"/>
    <col min="14863" max="14866" width="12.7109375" style="4" bestFit="1" customWidth="1"/>
    <col min="14867" max="14867" width="10" style="4" bestFit="1" customWidth="1"/>
    <col min="14868" max="14869" width="11.5703125" style="4" bestFit="1" customWidth="1"/>
    <col min="14870" max="14870" width="12.7109375" style="4" bestFit="1" customWidth="1"/>
    <col min="14871" max="14871" width="14" style="4" bestFit="1" customWidth="1"/>
    <col min="14872" max="14872" width="13.140625" style="4" bestFit="1" customWidth="1"/>
    <col min="14873" max="14873" width="11.42578125" style="4" bestFit="1" customWidth="1"/>
    <col min="14874" max="15111" width="9.140625" style="4"/>
    <col min="15112" max="15112" width="5.5703125" style="4" bestFit="1" customWidth="1"/>
    <col min="15113" max="15113" width="13.28515625" style="4" customWidth="1"/>
    <col min="15114" max="15115" width="11.5703125" style="4" bestFit="1" customWidth="1"/>
    <col min="15116" max="15116" width="11.42578125" style="4" bestFit="1" customWidth="1"/>
    <col min="15117" max="15117" width="10.42578125" style="4" bestFit="1" customWidth="1"/>
    <col min="15118" max="15118" width="11.5703125" style="4" bestFit="1" customWidth="1"/>
    <col min="15119" max="15122" width="12.7109375" style="4" bestFit="1" customWidth="1"/>
    <col min="15123" max="15123" width="10" style="4" bestFit="1" customWidth="1"/>
    <col min="15124" max="15125" width="11.5703125" style="4" bestFit="1" customWidth="1"/>
    <col min="15126" max="15126" width="12.7109375" style="4" bestFit="1" customWidth="1"/>
    <col min="15127" max="15127" width="14" style="4" bestFit="1" customWidth="1"/>
    <col min="15128" max="15128" width="13.140625" style="4" bestFit="1" customWidth="1"/>
    <col min="15129" max="15129" width="11.42578125" style="4" bestFit="1" customWidth="1"/>
    <col min="15130" max="15367" width="9.140625" style="4"/>
    <col min="15368" max="15368" width="5.5703125" style="4" bestFit="1" customWidth="1"/>
    <col min="15369" max="15369" width="13.28515625" style="4" customWidth="1"/>
    <col min="15370" max="15371" width="11.5703125" style="4" bestFit="1" customWidth="1"/>
    <col min="15372" max="15372" width="11.42578125" style="4" bestFit="1" customWidth="1"/>
    <col min="15373" max="15373" width="10.42578125" style="4" bestFit="1" customWidth="1"/>
    <col min="15374" max="15374" width="11.5703125" style="4" bestFit="1" customWidth="1"/>
    <col min="15375" max="15378" width="12.7109375" style="4" bestFit="1" customWidth="1"/>
    <col min="15379" max="15379" width="10" style="4" bestFit="1" customWidth="1"/>
    <col min="15380" max="15381" width="11.5703125" style="4" bestFit="1" customWidth="1"/>
    <col min="15382" max="15382" width="12.7109375" style="4" bestFit="1" customWidth="1"/>
    <col min="15383" max="15383" width="14" style="4" bestFit="1" customWidth="1"/>
    <col min="15384" max="15384" width="13.140625" style="4" bestFit="1" customWidth="1"/>
    <col min="15385" max="15385" width="11.42578125" style="4" bestFit="1" customWidth="1"/>
    <col min="15386" max="15623" width="9.140625" style="4"/>
    <col min="15624" max="15624" width="5.5703125" style="4" bestFit="1" customWidth="1"/>
    <col min="15625" max="15625" width="13.28515625" style="4" customWidth="1"/>
    <col min="15626" max="15627" width="11.5703125" style="4" bestFit="1" customWidth="1"/>
    <col min="15628" max="15628" width="11.42578125" style="4" bestFit="1" customWidth="1"/>
    <col min="15629" max="15629" width="10.42578125" style="4" bestFit="1" customWidth="1"/>
    <col min="15630" max="15630" width="11.5703125" style="4" bestFit="1" customWidth="1"/>
    <col min="15631" max="15634" width="12.7109375" style="4" bestFit="1" customWidth="1"/>
    <col min="15635" max="15635" width="10" style="4" bestFit="1" customWidth="1"/>
    <col min="15636" max="15637" width="11.5703125" style="4" bestFit="1" customWidth="1"/>
    <col min="15638" max="15638" width="12.7109375" style="4" bestFit="1" customWidth="1"/>
    <col min="15639" max="15639" width="14" style="4" bestFit="1" customWidth="1"/>
    <col min="15640" max="15640" width="13.140625" style="4" bestFit="1" customWidth="1"/>
    <col min="15641" max="15641" width="11.42578125" style="4" bestFit="1" customWidth="1"/>
    <col min="15642" max="15879" width="9.140625" style="4"/>
    <col min="15880" max="15880" width="5.5703125" style="4" bestFit="1" customWidth="1"/>
    <col min="15881" max="15881" width="13.28515625" style="4" customWidth="1"/>
    <col min="15882" max="15883" width="11.5703125" style="4" bestFit="1" customWidth="1"/>
    <col min="15884" max="15884" width="11.42578125" style="4" bestFit="1" customWidth="1"/>
    <col min="15885" max="15885" width="10.42578125" style="4" bestFit="1" customWidth="1"/>
    <col min="15886" max="15886" width="11.5703125" style="4" bestFit="1" customWidth="1"/>
    <col min="15887" max="15890" width="12.7109375" style="4" bestFit="1" customWidth="1"/>
    <col min="15891" max="15891" width="10" style="4" bestFit="1" customWidth="1"/>
    <col min="15892" max="15893" width="11.5703125" style="4" bestFit="1" customWidth="1"/>
    <col min="15894" max="15894" width="12.7109375" style="4" bestFit="1" customWidth="1"/>
    <col min="15895" max="15895" width="14" style="4" bestFit="1" customWidth="1"/>
    <col min="15896" max="15896" width="13.140625" style="4" bestFit="1" customWidth="1"/>
    <col min="15897" max="15897" width="11.42578125" style="4" bestFit="1" customWidth="1"/>
    <col min="15898" max="16135" width="9.140625" style="4"/>
    <col min="16136" max="16136" width="5.5703125" style="4" bestFit="1" customWidth="1"/>
    <col min="16137" max="16137" width="13.28515625" style="4" customWidth="1"/>
    <col min="16138" max="16139" width="11.5703125" style="4" bestFit="1" customWidth="1"/>
    <col min="16140" max="16140" width="11.42578125" style="4" bestFit="1" customWidth="1"/>
    <col min="16141" max="16141" width="10.42578125" style="4" bestFit="1" customWidth="1"/>
    <col min="16142" max="16142" width="11.5703125" style="4" bestFit="1" customWidth="1"/>
    <col min="16143" max="16146" width="12.7109375" style="4" bestFit="1" customWidth="1"/>
    <col min="16147" max="16147" width="10" style="4" bestFit="1" customWidth="1"/>
    <col min="16148" max="16149" width="11.5703125" style="4" bestFit="1" customWidth="1"/>
    <col min="16150" max="16150" width="12.7109375" style="4" bestFit="1" customWidth="1"/>
    <col min="16151" max="16151" width="14" style="4" bestFit="1" customWidth="1"/>
    <col min="16152" max="16152" width="13.140625" style="4" bestFit="1" customWidth="1"/>
    <col min="16153" max="16153" width="11.42578125" style="4" bestFit="1" customWidth="1"/>
    <col min="16154" max="16384" width="9.140625" style="4"/>
  </cols>
  <sheetData>
    <row r="1" spans="1:30" s="2" customFormat="1" ht="54.75" customHeight="1" x14ac:dyDescent="0.35">
      <c r="A1" s="122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</row>
    <row r="2" spans="1:30" ht="12.75" customHeight="1" x14ac:dyDescent="0.2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3"/>
    </row>
    <row r="3" spans="1:30" s="10" customFormat="1" ht="60.75" customHeight="1" thickBot="1" x14ac:dyDescent="0.35">
      <c r="A3" s="5" t="s">
        <v>3</v>
      </c>
      <c r="B3" s="6" t="s">
        <v>4</v>
      </c>
      <c r="C3" s="7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8" t="s">
        <v>23</v>
      </c>
      <c r="V3" s="9"/>
    </row>
    <row r="4" spans="1:30" s="16" customFormat="1" ht="39.950000000000003" customHeight="1" x14ac:dyDescent="0.35">
      <c r="A4" s="113">
        <v>1</v>
      </c>
      <c r="B4" s="116" t="s">
        <v>25</v>
      </c>
      <c r="C4" s="119" t="s">
        <v>26</v>
      </c>
      <c r="D4" s="11" t="s">
        <v>27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69.861302899999998</v>
      </c>
      <c r="K4" s="12">
        <v>23.253538399999996</v>
      </c>
      <c r="L4" s="12">
        <v>46.607764500000002</v>
      </c>
      <c r="M4" s="12">
        <v>46.103770900000029</v>
      </c>
      <c r="N4" s="12">
        <v>0.29870240000000003</v>
      </c>
      <c r="O4" s="12">
        <v>0</v>
      </c>
      <c r="P4" s="12">
        <v>0</v>
      </c>
      <c r="Q4" s="12">
        <v>0</v>
      </c>
      <c r="R4" s="12">
        <v>9.0282034000000024</v>
      </c>
      <c r="S4" s="12">
        <v>0.51304210000000028</v>
      </c>
      <c r="T4" s="12">
        <v>4.3804705999999989</v>
      </c>
      <c r="U4" s="13">
        <v>130.18549230000002</v>
      </c>
      <c r="V4" s="14"/>
      <c r="W4" s="15"/>
      <c r="Y4" s="15"/>
      <c r="Z4" s="15"/>
      <c r="AA4" s="15"/>
      <c r="AD4" s="15"/>
    </row>
    <row r="5" spans="1:30" s="16" customFormat="1" ht="39.950000000000003" customHeight="1" x14ac:dyDescent="0.35">
      <c r="A5" s="114"/>
      <c r="B5" s="117"/>
      <c r="C5" s="120"/>
      <c r="D5" s="17" t="s">
        <v>2</v>
      </c>
      <c r="E5" s="18">
        <v>-1.1988999999999993E-3</v>
      </c>
      <c r="F5" s="18">
        <v>0</v>
      </c>
      <c r="G5" s="18">
        <v>0</v>
      </c>
      <c r="H5" s="18">
        <v>0</v>
      </c>
      <c r="I5" s="18">
        <v>0</v>
      </c>
      <c r="J5" s="18">
        <v>53.32966900000001</v>
      </c>
      <c r="K5" s="18">
        <v>15.457678900000005</v>
      </c>
      <c r="L5" s="18">
        <v>37.871990100000005</v>
      </c>
      <c r="M5" s="18">
        <v>38.842082499999975</v>
      </c>
      <c r="N5" s="18">
        <v>9.0677599999999969E-2</v>
      </c>
      <c r="O5" s="18">
        <v>0</v>
      </c>
      <c r="P5" s="18">
        <v>0</v>
      </c>
      <c r="Q5" s="18">
        <v>0</v>
      </c>
      <c r="R5" s="18">
        <v>8.9058188999999999</v>
      </c>
      <c r="S5" s="18">
        <v>1.9028907999999998</v>
      </c>
      <c r="T5" s="18">
        <v>0.15905710000000001</v>
      </c>
      <c r="U5" s="19">
        <v>103.22899699999998</v>
      </c>
      <c r="V5" s="14"/>
      <c r="W5" s="15"/>
      <c r="Y5" s="15"/>
      <c r="Z5" s="15"/>
      <c r="AA5" s="15"/>
      <c r="AD5" s="15"/>
    </row>
    <row r="6" spans="1:30" s="16" customFormat="1" ht="39.950000000000003" customHeight="1" x14ac:dyDescent="0.35">
      <c r="A6" s="114"/>
      <c r="B6" s="117"/>
      <c r="C6" s="120"/>
      <c r="D6" s="17" t="s">
        <v>28</v>
      </c>
      <c r="E6" s="20" t="s">
        <v>32</v>
      </c>
      <c r="F6" s="20" t="s">
        <v>32</v>
      </c>
      <c r="G6" s="20" t="s">
        <v>32</v>
      </c>
      <c r="H6" s="20" t="s">
        <v>32</v>
      </c>
      <c r="I6" s="20" t="s">
        <v>32</v>
      </c>
      <c r="J6" s="21">
        <v>0.30998943383653826</v>
      </c>
      <c r="K6" s="21">
        <v>0.50433571239469788</v>
      </c>
      <c r="L6" s="21">
        <v>0.23066583976530972</v>
      </c>
      <c r="M6" s="21">
        <v>0.18695414696161203</v>
      </c>
      <c r="N6" s="21">
        <v>2.2941145332474626</v>
      </c>
      <c r="O6" s="21" t="s">
        <v>32</v>
      </c>
      <c r="P6" s="21" t="s">
        <v>32</v>
      </c>
      <c r="Q6" s="21" t="s">
        <v>32</v>
      </c>
      <c r="R6" s="21">
        <v>1.3742082718524914E-2</v>
      </c>
      <c r="S6" s="21">
        <v>-0.73038804959275627</v>
      </c>
      <c r="T6" s="21">
        <v>26.540239322859517</v>
      </c>
      <c r="U6" s="22">
        <v>0.26113297700645149</v>
      </c>
      <c r="V6" s="14"/>
      <c r="W6" s="15"/>
      <c r="Y6" s="15"/>
      <c r="AA6" s="15"/>
      <c r="AD6" s="15"/>
    </row>
    <row r="7" spans="1:30" s="16" customFormat="1" ht="39.950000000000003" customHeight="1" x14ac:dyDescent="0.35">
      <c r="A7" s="114"/>
      <c r="B7" s="117"/>
      <c r="C7" s="120" t="s">
        <v>29</v>
      </c>
      <c r="D7" s="17" t="s">
        <v>27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357.98619100000002</v>
      </c>
      <c r="K7" s="18">
        <v>113.0925706</v>
      </c>
      <c r="L7" s="18">
        <v>244.8936204</v>
      </c>
      <c r="M7" s="18">
        <v>406.49654600000002</v>
      </c>
      <c r="N7" s="18">
        <v>1.6523924999999999</v>
      </c>
      <c r="O7" s="18">
        <v>0</v>
      </c>
      <c r="P7" s="18">
        <v>0</v>
      </c>
      <c r="Q7" s="18">
        <v>0</v>
      </c>
      <c r="R7" s="18">
        <v>49.406199000000001</v>
      </c>
      <c r="S7" s="18">
        <v>3.5428364000000001</v>
      </c>
      <c r="T7" s="18">
        <v>17.185774599999998</v>
      </c>
      <c r="U7" s="19">
        <v>836.26993950000008</v>
      </c>
      <c r="V7" s="23"/>
      <c r="W7" s="15"/>
      <c r="Y7" s="15"/>
      <c r="Z7" s="15"/>
      <c r="AA7" s="15"/>
      <c r="AB7" s="15"/>
      <c r="AC7" s="15"/>
      <c r="AD7" s="15"/>
    </row>
    <row r="8" spans="1:30" s="24" customFormat="1" ht="39.950000000000003" customHeight="1" x14ac:dyDescent="0.35">
      <c r="A8" s="114"/>
      <c r="B8" s="117"/>
      <c r="C8" s="120"/>
      <c r="D8" s="17" t="s">
        <v>2</v>
      </c>
      <c r="E8" s="18">
        <v>2.0807800000000001E-2</v>
      </c>
      <c r="F8" s="18">
        <v>0</v>
      </c>
      <c r="G8" s="18">
        <v>0</v>
      </c>
      <c r="H8" s="18">
        <v>0</v>
      </c>
      <c r="I8" s="18">
        <v>0</v>
      </c>
      <c r="J8" s="18">
        <v>258.58781150000004</v>
      </c>
      <c r="K8" s="18">
        <v>74.430494100000004</v>
      </c>
      <c r="L8" s="18">
        <v>184.15731740000001</v>
      </c>
      <c r="M8" s="18">
        <v>221.06124639999999</v>
      </c>
      <c r="N8" s="18">
        <v>0.41124369999999999</v>
      </c>
      <c r="O8" s="18">
        <v>0</v>
      </c>
      <c r="P8" s="18">
        <v>0</v>
      </c>
      <c r="Q8" s="18">
        <v>0</v>
      </c>
      <c r="R8" s="18">
        <v>30.743369900000001</v>
      </c>
      <c r="S8" s="18">
        <v>6.4456061</v>
      </c>
      <c r="T8" s="18">
        <v>0.61393209999999998</v>
      </c>
      <c r="U8" s="19">
        <v>517.88401749999991</v>
      </c>
      <c r="V8" s="23"/>
      <c r="W8" s="15"/>
      <c r="X8" s="16"/>
      <c r="Y8" s="15"/>
      <c r="Z8" s="15"/>
      <c r="AA8" s="15"/>
      <c r="AB8" s="15"/>
      <c r="AC8" s="15"/>
      <c r="AD8" s="15"/>
    </row>
    <row r="9" spans="1:30" s="24" customFormat="1" ht="39.950000000000003" customHeight="1" thickBot="1" x14ac:dyDescent="0.4">
      <c r="A9" s="115"/>
      <c r="B9" s="118"/>
      <c r="C9" s="121"/>
      <c r="D9" s="25" t="s">
        <v>28</v>
      </c>
      <c r="E9" s="26">
        <v>-1</v>
      </c>
      <c r="F9" s="26" t="s">
        <v>32</v>
      </c>
      <c r="G9" s="26" t="s">
        <v>32</v>
      </c>
      <c r="H9" s="26" t="s">
        <v>32</v>
      </c>
      <c r="I9" s="26" t="s">
        <v>32</v>
      </c>
      <c r="J9" s="27">
        <v>0.38438926770529536</v>
      </c>
      <c r="K9" s="27">
        <v>0.51943866512636783</v>
      </c>
      <c r="L9" s="27">
        <v>0.32980662325829463</v>
      </c>
      <c r="M9" s="27">
        <v>0.83884128321824225</v>
      </c>
      <c r="N9" s="27">
        <v>3.018037236801439</v>
      </c>
      <c r="O9" s="27" t="s">
        <v>32</v>
      </c>
      <c r="P9" s="27" t="s">
        <v>32</v>
      </c>
      <c r="Q9" s="27" t="s">
        <v>32</v>
      </c>
      <c r="R9" s="27">
        <v>0.60705215988700056</v>
      </c>
      <c r="S9" s="27">
        <v>-0.4503486025930129</v>
      </c>
      <c r="T9" s="27">
        <v>26.992956550081026</v>
      </c>
      <c r="U9" s="28">
        <v>0.61478228954999603</v>
      </c>
      <c r="V9" s="23"/>
      <c r="W9" s="15"/>
      <c r="X9" s="16"/>
      <c r="Y9" s="15"/>
      <c r="Z9" s="15"/>
      <c r="AA9" s="15"/>
      <c r="AB9" s="15"/>
      <c r="AD9" s="15"/>
    </row>
    <row r="10" spans="1:30" s="16" customFormat="1" ht="39.950000000000003" customHeight="1" x14ac:dyDescent="0.35">
      <c r="A10" s="113">
        <v>2</v>
      </c>
      <c r="B10" s="116" t="s">
        <v>30</v>
      </c>
      <c r="C10" s="119" t="s">
        <v>26</v>
      </c>
      <c r="D10" s="11" t="s">
        <v>27</v>
      </c>
      <c r="E10" s="12">
        <v>201.12510429999998</v>
      </c>
      <c r="F10" s="12">
        <v>17.1274555</v>
      </c>
      <c r="G10" s="12">
        <v>16.9996711</v>
      </c>
      <c r="H10" s="12">
        <v>0.12778439999999947</v>
      </c>
      <c r="I10" s="12">
        <v>20.807346499999994</v>
      </c>
      <c r="J10" s="12">
        <v>523.39959150000004</v>
      </c>
      <c r="K10" s="12">
        <v>233.86213479999992</v>
      </c>
      <c r="L10" s="12">
        <v>289.53745670000012</v>
      </c>
      <c r="M10" s="12">
        <v>277.93354079999995</v>
      </c>
      <c r="N10" s="12">
        <v>12.563625999999999</v>
      </c>
      <c r="O10" s="12">
        <v>74.261003100000153</v>
      </c>
      <c r="P10" s="12">
        <v>0.98022900000000046</v>
      </c>
      <c r="Q10" s="12">
        <v>0.62535989999999941</v>
      </c>
      <c r="R10" s="12">
        <v>29.207058000000014</v>
      </c>
      <c r="S10" s="12">
        <v>21.438937999999993</v>
      </c>
      <c r="T10" s="12">
        <v>50.54107689999995</v>
      </c>
      <c r="U10" s="13">
        <v>1230.0103295000001</v>
      </c>
      <c r="V10" s="23"/>
      <c r="W10" s="15"/>
      <c r="Y10" s="15"/>
      <c r="Z10" s="15"/>
      <c r="AA10" s="15"/>
      <c r="AB10" s="15"/>
      <c r="AC10" s="15"/>
      <c r="AD10" s="15"/>
    </row>
    <row r="11" spans="1:30" s="24" customFormat="1" ht="39.950000000000003" customHeight="1" x14ac:dyDescent="0.35">
      <c r="A11" s="114"/>
      <c r="B11" s="117"/>
      <c r="C11" s="120"/>
      <c r="D11" s="17" t="s">
        <v>2</v>
      </c>
      <c r="E11" s="18">
        <v>170.92331620000004</v>
      </c>
      <c r="F11" s="18">
        <v>12.100327500000006</v>
      </c>
      <c r="G11" s="18">
        <v>11.519130000000004</v>
      </c>
      <c r="H11" s="18">
        <v>0.58119750000000181</v>
      </c>
      <c r="I11" s="18">
        <v>11.913220600000002</v>
      </c>
      <c r="J11" s="18">
        <v>501.4081142</v>
      </c>
      <c r="K11" s="18">
        <v>212.37981070000001</v>
      </c>
      <c r="L11" s="18">
        <v>289.02830349999999</v>
      </c>
      <c r="M11" s="18">
        <v>191.4333067</v>
      </c>
      <c r="N11" s="18">
        <v>6.7132874999999999</v>
      </c>
      <c r="O11" s="18">
        <v>1.1647899999843503E-2</v>
      </c>
      <c r="P11" s="18">
        <v>0.21692439999999991</v>
      </c>
      <c r="Q11" s="18">
        <v>1.3158570000000012</v>
      </c>
      <c r="R11" s="18">
        <v>26.226833800000012</v>
      </c>
      <c r="S11" s="18">
        <v>15.715199499999997</v>
      </c>
      <c r="T11" s="18">
        <v>49.661503899999957</v>
      </c>
      <c r="U11" s="19">
        <v>987.63953919999994</v>
      </c>
      <c r="V11" s="23"/>
      <c r="W11" s="15"/>
      <c r="X11" s="16"/>
      <c r="Y11" s="15"/>
      <c r="Z11" s="15"/>
      <c r="AA11" s="15"/>
      <c r="AB11" s="15"/>
      <c r="AC11" s="15"/>
      <c r="AD11" s="15"/>
    </row>
    <row r="12" spans="1:30" s="24" customFormat="1" ht="39.950000000000003" customHeight="1" x14ac:dyDescent="0.35">
      <c r="A12" s="114"/>
      <c r="B12" s="117"/>
      <c r="C12" s="120"/>
      <c r="D12" s="17" t="s">
        <v>28</v>
      </c>
      <c r="E12" s="20">
        <v>0.17669788283688778</v>
      </c>
      <c r="F12" s="20">
        <v>0.41545387924417676</v>
      </c>
      <c r="G12" s="20">
        <v>0.47577734603220856</v>
      </c>
      <c r="H12" s="20">
        <v>-0.78013601228498219</v>
      </c>
      <c r="I12" s="20">
        <v>0.74657611057752005</v>
      </c>
      <c r="J12" s="21">
        <v>4.3859436409575445E-2</v>
      </c>
      <c r="K12" s="21">
        <v>0.10115050027210479</v>
      </c>
      <c r="L12" s="21">
        <v>1.7616032541952348E-3</v>
      </c>
      <c r="M12" s="21">
        <v>0.4518557172266614</v>
      </c>
      <c r="N12" s="21">
        <v>0.8714565702720164</v>
      </c>
      <c r="O12" s="21">
        <v>6374.4842590508069</v>
      </c>
      <c r="P12" s="21">
        <v>3.5187586089900487</v>
      </c>
      <c r="Q12" s="21">
        <v>-0.52475086578556873</v>
      </c>
      <c r="R12" s="21">
        <v>0.11363263376458353</v>
      </c>
      <c r="S12" s="21">
        <v>0.36421672534287569</v>
      </c>
      <c r="T12" s="21">
        <v>1.771136455656137E-2</v>
      </c>
      <c r="U12" s="22">
        <v>0.24540409803390767</v>
      </c>
      <c r="V12" s="23"/>
      <c r="W12" s="15"/>
      <c r="X12" s="16"/>
      <c r="Y12" s="15"/>
      <c r="Z12" s="15"/>
      <c r="AA12" s="15"/>
      <c r="AB12" s="15"/>
      <c r="AD12" s="15"/>
    </row>
    <row r="13" spans="1:30" s="24" customFormat="1" ht="39.950000000000003" customHeight="1" x14ac:dyDescent="0.35">
      <c r="A13" s="114"/>
      <c r="B13" s="117"/>
      <c r="C13" s="120" t="s">
        <v>29</v>
      </c>
      <c r="D13" s="17" t="s">
        <v>27</v>
      </c>
      <c r="E13" s="18">
        <v>1367.7444780999999</v>
      </c>
      <c r="F13" s="18">
        <v>176.90611370000002</v>
      </c>
      <c r="G13" s="18">
        <v>153.47621860000001</v>
      </c>
      <c r="H13" s="18">
        <v>23.4298951</v>
      </c>
      <c r="I13" s="18">
        <v>174.24848689999999</v>
      </c>
      <c r="J13" s="18">
        <v>2841.0297959999998</v>
      </c>
      <c r="K13" s="18">
        <v>1244.8285523</v>
      </c>
      <c r="L13" s="18">
        <v>1596.2012437000001</v>
      </c>
      <c r="M13" s="18">
        <v>1913.6748751</v>
      </c>
      <c r="N13" s="18">
        <v>106.1918199</v>
      </c>
      <c r="O13" s="18">
        <v>1593.7887381</v>
      </c>
      <c r="P13" s="18">
        <v>7.8535161000000002</v>
      </c>
      <c r="Q13" s="18">
        <v>6.1588985999999997</v>
      </c>
      <c r="R13" s="18">
        <v>330.17376680000001</v>
      </c>
      <c r="S13" s="18">
        <v>124.830361</v>
      </c>
      <c r="T13" s="18">
        <v>418.64059759999998</v>
      </c>
      <c r="U13" s="19">
        <v>9061.2414478999999</v>
      </c>
      <c r="V13" s="23"/>
      <c r="W13" s="15"/>
      <c r="X13" s="16"/>
      <c r="Y13" s="15"/>
      <c r="Z13" s="15"/>
      <c r="AA13" s="15"/>
      <c r="AB13" s="15"/>
      <c r="AD13" s="15"/>
    </row>
    <row r="14" spans="1:30" s="24" customFormat="1" ht="39.950000000000003" customHeight="1" x14ac:dyDescent="0.35">
      <c r="A14" s="114"/>
      <c r="B14" s="117"/>
      <c r="C14" s="120"/>
      <c r="D14" s="17" t="s">
        <v>2</v>
      </c>
      <c r="E14" s="18">
        <v>1209.3520862</v>
      </c>
      <c r="F14" s="18">
        <v>128.89969350000001</v>
      </c>
      <c r="G14" s="18">
        <v>111.5017411</v>
      </c>
      <c r="H14" s="18">
        <v>17.397952400000001</v>
      </c>
      <c r="I14" s="18">
        <v>136.6200475</v>
      </c>
      <c r="J14" s="18">
        <v>2573.9215537</v>
      </c>
      <c r="K14" s="18">
        <v>1110.537558</v>
      </c>
      <c r="L14" s="18">
        <v>1463.3839957</v>
      </c>
      <c r="M14" s="18">
        <v>2151.5482913999999</v>
      </c>
      <c r="N14" s="18">
        <v>30.660134100000001</v>
      </c>
      <c r="O14" s="18">
        <v>1460.6532262999999</v>
      </c>
      <c r="P14" s="18">
        <v>6.2687711999999998</v>
      </c>
      <c r="Q14" s="18">
        <v>11.185468500000001</v>
      </c>
      <c r="R14" s="18">
        <v>290.78642300000001</v>
      </c>
      <c r="S14" s="18">
        <v>113.67485019999999</v>
      </c>
      <c r="T14" s="18">
        <v>357.18661179999998</v>
      </c>
      <c r="U14" s="19">
        <v>8470.7571573999994</v>
      </c>
      <c r="V14" s="23"/>
      <c r="W14" s="15"/>
      <c r="X14" s="16"/>
      <c r="Y14" s="15"/>
      <c r="Z14" s="15"/>
      <c r="AA14" s="15"/>
      <c r="AB14" s="15"/>
      <c r="AD14" s="15"/>
    </row>
    <row r="15" spans="1:30" s="24" customFormat="1" ht="39.950000000000003" customHeight="1" thickBot="1" x14ac:dyDescent="0.4">
      <c r="A15" s="115"/>
      <c r="B15" s="118"/>
      <c r="C15" s="121"/>
      <c r="D15" s="25" t="s">
        <v>28</v>
      </c>
      <c r="E15" s="26">
        <v>0.1309729347701355</v>
      </c>
      <c r="F15" s="26">
        <v>0.37243238441059601</v>
      </c>
      <c r="G15" s="26">
        <v>0.37644683469431495</v>
      </c>
      <c r="H15" s="26">
        <v>0.34670417307268858</v>
      </c>
      <c r="I15" s="26">
        <v>0.27542399588171707</v>
      </c>
      <c r="J15" s="27">
        <v>0.1037748185899578</v>
      </c>
      <c r="K15" s="27">
        <v>0.12092431573574927</v>
      </c>
      <c r="L15" s="27">
        <v>9.0760352983406664E-2</v>
      </c>
      <c r="M15" s="27">
        <v>-0.1105591806843513</v>
      </c>
      <c r="N15" s="27">
        <v>2.4635145284638527</v>
      </c>
      <c r="O15" s="27">
        <v>9.1147925738162688E-2</v>
      </c>
      <c r="P15" s="27">
        <v>0.25279992672248119</v>
      </c>
      <c r="Q15" s="27">
        <v>-0.4493839395283265</v>
      </c>
      <c r="R15" s="27">
        <v>0.13545111010908509</v>
      </c>
      <c r="S15" s="27">
        <v>9.8135258417960974E-2</v>
      </c>
      <c r="T15" s="27">
        <v>0.17205008186143891</v>
      </c>
      <c r="U15" s="28">
        <v>6.970856082022811E-2</v>
      </c>
      <c r="V15" s="23"/>
      <c r="W15" s="15"/>
      <c r="X15" s="16"/>
      <c r="Y15" s="15"/>
      <c r="Z15" s="15"/>
      <c r="AA15" s="15"/>
      <c r="AB15" s="15"/>
      <c r="AD15" s="15"/>
    </row>
    <row r="16" spans="1:30" s="16" customFormat="1" ht="39.950000000000003" customHeight="1" x14ac:dyDescent="0.35">
      <c r="A16" s="113">
        <v>3</v>
      </c>
      <c r="B16" s="116" t="s">
        <v>31</v>
      </c>
      <c r="C16" s="119" t="s">
        <v>26</v>
      </c>
      <c r="D16" s="11" t="s">
        <v>27</v>
      </c>
      <c r="E16" s="12" t="s">
        <v>32</v>
      </c>
      <c r="F16" s="12" t="s">
        <v>32</v>
      </c>
      <c r="G16" s="12" t="s">
        <v>32</v>
      </c>
      <c r="H16" s="12" t="s">
        <v>32</v>
      </c>
      <c r="I16" s="12" t="s">
        <v>32</v>
      </c>
      <c r="J16" s="12" t="s">
        <v>32</v>
      </c>
      <c r="K16" s="12" t="s">
        <v>32</v>
      </c>
      <c r="L16" s="12" t="s">
        <v>32</v>
      </c>
      <c r="M16" s="12" t="s">
        <v>32</v>
      </c>
      <c r="N16" s="12" t="s">
        <v>32</v>
      </c>
      <c r="O16" s="12" t="s">
        <v>32</v>
      </c>
      <c r="P16" s="12" t="s">
        <v>32</v>
      </c>
      <c r="Q16" s="12" t="s">
        <v>32</v>
      </c>
      <c r="R16" s="12" t="s">
        <v>32</v>
      </c>
      <c r="S16" s="12" t="s">
        <v>32</v>
      </c>
      <c r="T16" s="12" t="s">
        <v>32</v>
      </c>
      <c r="U16" s="13" t="s">
        <v>32</v>
      </c>
      <c r="V16" s="23"/>
      <c r="W16" s="15"/>
      <c r="Y16" s="15"/>
      <c r="Z16" s="15"/>
      <c r="AA16" s="15"/>
      <c r="AB16" s="15"/>
      <c r="AC16" s="15"/>
      <c r="AD16" s="15"/>
    </row>
    <row r="17" spans="1:30" s="24" customFormat="1" ht="39.950000000000003" customHeight="1" x14ac:dyDescent="0.35">
      <c r="A17" s="114"/>
      <c r="B17" s="117"/>
      <c r="C17" s="120"/>
      <c r="D17" s="17" t="s">
        <v>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9">
        <v>0</v>
      </c>
      <c r="V17" s="23"/>
      <c r="W17" s="15"/>
      <c r="X17" s="16"/>
      <c r="Y17" s="15"/>
      <c r="Z17" s="15"/>
      <c r="AA17" s="15"/>
      <c r="AB17" s="15"/>
      <c r="AC17" s="15"/>
      <c r="AD17" s="15"/>
    </row>
    <row r="18" spans="1:30" s="24" customFormat="1" ht="39.950000000000003" customHeight="1" x14ac:dyDescent="0.35">
      <c r="A18" s="114"/>
      <c r="B18" s="117"/>
      <c r="C18" s="120"/>
      <c r="D18" s="17" t="s">
        <v>28</v>
      </c>
      <c r="E18" s="20" t="s">
        <v>32</v>
      </c>
      <c r="F18" s="20" t="s">
        <v>32</v>
      </c>
      <c r="G18" s="20" t="s">
        <v>32</v>
      </c>
      <c r="H18" s="20" t="s">
        <v>32</v>
      </c>
      <c r="I18" s="20" t="s">
        <v>32</v>
      </c>
      <c r="J18" s="21" t="s">
        <v>32</v>
      </c>
      <c r="K18" s="21" t="s">
        <v>32</v>
      </c>
      <c r="L18" s="21" t="s">
        <v>32</v>
      </c>
      <c r="M18" s="21" t="s">
        <v>32</v>
      </c>
      <c r="N18" s="21" t="s">
        <v>32</v>
      </c>
      <c r="O18" s="21" t="s">
        <v>32</v>
      </c>
      <c r="P18" s="21" t="s">
        <v>32</v>
      </c>
      <c r="Q18" s="21" t="s">
        <v>32</v>
      </c>
      <c r="R18" s="21" t="s">
        <v>32</v>
      </c>
      <c r="S18" s="21" t="s">
        <v>32</v>
      </c>
      <c r="T18" s="21" t="s">
        <v>32</v>
      </c>
      <c r="U18" s="22" t="s">
        <v>32</v>
      </c>
      <c r="V18" s="23"/>
      <c r="W18" s="15"/>
      <c r="X18" s="16"/>
      <c r="Y18" s="15"/>
      <c r="Z18" s="15"/>
      <c r="AA18" s="15"/>
      <c r="AB18" s="15"/>
      <c r="AD18" s="15"/>
    </row>
    <row r="19" spans="1:30" s="24" customFormat="1" ht="39.950000000000003" customHeight="1" x14ac:dyDescent="0.35">
      <c r="A19" s="114"/>
      <c r="B19" s="117"/>
      <c r="C19" s="120" t="s">
        <v>29</v>
      </c>
      <c r="D19" s="17" t="s">
        <v>27</v>
      </c>
      <c r="E19" s="18" t="s">
        <v>32</v>
      </c>
      <c r="F19" s="18" t="s">
        <v>32</v>
      </c>
      <c r="G19" s="18" t="s">
        <v>32</v>
      </c>
      <c r="H19" s="18" t="s">
        <v>32</v>
      </c>
      <c r="I19" s="18" t="s">
        <v>32</v>
      </c>
      <c r="J19" s="18" t="s">
        <v>32</v>
      </c>
      <c r="K19" s="18" t="s">
        <v>32</v>
      </c>
      <c r="L19" s="18" t="s">
        <v>32</v>
      </c>
      <c r="M19" s="18" t="s">
        <v>32</v>
      </c>
      <c r="N19" s="18" t="s">
        <v>32</v>
      </c>
      <c r="O19" s="18" t="s">
        <v>32</v>
      </c>
      <c r="P19" s="18" t="s">
        <v>32</v>
      </c>
      <c r="Q19" s="18" t="s">
        <v>32</v>
      </c>
      <c r="R19" s="18" t="s">
        <v>32</v>
      </c>
      <c r="S19" s="18" t="s">
        <v>32</v>
      </c>
      <c r="T19" s="18" t="s">
        <v>32</v>
      </c>
      <c r="U19" s="19" t="s">
        <v>32</v>
      </c>
      <c r="V19" s="23"/>
      <c r="W19" s="15"/>
      <c r="X19" s="16"/>
      <c r="Y19" s="15"/>
      <c r="Z19" s="15"/>
      <c r="AA19" s="15"/>
      <c r="AB19" s="15"/>
      <c r="AD19" s="15"/>
    </row>
    <row r="20" spans="1:30" s="24" customFormat="1" ht="39.950000000000003" customHeight="1" x14ac:dyDescent="0.35">
      <c r="A20" s="114"/>
      <c r="B20" s="117"/>
      <c r="C20" s="120"/>
      <c r="D20" s="17" t="s">
        <v>2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9">
        <v>0</v>
      </c>
      <c r="V20" s="23"/>
      <c r="W20" s="15"/>
      <c r="X20" s="16"/>
      <c r="Y20" s="15"/>
      <c r="Z20" s="15"/>
      <c r="AA20" s="15"/>
      <c r="AB20" s="15"/>
      <c r="AD20" s="15"/>
    </row>
    <row r="21" spans="1:30" s="24" customFormat="1" ht="39.950000000000003" customHeight="1" thickBot="1" x14ac:dyDescent="0.4">
      <c r="A21" s="115"/>
      <c r="B21" s="118"/>
      <c r="C21" s="121"/>
      <c r="D21" s="25" t="s">
        <v>28</v>
      </c>
      <c r="E21" s="26" t="s">
        <v>32</v>
      </c>
      <c r="F21" s="26" t="s">
        <v>32</v>
      </c>
      <c r="G21" s="26" t="s">
        <v>32</v>
      </c>
      <c r="H21" s="26" t="s">
        <v>32</v>
      </c>
      <c r="I21" s="26" t="s">
        <v>32</v>
      </c>
      <c r="J21" s="27" t="s">
        <v>32</v>
      </c>
      <c r="K21" s="27" t="s">
        <v>32</v>
      </c>
      <c r="L21" s="27" t="s">
        <v>32</v>
      </c>
      <c r="M21" s="27" t="s">
        <v>32</v>
      </c>
      <c r="N21" s="27" t="s">
        <v>32</v>
      </c>
      <c r="O21" s="27" t="s">
        <v>32</v>
      </c>
      <c r="P21" s="27" t="s">
        <v>32</v>
      </c>
      <c r="Q21" s="27" t="s">
        <v>32</v>
      </c>
      <c r="R21" s="27" t="s">
        <v>32</v>
      </c>
      <c r="S21" s="27" t="s">
        <v>32</v>
      </c>
      <c r="T21" s="27" t="s">
        <v>32</v>
      </c>
      <c r="U21" s="28" t="s">
        <v>32</v>
      </c>
      <c r="V21" s="23"/>
      <c r="W21" s="15"/>
      <c r="X21" s="16"/>
      <c r="Y21" s="15"/>
      <c r="Z21" s="15"/>
      <c r="AA21" s="15"/>
      <c r="AB21" s="15"/>
      <c r="AD21" s="15"/>
    </row>
    <row r="22" spans="1:30" s="16" customFormat="1" ht="39.950000000000003" customHeight="1" x14ac:dyDescent="0.35">
      <c r="A22" s="113">
        <v>4</v>
      </c>
      <c r="B22" s="116" t="s">
        <v>33</v>
      </c>
      <c r="C22" s="119" t="s">
        <v>26</v>
      </c>
      <c r="D22" s="11" t="s">
        <v>27</v>
      </c>
      <c r="E22" s="12">
        <v>49.56304109578997</v>
      </c>
      <c r="F22" s="12">
        <v>5.7149472002542279</v>
      </c>
      <c r="G22" s="12">
        <v>5.7149472002542296</v>
      </c>
      <c r="H22" s="12">
        <v>-1.7763568394002505E-15</v>
      </c>
      <c r="I22" s="12">
        <v>2.5560351060598343</v>
      </c>
      <c r="J22" s="12">
        <v>403.735870059999</v>
      </c>
      <c r="K22" s="12">
        <v>157.64271276400007</v>
      </c>
      <c r="L22" s="12">
        <v>246.09315729599894</v>
      </c>
      <c r="M22" s="12">
        <v>46.953594348918102</v>
      </c>
      <c r="N22" s="12">
        <v>0.10901209999999995</v>
      </c>
      <c r="O22" s="12">
        <v>0</v>
      </c>
      <c r="P22" s="12">
        <v>0</v>
      </c>
      <c r="Q22" s="12">
        <v>0</v>
      </c>
      <c r="R22" s="12">
        <v>0.75345462086440218</v>
      </c>
      <c r="S22" s="12">
        <v>26.814876230507991</v>
      </c>
      <c r="T22" s="12">
        <v>6.3201820108431122</v>
      </c>
      <c r="U22" s="13">
        <v>542.52101277323663</v>
      </c>
      <c r="V22" s="23"/>
      <c r="W22" s="15"/>
      <c r="Y22" s="15"/>
      <c r="Z22" s="15"/>
      <c r="AA22" s="15"/>
      <c r="AB22" s="15"/>
      <c r="AC22" s="15"/>
      <c r="AD22" s="15"/>
    </row>
    <row r="23" spans="1:30" s="24" customFormat="1" ht="39.950000000000003" customHeight="1" x14ac:dyDescent="0.35">
      <c r="A23" s="114"/>
      <c r="B23" s="117"/>
      <c r="C23" s="120"/>
      <c r="D23" s="17" t="s">
        <v>2</v>
      </c>
      <c r="E23" s="18">
        <v>43.32950388846001</v>
      </c>
      <c r="F23" s="18">
        <v>7.3435481481355991</v>
      </c>
      <c r="G23" s="18">
        <v>7.1549989481355993</v>
      </c>
      <c r="H23" s="18">
        <v>0.18854919999999997</v>
      </c>
      <c r="I23" s="18">
        <v>2.2553395300000023</v>
      </c>
      <c r="J23" s="18">
        <v>344.43007003700006</v>
      </c>
      <c r="K23" s="18">
        <v>123.95524050100005</v>
      </c>
      <c r="L23" s="18">
        <v>220.47482953600002</v>
      </c>
      <c r="M23" s="18">
        <v>34.889751629746058</v>
      </c>
      <c r="N23" s="18">
        <v>1.7091000000000002E-2</v>
      </c>
      <c r="O23" s="18">
        <v>0</v>
      </c>
      <c r="P23" s="18">
        <v>0</v>
      </c>
      <c r="Q23" s="18">
        <v>0</v>
      </c>
      <c r="R23" s="18">
        <v>1.3237638060169492</v>
      </c>
      <c r="S23" s="18">
        <v>24.104190377965992</v>
      </c>
      <c r="T23" s="18">
        <v>7.3622037187657021</v>
      </c>
      <c r="U23" s="19">
        <v>465.0554621360904</v>
      </c>
      <c r="V23" s="23"/>
      <c r="W23" s="15"/>
      <c r="X23" s="16"/>
      <c r="Y23" s="15"/>
      <c r="Z23" s="15"/>
      <c r="AA23" s="15"/>
      <c r="AB23" s="15"/>
      <c r="AC23" s="15"/>
      <c r="AD23" s="15"/>
    </row>
    <row r="24" spans="1:30" s="24" customFormat="1" ht="39.950000000000003" customHeight="1" x14ac:dyDescent="0.35">
      <c r="A24" s="114"/>
      <c r="B24" s="117"/>
      <c r="C24" s="120"/>
      <c r="D24" s="17" t="s">
        <v>28</v>
      </c>
      <c r="E24" s="20">
        <v>0.14386357211419962</v>
      </c>
      <c r="F24" s="20">
        <v>-0.22177303328430481</v>
      </c>
      <c r="G24" s="20">
        <v>-0.20126512363172444</v>
      </c>
      <c r="H24" s="20">
        <v>-1.0000000000000093</v>
      </c>
      <c r="I24" s="20">
        <v>0.1333260788719611</v>
      </c>
      <c r="J24" s="21">
        <v>0.17218531476252369</v>
      </c>
      <c r="K24" s="21">
        <v>0.27177126297236487</v>
      </c>
      <c r="L24" s="21">
        <v>0.11619615633183132</v>
      </c>
      <c r="M24" s="21">
        <v>0.34577038114787662</v>
      </c>
      <c r="N24" s="21">
        <v>5.3783336258849648</v>
      </c>
      <c r="O24" s="21" t="s">
        <v>32</v>
      </c>
      <c r="P24" s="21" t="s">
        <v>32</v>
      </c>
      <c r="Q24" s="21" t="s">
        <v>32</v>
      </c>
      <c r="R24" s="21">
        <v>-0.43082397521393245</v>
      </c>
      <c r="S24" s="21">
        <v>0.11245703796879561</v>
      </c>
      <c r="T24" s="21">
        <v>-0.14153665773558469</v>
      </c>
      <c r="U24" s="22">
        <v>0.16657271431956064</v>
      </c>
      <c r="V24" s="23"/>
      <c r="W24" s="15"/>
      <c r="X24" s="16"/>
      <c r="Y24" s="15"/>
      <c r="Z24" s="15"/>
      <c r="AA24" s="15"/>
      <c r="AB24" s="15"/>
      <c r="AD24" s="15"/>
    </row>
    <row r="25" spans="1:30" s="24" customFormat="1" ht="39.950000000000003" customHeight="1" x14ac:dyDescent="0.35">
      <c r="A25" s="114"/>
      <c r="B25" s="117"/>
      <c r="C25" s="120" t="s">
        <v>29</v>
      </c>
      <c r="D25" s="17" t="s">
        <v>27</v>
      </c>
      <c r="E25" s="18">
        <v>405.18810638301704</v>
      </c>
      <c r="F25" s="18">
        <v>75.479538546000001</v>
      </c>
      <c r="G25" s="18">
        <v>69.87161562</v>
      </c>
      <c r="H25" s="18">
        <v>5.6079229259999996</v>
      </c>
      <c r="I25" s="18">
        <v>16.795252196770001</v>
      </c>
      <c r="J25" s="18">
        <v>2241.5228029739992</v>
      </c>
      <c r="K25" s="18">
        <v>872.7672782620001</v>
      </c>
      <c r="L25" s="18">
        <v>1368.7555247119992</v>
      </c>
      <c r="M25" s="18">
        <v>330.11967700891802</v>
      </c>
      <c r="N25" s="18">
        <v>0.57393190000000005</v>
      </c>
      <c r="O25" s="18">
        <v>0</v>
      </c>
      <c r="P25" s="18">
        <v>0</v>
      </c>
      <c r="Q25" s="18">
        <v>0</v>
      </c>
      <c r="R25" s="18">
        <v>13.274915718508471</v>
      </c>
      <c r="S25" s="18">
        <v>179.07996245050799</v>
      </c>
      <c r="T25" s="18">
        <v>44.570598645121947</v>
      </c>
      <c r="U25" s="19">
        <v>3306.6047858228426</v>
      </c>
      <c r="V25" s="23"/>
      <c r="W25" s="15"/>
      <c r="X25" s="16"/>
      <c r="Y25" s="15"/>
      <c r="Z25" s="15"/>
      <c r="AA25" s="15"/>
      <c r="AB25" s="15"/>
      <c r="AD25" s="15"/>
    </row>
    <row r="26" spans="1:30" s="24" customFormat="1" ht="39.950000000000003" customHeight="1" x14ac:dyDescent="0.35">
      <c r="A26" s="114"/>
      <c r="B26" s="117"/>
      <c r="C26" s="120"/>
      <c r="D26" s="17" t="s">
        <v>2</v>
      </c>
      <c r="E26" s="18">
        <v>291.763566123739</v>
      </c>
      <c r="F26" s="18">
        <v>55.831680505000001</v>
      </c>
      <c r="G26" s="18">
        <v>54.349232945000004</v>
      </c>
      <c r="H26" s="18">
        <v>1.48244756</v>
      </c>
      <c r="I26" s="18">
        <v>17.570276970966102</v>
      </c>
      <c r="J26" s="18">
        <v>1807.7893764300002</v>
      </c>
      <c r="K26" s="18">
        <v>651.85244771600003</v>
      </c>
      <c r="L26" s="18">
        <v>1155.936928714</v>
      </c>
      <c r="M26" s="18">
        <v>235.93474243900005</v>
      </c>
      <c r="N26" s="18">
        <v>6.0083200000000003E-2</v>
      </c>
      <c r="O26" s="18">
        <v>0</v>
      </c>
      <c r="P26" s="18">
        <v>0</v>
      </c>
      <c r="Q26" s="18">
        <v>0</v>
      </c>
      <c r="R26" s="18">
        <v>11.433659042406779</v>
      </c>
      <c r="S26" s="18">
        <v>137.50720254000001</v>
      </c>
      <c r="T26" s="18">
        <v>29.3364340682818</v>
      </c>
      <c r="U26" s="19">
        <v>2587.2270213193938</v>
      </c>
      <c r="V26" s="23"/>
      <c r="W26" s="15"/>
      <c r="X26" s="16"/>
      <c r="Y26" s="15"/>
      <c r="Z26" s="15"/>
      <c r="AA26" s="15"/>
      <c r="AB26" s="15"/>
      <c r="AD26" s="15"/>
    </row>
    <row r="27" spans="1:30" s="24" customFormat="1" ht="39.950000000000003" customHeight="1" thickBot="1" x14ac:dyDescent="0.4">
      <c r="A27" s="115"/>
      <c r="B27" s="118"/>
      <c r="C27" s="121"/>
      <c r="D27" s="25" t="s">
        <v>28</v>
      </c>
      <c r="E27" s="26">
        <v>0.38875498324274627</v>
      </c>
      <c r="F27" s="26">
        <v>0.3519123526872962</v>
      </c>
      <c r="G27" s="26">
        <v>0.28560444800956508</v>
      </c>
      <c r="H27" s="26">
        <v>2.7828811469054595</v>
      </c>
      <c r="I27" s="26">
        <v>-4.4109991861641461E-2</v>
      </c>
      <c r="J27" s="27">
        <v>0.23992475683230885</v>
      </c>
      <c r="K27" s="27">
        <v>0.33890312342932022</v>
      </c>
      <c r="L27" s="27">
        <v>0.18410917647104119</v>
      </c>
      <c r="M27" s="27">
        <v>0.39919909037673457</v>
      </c>
      <c r="N27" s="27">
        <v>8.5522858303152969</v>
      </c>
      <c r="O27" s="27" t="s">
        <v>32</v>
      </c>
      <c r="P27" s="27" t="s">
        <v>32</v>
      </c>
      <c r="Q27" s="27" t="s">
        <v>32</v>
      </c>
      <c r="R27" s="27">
        <v>0.16103827036232032</v>
      </c>
      <c r="S27" s="27">
        <v>0.30233150804165854</v>
      </c>
      <c r="T27" s="27">
        <v>0.51929162697081654</v>
      </c>
      <c r="U27" s="28">
        <v>0.27804972604862166</v>
      </c>
      <c r="V27" s="23"/>
      <c r="W27" s="15"/>
      <c r="X27" s="16"/>
      <c r="Y27" s="15"/>
      <c r="Z27" s="15"/>
      <c r="AA27" s="15"/>
      <c r="AB27" s="15"/>
      <c r="AD27" s="15"/>
    </row>
    <row r="28" spans="1:30" s="24" customFormat="1" ht="39.950000000000003" customHeight="1" x14ac:dyDescent="0.35">
      <c r="A28" s="113">
        <v>5</v>
      </c>
      <c r="B28" s="116" t="s">
        <v>34</v>
      </c>
      <c r="C28" s="119" t="s">
        <v>26</v>
      </c>
      <c r="D28" s="11" t="s">
        <v>27</v>
      </c>
      <c r="E28" s="12">
        <v>-0.14804976999999997</v>
      </c>
      <c r="F28" s="12">
        <v>0</v>
      </c>
      <c r="G28" s="12">
        <v>0</v>
      </c>
      <c r="H28" s="12">
        <v>0</v>
      </c>
      <c r="I28" s="12">
        <v>0</v>
      </c>
      <c r="J28" s="12">
        <v>3.0654401190001321</v>
      </c>
      <c r="K28" s="12">
        <v>0.27917129500000382</v>
      </c>
      <c r="L28" s="12">
        <v>2.7862688240001283</v>
      </c>
      <c r="M28" s="12">
        <v>3.1348546082203868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-5.0502550000000312E-3</v>
      </c>
      <c r="T28" s="12">
        <v>7.7277593220323607E-3</v>
      </c>
      <c r="U28" s="13">
        <v>6.0549224615425512</v>
      </c>
      <c r="V28" s="23"/>
      <c r="W28" s="15"/>
      <c r="X28" s="16"/>
      <c r="Y28" s="15"/>
      <c r="Z28" s="15"/>
      <c r="AA28" s="15"/>
      <c r="AB28" s="15"/>
      <c r="AC28" s="15"/>
      <c r="AD28" s="15"/>
    </row>
    <row r="29" spans="1:30" s="24" customFormat="1" ht="39.950000000000003" customHeight="1" x14ac:dyDescent="0.35">
      <c r="A29" s="114"/>
      <c r="B29" s="117"/>
      <c r="C29" s="120"/>
      <c r="D29" s="17" t="s">
        <v>2</v>
      </c>
      <c r="E29" s="18">
        <v>0.5648174069999996</v>
      </c>
      <c r="F29" s="18">
        <v>0</v>
      </c>
      <c r="G29" s="18">
        <v>0</v>
      </c>
      <c r="H29" s="18">
        <v>0</v>
      </c>
      <c r="I29" s="18">
        <v>0</v>
      </c>
      <c r="J29" s="18">
        <v>5.0440167149994508</v>
      </c>
      <c r="K29" s="18">
        <v>0.79684894600000966</v>
      </c>
      <c r="L29" s="18">
        <v>4.2471677689994412</v>
      </c>
      <c r="M29" s="18">
        <v>2.0126851810000392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0.1692945820000098</v>
      </c>
      <c r="T29" s="18">
        <v>0.42294380338136994</v>
      </c>
      <c r="U29" s="19">
        <v>8.2137576883808698</v>
      </c>
      <c r="V29" s="23"/>
      <c r="W29" s="15"/>
      <c r="X29" s="16"/>
      <c r="Y29" s="15"/>
      <c r="Z29" s="15"/>
      <c r="AA29" s="15"/>
      <c r="AB29" s="15"/>
      <c r="AC29" s="15"/>
      <c r="AD29" s="15"/>
    </row>
    <row r="30" spans="1:30" s="24" customFormat="1" ht="39.950000000000003" customHeight="1" x14ac:dyDescent="0.35">
      <c r="A30" s="114"/>
      <c r="B30" s="117"/>
      <c r="C30" s="120"/>
      <c r="D30" s="17" t="s">
        <v>28</v>
      </c>
      <c r="E30" s="20">
        <v>-1.2621197012789658</v>
      </c>
      <c r="F30" s="20" t="s">
        <v>32</v>
      </c>
      <c r="G30" s="20" t="s">
        <v>32</v>
      </c>
      <c r="H30" s="20" t="s">
        <v>32</v>
      </c>
      <c r="I30" s="20" t="s">
        <v>32</v>
      </c>
      <c r="J30" s="21">
        <v>-0.39226210137559669</v>
      </c>
      <c r="K30" s="21">
        <v>-0.6496559399351951</v>
      </c>
      <c r="L30" s="21">
        <v>-0.34397015245373158</v>
      </c>
      <c r="M30" s="21">
        <v>0.55754841234672237</v>
      </c>
      <c r="N30" s="21" t="s">
        <v>32</v>
      </c>
      <c r="O30" s="21" t="s">
        <v>32</v>
      </c>
      <c r="P30" s="21" t="s">
        <v>32</v>
      </c>
      <c r="Q30" s="21" t="s">
        <v>32</v>
      </c>
      <c r="R30" s="21" t="s">
        <v>32</v>
      </c>
      <c r="S30" s="21">
        <v>-1.0298311673081171</v>
      </c>
      <c r="T30" s="21">
        <v>-0.98172863803595156</v>
      </c>
      <c r="U30" s="22">
        <v>-0.26283161845548397</v>
      </c>
      <c r="V30" s="23"/>
      <c r="W30" s="15"/>
      <c r="X30" s="16"/>
      <c r="Y30" s="15"/>
      <c r="Z30" s="15"/>
      <c r="AA30" s="15"/>
      <c r="AB30" s="15"/>
      <c r="AD30" s="15"/>
    </row>
    <row r="31" spans="1:30" s="24" customFormat="1" ht="39.950000000000003" customHeight="1" x14ac:dyDescent="0.35">
      <c r="A31" s="114"/>
      <c r="B31" s="117"/>
      <c r="C31" s="120" t="s">
        <v>29</v>
      </c>
      <c r="D31" s="17" t="s">
        <v>27</v>
      </c>
      <c r="E31" s="18">
        <v>-8.4832114000001707E-2</v>
      </c>
      <c r="F31" s="18">
        <v>0</v>
      </c>
      <c r="G31" s="18">
        <v>0</v>
      </c>
      <c r="H31" s="18">
        <v>0</v>
      </c>
      <c r="I31" s="18">
        <v>0</v>
      </c>
      <c r="J31" s="18">
        <v>20.446291786000842</v>
      </c>
      <c r="K31" s="18">
        <v>2.1071378420000126</v>
      </c>
      <c r="L31" s="18">
        <v>18.339153944000827</v>
      </c>
      <c r="M31" s="18">
        <v>22.834998771575968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0.15215401600000578</v>
      </c>
      <c r="T31" s="18">
        <v>8.5833813559234601E-3</v>
      </c>
      <c r="U31" s="19">
        <v>43.357195840932739</v>
      </c>
      <c r="V31" s="23"/>
      <c r="W31" s="15"/>
      <c r="X31" s="16"/>
      <c r="Y31" s="15"/>
      <c r="Z31" s="15"/>
      <c r="AA31" s="15"/>
      <c r="AB31" s="15"/>
      <c r="AD31" s="15"/>
    </row>
    <row r="32" spans="1:30" s="24" customFormat="1" ht="39.950000000000003" customHeight="1" x14ac:dyDescent="0.35">
      <c r="A32" s="114"/>
      <c r="B32" s="117"/>
      <c r="C32" s="120"/>
      <c r="D32" s="17" t="s">
        <v>2</v>
      </c>
      <c r="E32" s="18">
        <v>6.6111446379999697</v>
      </c>
      <c r="F32" s="18">
        <v>0</v>
      </c>
      <c r="G32" s="18">
        <v>0</v>
      </c>
      <c r="H32" s="18">
        <v>0</v>
      </c>
      <c r="I32" s="18">
        <v>0</v>
      </c>
      <c r="J32" s="18">
        <v>23.656211556999772</v>
      </c>
      <c r="K32" s="18">
        <v>5.3952616330000591</v>
      </c>
      <c r="L32" s="18">
        <v>18.260949923999711</v>
      </c>
      <c r="M32" s="18">
        <v>10.5004685019832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2.2076838890000099</v>
      </c>
      <c r="T32" s="18">
        <v>1.8418455783093899</v>
      </c>
      <c r="U32" s="19">
        <v>44.81735416429234</v>
      </c>
      <c r="V32" s="23"/>
      <c r="W32" s="15"/>
      <c r="X32" s="16"/>
      <c r="Y32" s="15"/>
      <c r="Z32" s="15"/>
      <c r="AA32" s="15"/>
      <c r="AB32" s="15"/>
      <c r="AD32" s="15"/>
    </row>
    <row r="33" spans="1:30" s="24" customFormat="1" ht="39.950000000000003" customHeight="1" thickBot="1" x14ac:dyDescent="0.4">
      <c r="A33" s="115"/>
      <c r="B33" s="118"/>
      <c r="C33" s="121"/>
      <c r="D33" s="25" t="s">
        <v>28</v>
      </c>
      <c r="E33" s="26">
        <v>-1.012831683262895</v>
      </c>
      <c r="F33" s="26" t="s">
        <v>32</v>
      </c>
      <c r="G33" s="26" t="s">
        <v>32</v>
      </c>
      <c r="H33" s="26" t="s">
        <v>32</v>
      </c>
      <c r="I33" s="26" t="s">
        <v>32</v>
      </c>
      <c r="J33" s="27">
        <v>-0.1356903561360453</v>
      </c>
      <c r="K33" s="27">
        <v>-0.60944658751825365</v>
      </c>
      <c r="L33" s="27">
        <v>4.2825822493678693E-3</v>
      </c>
      <c r="M33" s="27">
        <v>1.1746647558880992</v>
      </c>
      <c r="N33" s="27" t="s">
        <v>32</v>
      </c>
      <c r="O33" s="27" t="s">
        <v>32</v>
      </c>
      <c r="P33" s="27" t="s">
        <v>32</v>
      </c>
      <c r="Q33" s="27" t="s">
        <v>32</v>
      </c>
      <c r="R33" s="27" t="s">
        <v>32</v>
      </c>
      <c r="S33" s="27">
        <v>-0.93107979962252418</v>
      </c>
      <c r="T33" s="27">
        <v>-0.9953397931634409</v>
      </c>
      <c r="U33" s="28">
        <v>-3.2580199134623677E-2</v>
      </c>
      <c r="V33" s="23"/>
      <c r="W33" s="15"/>
      <c r="X33" s="16"/>
      <c r="Y33" s="15"/>
      <c r="Z33" s="15"/>
      <c r="AA33" s="15"/>
      <c r="AB33" s="15"/>
      <c r="AD33" s="15"/>
    </row>
    <row r="34" spans="1:30" s="24" customFormat="1" ht="39.950000000000003" customHeight="1" x14ac:dyDescent="0.35">
      <c r="A34" s="113">
        <v>6</v>
      </c>
      <c r="B34" s="116" t="s">
        <v>35</v>
      </c>
      <c r="C34" s="119" t="s">
        <v>26</v>
      </c>
      <c r="D34" s="11" t="s">
        <v>27</v>
      </c>
      <c r="E34" s="12">
        <v>1.1969014080422831</v>
      </c>
      <c r="F34" s="12">
        <v>0</v>
      </c>
      <c r="G34" s="12">
        <v>0</v>
      </c>
      <c r="H34" s="12">
        <v>0</v>
      </c>
      <c r="I34" s="12">
        <v>0.22888636600000112</v>
      </c>
      <c r="J34" s="12">
        <v>27.545104953003573</v>
      </c>
      <c r="K34" s="12">
        <v>16.678112018000334</v>
      </c>
      <c r="L34" s="12">
        <v>10.866992935003239</v>
      </c>
      <c r="M34" s="12">
        <v>15.41805862451352</v>
      </c>
      <c r="N34" s="12">
        <v>3.1808772880847442</v>
      </c>
      <c r="O34" s="12">
        <v>0</v>
      </c>
      <c r="P34" s="12">
        <v>0</v>
      </c>
      <c r="Q34" s="12">
        <v>0</v>
      </c>
      <c r="R34" s="12">
        <v>0</v>
      </c>
      <c r="S34" s="12">
        <v>3.1523048072867912</v>
      </c>
      <c r="T34" s="12">
        <v>0.34875726034132448</v>
      </c>
      <c r="U34" s="13">
        <v>51.070890707272227</v>
      </c>
      <c r="V34" s="23"/>
      <c r="W34" s="15"/>
      <c r="X34" s="16"/>
      <c r="Y34" s="15"/>
      <c r="Z34" s="15"/>
      <c r="AA34" s="15"/>
      <c r="AB34" s="15"/>
      <c r="AC34" s="15"/>
      <c r="AD34" s="15"/>
    </row>
    <row r="35" spans="1:30" s="24" customFormat="1" ht="39.950000000000003" customHeight="1" x14ac:dyDescent="0.35">
      <c r="A35" s="114"/>
      <c r="B35" s="117"/>
      <c r="C35" s="120"/>
      <c r="D35" s="17" t="s">
        <v>2</v>
      </c>
      <c r="E35" s="18">
        <v>0.33749759599998974</v>
      </c>
      <c r="F35" s="18">
        <v>0.90166669999999993</v>
      </c>
      <c r="G35" s="18">
        <v>0.90166669999999993</v>
      </c>
      <c r="H35" s="18">
        <v>0</v>
      </c>
      <c r="I35" s="18">
        <v>0.3237504522500001</v>
      </c>
      <c r="J35" s="18">
        <v>20.397323196999295</v>
      </c>
      <c r="K35" s="18">
        <v>11.770525197998694</v>
      </c>
      <c r="L35" s="18">
        <v>8.6267979990006012</v>
      </c>
      <c r="M35" s="18">
        <v>19.35365391466091</v>
      </c>
      <c r="N35" s="18">
        <v>0.15144983099999987</v>
      </c>
      <c r="O35" s="18">
        <v>0</v>
      </c>
      <c r="P35" s="18">
        <v>0</v>
      </c>
      <c r="Q35" s="18">
        <v>0</v>
      </c>
      <c r="R35" s="18">
        <v>0</v>
      </c>
      <c r="S35" s="18">
        <v>0.25119095799999958</v>
      </c>
      <c r="T35" s="18">
        <v>3.8597157000000021E-3</v>
      </c>
      <c r="U35" s="19">
        <v>41.720392364610198</v>
      </c>
      <c r="V35" s="23"/>
      <c r="W35" s="15"/>
      <c r="X35" s="16"/>
      <c r="Y35" s="15"/>
      <c r="Z35" s="15"/>
      <c r="AA35" s="15"/>
      <c r="AB35" s="15"/>
      <c r="AC35" s="15"/>
      <c r="AD35" s="15"/>
    </row>
    <row r="36" spans="1:30" s="24" customFormat="1" ht="39.950000000000003" customHeight="1" x14ac:dyDescent="0.35">
      <c r="A36" s="114"/>
      <c r="B36" s="117"/>
      <c r="C36" s="120"/>
      <c r="D36" s="17" t="s">
        <v>28</v>
      </c>
      <c r="E36" s="20">
        <v>2.5463998032220636</v>
      </c>
      <c r="F36" s="20">
        <v>-1</v>
      </c>
      <c r="G36" s="20">
        <v>-1</v>
      </c>
      <c r="H36" s="20" t="s">
        <v>32</v>
      </c>
      <c r="I36" s="20">
        <v>-0.29301607330804569</v>
      </c>
      <c r="J36" s="21">
        <v>0.35042744025626887</v>
      </c>
      <c r="K36" s="21">
        <v>0.41693864440611894</v>
      </c>
      <c r="L36" s="21">
        <v>0.25967861265120157</v>
      </c>
      <c r="M36" s="21">
        <v>-0.20335153803520642</v>
      </c>
      <c r="N36" s="21">
        <v>20.00284475117537</v>
      </c>
      <c r="O36" s="21" t="s">
        <v>32</v>
      </c>
      <c r="P36" s="21" t="s">
        <v>32</v>
      </c>
      <c r="Q36" s="21" t="s">
        <v>32</v>
      </c>
      <c r="R36" s="21" t="s">
        <v>32</v>
      </c>
      <c r="S36" s="21">
        <v>11.549435825181241</v>
      </c>
      <c r="T36" s="21">
        <v>89.358276994682356</v>
      </c>
      <c r="U36" s="22">
        <v>0.22412297230918893</v>
      </c>
      <c r="V36" s="23"/>
      <c r="W36" s="15"/>
      <c r="X36" s="16"/>
      <c r="Y36" s="15"/>
      <c r="Z36" s="15"/>
      <c r="AA36" s="15"/>
      <c r="AB36" s="15"/>
      <c r="AD36" s="15"/>
    </row>
    <row r="37" spans="1:30" s="24" customFormat="1" ht="39.950000000000003" customHeight="1" x14ac:dyDescent="0.35">
      <c r="A37" s="114"/>
      <c r="B37" s="117"/>
      <c r="C37" s="120" t="s">
        <v>29</v>
      </c>
      <c r="D37" s="17" t="s">
        <v>27</v>
      </c>
      <c r="E37" s="18">
        <v>12.115060912067198</v>
      </c>
      <c r="F37" s="18">
        <v>0.94154901294915261</v>
      </c>
      <c r="G37" s="18">
        <v>0.94154901294915261</v>
      </c>
      <c r="H37" s="18">
        <v>0</v>
      </c>
      <c r="I37" s="18">
        <v>3.6449283020755621</v>
      </c>
      <c r="J37" s="18">
        <v>180.86413833123981</v>
      </c>
      <c r="K37" s="18">
        <v>82.15861401056992</v>
      </c>
      <c r="L37" s="18">
        <v>98.705524320669895</v>
      </c>
      <c r="M37" s="18">
        <v>85.36722790564427</v>
      </c>
      <c r="N37" s="18">
        <v>15.790963697474568</v>
      </c>
      <c r="O37" s="18">
        <v>0</v>
      </c>
      <c r="P37" s="18">
        <v>0</v>
      </c>
      <c r="Q37" s="18">
        <v>0</v>
      </c>
      <c r="R37" s="18">
        <v>5.2248540000000003E-2</v>
      </c>
      <c r="S37" s="18">
        <v>19.129852025409303</v>
      </c>
      <c r="T37" s="18">
        <v>2.1240992865966919</v>
      </c>
      <c r="U37" s="19">
        <v>320.03006801345657</v>
      </c>
      <c r="V37" s="23"/>
      <c r="W37" s="15"/>
      <c r="X37" s="16"/>
      <c r="Y37" s="15"/>
      <c r="Z37" s="15"/>
      <c r="AA37" s="15"/>
      <c r="AB37" s="15"/>
      <c r="AD37" s="15"/>
    </row>
    <row r="38" spans="1:30" s="24" customFormat="1" ht="39.950000000000003" customHeight="1" x14ac:dyDescent="0.35">
      <c r="A38" s="114"/>
      <c r="B38" s="117"/>
      <c r="C38" s="120"/>
      <c r="D38" s="17" t="s">
        <v>2</v>
      </c>
      <c r="E38" s="18">
        <v>8.3632523102639595</v>
      </c>
      <c r="F38" s="18">
        <v>1.7064177202033899</v>
      </c>
      <c r="G38" s="18">
        <v>1.7064177202033899</v>
      </c>
      <c r="H38" s="18">
        <v>0</v>
      </c>
      <c r="I38" s="18">
        <v>2.7344673121500001</v>
      </c>
      <c r="J38" s="18">
        <v>95.277623320999282</v>
      </c>
      <c r="K38" s="18">
        <v>59.43681764500009</v>
      </c>
      <c r="L38" s="18">
        <v>35.840805675999199</v>
      </c>
      <c r="M38" s="18">
        <v>81.835526075325504</v>
      </c>
      <c r="N38" s="18">
        <v>2.1797373311016899</v>
      </c>
      <c r="O38" s="18">
        <v>0</v>
      </c>
      <c r="P38" s="18">
        <v>0</v>
      </c>
      <c r="Q38" s="18">
        <v>0</v>
      </c>
      <c r="R38" s="18">
        <v>4.6193624999999995E-2</v>
      </c>
      <c r="S38" s="18">
        <v>3.5006307828247896</v>
      </c>
      <c r="T38" s="18">
        <v>5.8105007100904105E-2</v>
      </c>
      <c r="U38" s="19">
        <v>195.70195348496949</v>
      </c>
      <c r="V38" s="23"/>
      <c r="W38" s="15"/>
      <c r="X38" s="16"/>
      <c r="Y38" s="15"/>
      <c r="Z38" s="15"/>
      <c r="AA38" s="15"/>
      <c r="AB38" s="15"/>
      <c r="AD38" s="15"/>
    </row>
    <row r="39" spans="1:30" s="24" customFormat="1" ht="39.950000000000003" customHeight="1" thickBot="1" x14ac:dyDescent="0.4">
      <c r="A39" s="115"/>
      <c r="B39" s="118"/>
      <c r="C39" s="121"/>
      <c r="D39" s="25" t="s">
        <v>28</v>
      </c>
      <c r="E39" s="26">
        <v>0.44860641083358932</v>
      </c>
      <c r="F39" s="26">
        <v>-0.44823064024620635</v>
      </c>
      <c r="G39" s="26">
        <v>-0.44823064024620635</v>
      </c>
      <c r="H39" s="26" t="s">
        <v>32</v>
      </c>
      <c r="I39" s="26">
        <v>0.33295735000383081</v>
      </c>
      <c r="J39" s="27">
        <v>0.89828557878581317</v>
      </c>
      <c r="K39" s="27">
        <v>0.38228487435651293</v>
      </c>
      <c r="L39" s="27">
        <v>1.7539984790790588</v>
      </c>
      <c r="M39" s="27">
        <v>4.3156096131990548E-2</v>
      </c>
      <c r="N39" s="27">
        <v>6.2444342133157162</v>
      </c>
      <c r="O39" s="27" t="s">
        <v>32</v>
      </c>
      <c r="P39" s="27" t="s">
        <v>32</v>
      </c>
      <c r="Q39" s="27" t="s">
        <v>32</v>
      </c>
      <c r="R39" s="27">
        <v>0.13107685313720255</v>
      </c>
      <c r="S39" s="27">
        <v>4.4646871413193461</v>
      </c>
      <c r="T39" s="27">
        <v>35.556217657938141</v>
      </c>
      <c r="U39" s="28">
        <v>0.63529317063273905</v>
      </c>
      <c r="V39" s="23"/>
      <c r="W39" s="15"/>
      <c r="X39" s="16"/>
      <c r="Y39" s="15"/>
      <c r="Z39" s="15"/>
      <c r="AA39" s="15"/>
      <c r="AB39" s="15"/>
      <c r="AD39" s="15"/>
    </row>
    <row r="40" spans="1:30" s="24" customFormat="1" ht="39.950000000000003" customHeight="1" x14ac:dyDescent="0.35">
      <c r="A40" s="113">
        <v>7</v>
      </c>
      <c r="B40" s="116" t="s">
        <v>36</v>
      </c>
      <c r="C40" s="119" t="s">
        <v>26</v>
      </c>
      <c r="D40" s="11" t="s">
        <v>27</v>
      </c>
      <c r="E40" s="12">
        <v>44.883662348999678</v>
      </c>
      <c r="F40" s="12">
        <v>11.105834999999992</v>
      </c>
      <c r="G40" s="12">
        <v>8.676359099999992</v>
      </c>
      <c r="H40" s="12">
        <v>2.4294758999999999</v>
      </c>
      <c r="I40" s="12">
        <v>5.9758065630000061</v>
      </c>
      <c r="J40" s="12">
        <v>122.11583925598842</v>
      </c>
      <c r="K40" s="12">
        <v>56.8238173590006</v>
      </c>
      <c r="L40" s="12">
        <v>65.292021896987819</v>
      </c>
      <c r="M40" s="12">
        <v>50.226390234999599</v>
      </c>
      <c r="N40" s="12">
        <v>0.5289210949999994</v>
      </c>
      <c r="O40" s="12">
        <v>69.067302431000257</v>
      </c>
      <c r="P40" s="12">
        <v>0</v>
      </c>
      <c r="Q40" s="12">
        <v>7.611699999999999E-3</v>
      </c>
      <c r="R40" s="12">
        <v>5.5570332099999948</v>
      </c>
      <c r="S40" s="12">
        <v>5.0365752650001454</v>
      </c>
      <c r="T40" s="12">
        <v>37.350529392999618</v>
      </c>
      <c r="U40" s="13">
        <v>351.85550649698774</v>
      </c>
      <c r="V40" s="23"/>
      <c r="W40" s="15"/>
      <c r="X40" s="16"/>
      <c r="Y40" s="15"/>
      <c r="Z40" s="15"/>
      <c r="AA40" s="15"/>
      <c r="AB40" s="15"/>
      <c r="AC40" s="15"/>
      <c r="AD40" s="15"/>
    </row>
    <row r="41" spans="1:30" s="24" customFormat="1" ht="39.950000000000003" customHeight="1" x14ac:dyDescent="0.35">
      <c r="A41" s="114"/>
      <c r="B41" s="117"/>
      <c r="C41" s="120"/>
      <c r="D41" s="17" t="s">
        <v>2</v>
      </c>
      <c r="E41" s="18">
        <v>47.34457782000004</v>
      </c>
      <c r="F41" s="18">
        <v>7.5720624810000006</v>
      </c>
      <c r="G41" s="18">
        <v>6.1256607810000006</v>
      </c>
      <c r="H41" s="18">
        <v>1.4464017</v>
      </c>
      <c r="I41" s="18">
        <v>4.4433446209999943</v>
      </c>
      <c r="J41" s="18">
        <v>147.944960598997</v>
      </c>
      <c r="K41" s="18">
        <v>67.310800126000004</v>
      </c>
      <c r="L41" s="18">
        <v>80.634160472996996</v>
      </c>
      <c r="M41" s="18">
        <v>40.691489914999948</v>
      </c>
      <c r="N41" s="18">
        <v>0.24589506000000005</v>
      </c>
      <c r="O41" s="18">
        <v>289.50297606100003</v>
      </c>
      <c r="P41" s="18">
        <v>0</v>
      </c>
      <c r="Q41" s="18">
        <v>0</v>
      </c>
      <c r="R41" s="18">
        <v>5.7042500259999969</v>
      </c>
      <c r="S41" s="18">
        <v>5.9701727109998046</v>
      </c>
      <c r="T41" s="18">
        <v>37.713006983000014</v>
      </c>
      <c r="U41" s="19">
        <v>587.13273627699675</v>
      </c>
      <c r="V41" s="23"/>
      <c r="W41" s="15"/>
      <c r="X41" s="16"/>
      <c r="Y41" s="15"/>
      <c r="Z41" s="15"/>
      <c r="AA41" s="15"/>
      <c r="AB41" s="15"/>
      <c r="AC41" s="15"/>
      <c r="AD41" s="15"/>
    </row>
    <row r="42" spans="1:30" s="24" customFormat="1" ht="39.950000000000003" customHeight="1" x14ac:dyDescent="0.35">
      <c r="A42" s="114"/>
      <c r="B42" s="117"/>
      <c r="C42" s="120"/>
      <c r="D42" s="17" t="s">
        <v>28</v>
      </c>
      <c r="E42" s="20">
        <v>-5.1978823855110684E-2</v>
      </c>
      <c r="F42" s="20">
        <v>0.46668559957964129</v>
      </c>
      <c r="G42" s="20">
        <v>0.41639562003033337</v>
      </c>
      <c r="H42" s="20">
        <v>0.67966886377415059</v>
      </c>
      <c r="I42" s="20">
        <v>0.34488928334690466</v>
      </c>
      <c r="J42" s="21">
        <v>-0.17458601657286657</v>
      </c>
      <c r="K42" s="21">
        <v>-0.15579940733684161</v>
      </c>
      <c r="L42" s="21">
        <v>-0.19026847289055607</v>
      </c>
      <c r="M42" s="21">
        <v>0.23432173016807714</v>
      </c>
      <c r="N42" s="21">
        <v>1.1510033385786573</v>
      </c>
      <c r="O42" s="21">
        <v>-0.76142800543629863</v>
      </c>
      <c r="P42" s="21" t="s">
        <v>32</v>
      </c>
      <c r="Q42" s="21" t="s">
        <v>32</v>
      </c>
      <c r="R42" s="21">
        <v>-2.5808268454045165E-2</v>
      </c>
      <c r="S42" s="21">
        <v>-0.15637695778541602</v>
      </c>
      <c r="T42" s="21">
        <v>-9.6114741039819568E-3</v>
      </c>
      <c r="U42" s="22">
        <v>-0.40072238395681997</v>
      </c>
      <c r="V42" s="23"/>
      <c r="W42" s="15"/>
      <c r="X42" s="16"/>
      <c r="Y42" s="15"/>
      <c r="Z42" s="15"/>
      <c r="AA42" s="15"/>
      <c r="AB42" s="15"/>
      <c r="AD42" s="15"/>
    </row>
    <row r="43" spans="1:30" s="24" customFormat="1" ht="39.950000000000003" customHeight="1" x14ac:dyDescent="0.35">
      <c r="A43" s="114"/>
      <c r="B43" s="117"/>
      <c r="C43" s="120" t="s">
        <v>29</v>
      </c>
      <c r="D43" s="17" t="s">
        <v>27</v>
      </c>
      <c r="E43" s="18">
        <v>302.147558726</v>
      </c>
      <c r="F43" s="18">
        <v>65.6377560130002</v>
      </c>
      <c r="G43" s="18">
        <v>63.179569513000203</v>
      </c>
      <c r="H43" s="18">
        <v>2.4581865000000001</v>
      </c>
      <c r="I43" s="18">
        <v>42.97860713</v>
      </c>
      <c r="J43" s="18">
        <v>850.08420642496594</v>
      </c>
      <c r="K43" s="18">
        <v>412.01766353000102</v>
      </c>
      <c r="L43" s="18">
        <v>438.06654289496498</v>
      </c>
      <c r="M43" s="18">
        <v>336.81185971599933</v>
      </c>
      <c r="N43" s="18">
        <v>3.4358656049999996</v>
      </c>
      <c r="O43" s="18">
        <v>408.80603102700002</v>
      </c>
      <c r="P43" s="18">
        <v>0</v>
      </c>
      <c r="Q43" s="18">
        <v>0.37441398199999998</v>
      </c>
      <c r="R43" s="18">
        <v>38.526835540999997</v>
      </c>
      <c r="S43" s="18">
        <v>45.731464888000204</v>
      </c>
      <c r="T43" s="18">
        <v>178.26965776199901</v>
      </c>
      <c r="U43" s="19">
        <v>2272.8042568149644</v>
      </c>
      <c r="V43" s="23"/>
      <c r="W43" s="15"/>
      <c r="X43" s="16"/>
      <c r="Y43" s="15"/>
      <c r="Z43" s="15"/>
      <c r="AA43" s="15"/>
      <c r="AB43" s="15"/>
      <c r="AD43" s="15"/>
    </row>
    <row r="44" spans="1:30" s="24" customFormat="1" ht="39.950000000000003" customHeight="1" x14ac:dyDescent="0.35">
      <c r="A44" s="114"/>
      <c r="B44" s="117"/>
      <c r="C44" s="120"/>
      <c r="D44" s="17" t="s">
        <v>2</v>
      </c>
      <c r="E44" s="18">
        <v>283.16456876900003</v>
      </c>
      <c r="F44" s="18">
        <v>52.016809406</v>
      </c>
      <c r="G44" s="18">
        <v>50.584795640999999</v>
      </c>
      <c r="H44" s="18">
        <v>1.432013765</v>
      </c>
      <c r="I44" s="18">
        <v>35.704262627999995</v>
      </c>
      <c r="J44" s="18">
        <v>862.93258161399001</v>
      </c>
      <c r="K44" s="18">
        <v>398.73416602900102</v>
      </c>
      <c r="L44" s="18">
        <v>464.19841558498899</v>
      </c>
      <c r="M44" s="18">
        <v>275.92498697799971</v>
      </c>
      <c r="N44" s="18">
        <v>0.89290960699999999</v>
      </c>
      <c r="O44" s="18">
        <v>660.90544165100005</v>
      </c>
      <c r="P44" s="18">
        <v>0</v>
      </c>
      <c r="Q44" s="18">
        <v>0.1127297</v>
      </c>
      <c r="R44" s="18">
        <v>37.452433794999997</v>
      </c>
      <c r="S44" s="18">
        <v>47.815954448999598</v>
      </c>
      <c r="T44" s="18">
        <v>147.82632605700002</v>
      </c>
      <c r="U44" s="19">
        <v>2404.7490046539897</v>
      </c>
      <c r="V44" s="23"/>
      <c r="W44" s="15"/>
      <c r="X44" s="16"/>
      <c r="Y44" s="15"/>
      <c r="Z44" s="15"/>
      <c r="AA44" s="15"/>
      <c r="AB44" s="15"/>
      <c r="AD44" s="15"/>
    </row>
    <row r="45" spans="1:30" s="24" customFormat="1" ht="39.950000000000003" customHeight="1" thickBot="1" x14ac:dyDescent="0.4">
      <c r="A45" s="115"/>
      <c r="B45" s="118"/>
      <c r="C45" s="121"/>
      <c r="D45" s="25" t="s">
        <v>28</v>
      </c>
      <c r="E45" s="26">
        <v>6.7038719001902794E-2</v>
      </c>
      <c r="F45" s="26">
        <v>0.26185663370250961</v>
      </c>
      <c r="G45" s="26">
        <v>0.24898338942367665</v>
      </c>
      <c r="H45" s="26">
        <v>0.71659418371582484</v>
      </c>
      <c r="I45" s="26">
        <v>0.20373882462693177</v>
      </c>
      <c r="J45" s="27">
        <v>-1.4889199298736697E-2</v>
      </c>
      <c r="K45" s="27">
        <v>3.3314169270445351E-2</v>
      </c>
      <c r="L45" s="27">
        <v>-5.6294618449079105E-2</v>
      </c>
      <c r="M45" s="27">
        <v>0.22066458498321614</v>
      </c>
      <c r="N45" s="27">
        <v>2.8479433730630692</v>
      </c>
      <c r="O45" s="27">
        <v>-0.38144550602312105</v>
      </c>
      <c r="P45" s="27" t="s">
        <v>32</v>
      </c>
      <c r="Q45" s="27">
        <v>2.3213428404404515</v>
      </c>
      <c r="R45" s="27">
        <v>2.8687100867218811E-2</v>
      </c>
      <c r="S45" s="27">
        <v>-4.3594017624864236E-2</v>
      </c>
      <c r="T45" s="27">
        <v>0.20593985196696576</v>
      </c>
      <c r="U45" s="28">
        <v>-5.4868407298919029E-2</v>
      </c>
      <c r="V45" s="23"/>
      <c r="W45" s="15"/>
      <c r="X45" s="16"/>
      <c r="Y45" s="15"/>
      <c r="Z45" s="15"/>
      <c r="AA45" s="15"/>
      <c r="AB45" s="15"/>
      <c r="AD45" s="15"/>
    </row>
    <row r="46" spans="1:30" s="24" customFormat="1" ht="39.950000000000003" customHeight="1" x14ac:dyDescent="0.35">
      <c r="A46" s="113">
        <v>8</v>
      </c>
      <c r="B46" s="116" t="s">
        <v>37</v>
      </c>
      <c r="C46" s="119" t="s">
        <v>26</v>
      </c>
      <c r="D46" s="11" t="s">
        <v>27</v>
      </c>
      <c r="E46" s="12">
        <v>37.734343923000409</v>
      </c>
      <c r="F46" s="12">
        <v>1.1420295999999936</v>
      </c>
      <c r="G46" s="12">
        <v>1.1420295999999936</v>
      </c>
      <c r="H46" s="12">
        <v>0</v>
      </c>
      <c r="I46" s="12">
        <v>3.0201545369999891</v>
      </c>
      <c r="J46" s="12">
        <v>440.94611662399905</v>
      </c>
      <c r="K46" s="12">
        <v>147.93389289699883</v>
      </c>
      <c r="L46" s="12">
        <v>293.01222372700022</v>
      </c>
      <c r="M46" s="12">
        <v>67.29417913099968</v>
      </c>
      <c r="N46" s="12">
        <v>0.7754198829999992</v>
      </c>
      <c r="O46" s="12">
        <v>0</v>
      </c>
      <c r="P46" s="12">
        <v>0</v>
      </c>
      <c r="Q46" s="12">
        <v>0</v>
      </c>
      <c r="R46" s="12">
        <v>22.782476159000918</v>
      </c>
      <c r="S46" s="12">
        <v>10.214601852000015</v>
      </c>
      <c r="T46" s="12">
        <v>3.9341723230000198</v>
      </c>
      <c r="U46" s="13">
        <v>587.84349403200008</v>
      </c>
      <c r="V46" s="23"/>
      <c r="W46" s="15"/>
      <c r="X46" s="16"/>
      <c r="Y46" s="15"/>
      <c r="Z46" s="15"/>
      <c r="AA46" s="15"/>
      <c r="AB46" s="15"/>
      <c r="AC46" s="15"/>
      <c r="AD46" s="15"/>
    </row>
    <row r="47" spans="1:30" s="24" customFormat="1" ht="39.950000000000003" customHeight="1" x14ac:dyDescent="0.35">
      <c r="A47" s="114"/>
      <c r="B47" s="117"/>
      <c r="C47" s="120"/>
      <c r="D47" s="17" t="s">
        <v>2</v>
      </c>
      <c r="E47" s="18">
        <v>21.957949899999988</v>
      </c>
      <c r="F47" s="18">
        <v>0.56116149999999898</v>
      </c>
      <c r="G47" s="18">
        <v>0.56116149999999898</v>
      </c>
      <c r="H47" s="18">
        <v>0</v>
      </c>
      <c r="I47" s="18">
        <v>1.0153941</v>
      </c>
      <c r="J47" s="18">
        <v>337.75765759999996</v>
      </c>
      <c r="K47" s="18">
        <v>89.811462999999947</v>
      </c>
      <c r="L47" s="18">
        <v>247.94619460000001</v>
      </c>
      <c r="M47" s="18">
        <v>23.153314799999976</v>
      </c>
      <c r="N47" s="18">
        <v>0.28348240000000002</v>
      </c>
      <c r="O47" s="18">
        <v>0</v>
      </c>
      <c r="P47" s="18">
        <v>0</v>
      </c>
      <c r="Q47" s="18">
        <v>0</v>
      </c>
      <c r="R47" s="18">
        <v>100.1611345</v>
      </c>
      <c r="S47" s="18">
        <v>9.939965199999989</v>
      </c>
      <c r="T47" s="18">
        <v>0.98764719999999961</v>
      </c>
      <c r="U47" s="19">
        <v>495.81770719999997</v>
      </c>
      <c r="V47" s="23"/>
      <c r="W47" s="15"/>
      <c r="X47" s="16"/>
      <c r="Y47" s="15"/>
      <c r="Z47" s="15"/>
      <c r="AA47" s="15"/>
      <c r="AB47" s="15"/>
      <c r="AC47" s="15"/>
      <c r="AD47" s="15"/>
    </row>
    <row r="48" spans="1:30" s="24" customFormat="1" ht="39.950000000000003" customHeight="1" x14ac:dyDescent="0.35">
      <c r="A48" s="114"/>
      <c r="B48" s="117"/>
      <c r="C48" s="120"/>
      <c r="D48" s="17" t="s">
        <v>28</v>
      </c>
      <c r="E48" s="20">
        <v>0.71848210305828364</v>
      </c>
      <c r="F48" s="20">
        <v>1.0351175196445155</v>
      </c>
      <c r="G48" s="20">
        <v>1.0351175196445155</v>
      </c>
      <c r="H48" s="20" t="s">
        <v>32</v>
      </c>
      <c r="I48" s="20">
        <v>1.974366836482494</v>
      </c>
      <c r="J48" s="21">
        <v>0.3055103465520928</v>
      </c>
      <c r="K48" s="21">
        <v>0.64716048436933837</v>
      </c>
      <c r="L48" s="21">
        <v>0.18175729294697635</v>
      </c>
      <c r="M48" s="21">
        <v>1.906459818487837</v>
      </c>
      <c r="N48" s="21">
        <v>1.7353369486077412</v>
      </c>
      <c r="O48" s="21" t="s">
        <v>32</v>
      </c>
      <c r="P48" s="21" t="s">
        <v>32</v>
      </c>
      <c r="Q48" s="21" t="s">
        <v>32</v>
      </c>
      <c r="R48" s="21">
        <v>-0.77254175212042031</v>
      </c>
      <c r="S48" s="21">
        <v>2.7629538582290693E-2</v>
      </c>
      <c r="T48" s="21">
        <v>2.9833781971943236</v>
      </c>
      <c r="U48" s="22">
        <v>0.18560407483567201</v>
      </c>
      <c r="V48" s="23"/>
      <c r="W48" s="15"/>
      <c r="X48" s="16"/>
      <c r="Y48" s="15"/>
      <c r="Z48" s="15"/>
      <c r="AA48" s="15"/>
      <c r="AB48" s="15"/>
      <c r="AD48" s="15"/>
    </row>
    <row r="49" spans="1:30" s="24" customFormat="1" ht="39.950000000000003" customHeight="1" x14ac:dyDescent="0.35">
      <c r="A49" s="114"/>
      <c r="B49" s="117"/>
      <c r="C49" s="120" t="s">
        <v>29</v>
      </c>
      <c r="D49" s="17" t="s">
        <v>27</v>
      </c>
      <c r="E49" s="18">
        <v>260.192062905</v>
      </c>
      <c r="F49" s="18">
        <v>26.265513550000001</v>
      </c>
      <c r="G49" s="18">
        <v>26.265513550000001</v>
      </c>
      <c r="H49" s="18">
        <v>0</v>
      </c>
      <c r="I49" s="18">
        <v>35.066616988999996</v>
      </c>
      <c r="J49" s="18">
        <v>2122.0900038029986</v>
      </c>
      <c r="K49" s="18">
        <v>699.01597698699698</v>
      </c>
      <c r="L49" s="18">
        <v>1423.0740268160018</v>
      </c>
      <c r="M49" s="18">
        <v>415.90620048</v>
      </c>
      <c r="N49" s="18">
        <v>4.4360792469999994</v>
      </c>
      <c r="O49" s="18">
        <v>0</v>
      </c>
      <c r="P49" s="18">
        <v>0</v>
      </c>
      <c r="Q49" s="18">
        <v>0</v>
      </c>
      <c r="R49" s="18">
        <v>578.8515530000011</v>
      </c>
      <c r="S49" s="18">
        <v>80.410593121000005</v>
      </c>
      <c r="T49" s="18">
        <v>30.722464843000001</v>
      </c>
      <c r="U49" s="19">
        <v>3553.9410879379993</v>
      </c>
      <c r="V49" s="23"/>
      <c r="W49" s="15"/>
      <c r="X49" s="16"/>
      <c r="Y49" s="15"/>
      <c r="Z49" s="15"/>
      <c r="AA49" s="15"/>
      <c r="AB49" s="15"/>
      <c r="AD49" s="15"/>
    </row>
    <row r="50" spans="1:30" s="24" customFormat="1" ht="39.950000000000003" customHeight="1" x14ac:dyDescent="0.35">
      <c r="A50" s="114"/>
      <c r="B50" s="117"/>
      <c r="C50" s="120"/>
      <c r="D50" s="17" t="s">
        <v>2</v>
      </c>
      <c r="E50" s="18">
        <v>160.71724879999999</v>
      </c>
      <c r="F50" s="18">
        <v>10.736242799999999</v>
      </c>
      <c r="G50" s="18">
        <v>10.736242799999999</v>
      </c>
      <c r="H50" s="18">
        <v>0</v>
      </c>
      <c r="I50" s="18">
        <v>15.336430699999999</v>
      </c>
      <c r="J50" s="18">
        <v>1383.0632716</v>
      </c>
      <c r="K50" s="18">
        <v>402.00763339999997</v>
      </c>
      <c r="L50" s="18">
        <v>981.05563819999998</v>
      </c>
      <c r="M50" s="18">
        <v>305.44428909999999</v>
      </c>
      <c r="N50" s="18">
        <v>0.88118989999999997</v>
      </c>
      <c r="O50" s="18">
        <v>0</v>
      </c>
      <c r="P50" s="18">
        <v>0</v>
      </c>
      <c r="Q50" s="18">
        <v>0</v>
      </c>
      <c r="R50" s="18">
        <v>219.3452331</v>
      </c>
      <c r="S50" s="18">
        <v>173.48125329999999</v>
      </c>
      <c r="T50" s="18">
        <v>6.9255186999999996</v>
      </c>
      <c r="U50" s="19">
        <v>2275.9306780000002</v>
      </c>
      <c r="V50" s="23"/>
      <c r="W50" s="15"/>
      <c r="X50" s="16"/>
      <c r="Y50" s="15"/>
      <c r="Z50" s="15"/>
      <c r="AA50" s="15"/>
      <c r="AB50" s="15"/>
      <c r="AD50" s="15"/>
    </row>
    <row r="51" spans="1:30" s="24" customFormat="1" ht="39.950000000000003" customHeight="1" thickBot="1" x14ac:dyDescent="0.4">
      <c r="A51" s="115"/>
      <c r="B51" s="118"/>
      <c r="C51" s="121"/>
      <c r="D51" s="25" t="s">
        <v>28</v>
      </c>
      <c r="E51" s="26">
        <v>0.61894298743745058</v>
      </c>
      <c r="F51" s="26">
        <v>1.4464343848483012</v>
      </c>
      <c r="G51" s="26">
        <v>1.4464343848483012</v>
      </c>
      <c r="H51" s="26" t="s">
        <v>32</v>
      </c>
      <c r="I51" s="26">
        <v>1.286491405656728</v>
      </c>
      <c r="J51" s="27">
        <v>0.53434050876649608</v>
      </c>
      <c r="K51" s="27">
        <v>0.73881269635363356</v>
      </c>
      <c r="L51" s="27">
        <v>0.45055384364030443</v>
      </c>
      <c r="M51" s="27">
        <v>0.36164340052151267</v>
      </c>
      <c r="N51" s="27">
        <v>4.0341921156835774</v>
      </c>
      <c r="O51" s="27" t="s">
        <v>32</v>
      </c>
      <c r="P51" s="27" t="s">
        <v>32</v>
      </c>
      <c r="Q51" s="27" t="s">
        <v>32</v>
      </c>
      <c r="R51" s="27">
        <v>1.6389976422970696</v>
      </c>
      <c r="S51" s="27">
        <v>-0.53648828567115259</v>
      </c>
      <c r="T51" s="27">
        <v>3.4361247400862553</v>
      </c>
      <c r="U51" s="28">
        <v>0.56153310041106574</v>
      </c>
      <c r="V51" s="23"/>
      <c r="W51" s="15"/>
      <c r="X51" s="16"/>
      <c r="Y51" s="15"/>
      <c r="Z51" s="15"/>
      <c r="AA51" s="15"/>
      <c r="AB51" s="15"/>
      <c r="AD51" s="15"/>
    </row>
    <row r="52" spans="1:30" s="24" customFormat="1" ht="39.950000000000003" customHeight="1" x14ac:dyDescent="0.35">
      <c r="A52" s="113">
        <v>9</v>
      </c>
      <c r="B52" s="116" t="s">
        <v>38</v>
      </c>
      <c r="C52" s="119" t="s">
        <v>26</v>
      </c>
      <c r="D52" s="11" t="s">
        <v>27</v>
      </c>
      <c r="E52" s="12">
        <v>179.19152957475012</v>
      </c>
      <c r="F52" s="12">
        <v>22.865652905999987</v>
      </c>
      <c r="G52" s="12">
        <v>20.82933960199999</v>
      </c>
      <c r="H52" s="12">
        <v>2.0363133039999983</v>
      </c>
      <c r="I52" s="12">
        <v>14.668762479080002</v>
      </c>
      <c r="J52" s="12">
        <v>554.12448202888811</v>
      </c>
      <c r="K52" s="12">
        <v>247.61940763199107</v>
      </c>
      <c r="L52" s="12">
        <v>306.50507439689704</v>
      </c>
      <c r="M52" s="12">
        <v>327.41782631399929</v>
      </c>
      <c r="N52" s="12">
        <v>1.8080779279999994</v>
      </c>
      <c r="O52" s="12">
        <v>39.378468092020057</v>
      </c>
      <c r="P52" s="12">
        <v>8.5273086109999952</v>
      </c>
      <c r="Q52" s="12">
        <v>6.1046879999999977</v>
      </c>
      <c r="R52" s="12">
        <v>88.038146738000052</v>
      </c>
      <c r="S52" s="12">
        <v>49.146409826101092</v>
      </c>
      <c r="T52" s="12">
        <v>6.9200149641700364</v>
      </c>
      <c r="U52" s="13">
        <v>1298.1913674620087</v>
      </c>
      <c r="V52" s="23"/>
      <c r="W52" s="15"/>
      <c r="X52" s="16"/>
      <c r="Y52" s="15"/>
      <c r="Z52" s="15"/>
      <c r="AA52" s="15"/>
      <c r="AB52" s="15"/>
      <c r="AC52" s="15"/>
      <c r="AD52" s="15"/>
    </row>
    <row r="53" spans="1:30" s="24" customFormat="1" ht="39.950000000000003" customHeight="1" x14ac:dyDescent="0.35">
      <c r="A53" s="114"/>
      <c r="B53" s="117"/>
      <c r="C53" s="120"/>
      <c r="D53" s="17" t="s">
        <v>2</v>
      </c>
      <c r="E53" s="18">
        <v>140.70832878987494</v>
      </c>
      <c r="F53" s="18">
        <v>21.211634797999999</v>
      </c>
      <c r="G53" s="18">
        <v>20.730871041</v>
      </c>
      <c r="H53" s="18">
        <v>0.48076375700000007</v>
      </c>
      <c r="I53" s="18">
        <v>12.945556097199997</v>
      </c>
      <c r="J53" s="18">
        <v>378.59316091199094</v>
      </c>
      <c r="K53" s="18">
        <v>162.31464526600109</v>
      </c>
      <c r="L53" s="18">
        <v>216.27851564598984</v>
      </c>
      <c r="M53" s="18">
        <v>304.34054802299988</v>
      </c>
      <c r="N53" s="18">
        <v>1.0337968259999988</v>
      </c>
      <c r="O53" s="18">
        <v>167.69036085800008</v>
      </c>
      <c r="P53" s="18">
        <v>6.9392256000000003</v>
      </c>
      <c r="Q53" s="18">
        <v>7.0347731340000008</v>
      </c>
      <c r="R53" s="18">
        <v>71.909036305900031</v>
      </c>
      <c r="S53" s="18">
        <v>55.984912608000002</v>
      </c>
      <c r="T53" s="18">
        <v>67.70894448027795</v>
      </c>
      <c r="U53" s="19">
        <v>1236.1002784322438</v>
      </c>
      <c r="V53" s="23"/>
      <c r="W53" s="15"/>
      <c r="X53" s="16"/>
      <c r="Y53" s="15"/>
      <c r="Z53" s="15"/>
      <c r="AA53" s="15"/>
      <c r="AB53" s="15"/>
      <c r="AC53" s="15"/>
      <c r="AD53" s="15"/>
    </row>
    <row r="54" spans="1:30" s="24" customFormat="1" ht="39.950000000000003" customHeight="1" x14ac:dyDescent="0.35">
      <c r="A54" s="114"/>
      <c r="B54" s="117"/>
      <c r="C54" s="120"/>
      <c r="D54" s="17" t="s">
        <v>28</v>
      </c>
      <c r="E54" s="20">
        <v>0.27349625367481689</v>
      </c>
      <c r="F54" s="20">
        <v>7.7976927462278495E-2</v>
      </c>
      <c r="G54" s="20">
        <v>4.7498516007960347E-3</v>
      </c>
      <c r="H54" s="20">
        <v>3.23557989626077</v>
      </c>
      <c r="I54" s="20">
        <v>0.13311180832569391</v>
      </c>
      <c r="J54" s="21">
        <v>0.4636410248248034</v>
      </c>
      <c r="K54" s="21">
        <v>0.52555185162862295</v>
      </c>
      <c r="L54" s="21">
        <v>0.41717763080357145</v>
      </c>
      <c r="M54" s="21">
        <v>7.5827156259360443E-2</v>
      </c>
      <c r="N54" s="21">
        <v>0.74896834902838205</v>
      </c>
      <c r="O54" s="21">
        <v>-0.76517154659017239</v>
      </c>
      <c r="P54" s="21">
        <v>0.22885594193680556</v>
      </c>
      <c r="Q54" s="21">
        <v>-0.1322125271538292</v>
      </c>
      <c r="R54" s="21">
        <v>0.22429879832469193</v>
      </c>
      <c r="S54" s="21">
        <v>-0.12214903021786119</v>
      </c>
      <c r="T54" s="21">
        <v>-0.89779762456368406</v>
      </c>
      <c r="U54" s="22">
        <v>5.0231433576340148E-2</v>
      </c>
      <c r="V54" s="23"/>
      <c r="W54" s="15"/>
      <c r="X54" s="16"/>
      <c r="Y54" s="15"/>
      <c r="Z54" s="15"/>
      <c r="AA54" s="15"/>
      <c r="AB54" s="15"/>
      <c r="AD54" s="15"/>
    </row>
    <row r="55" spans="1:30" s="24" customFormat="1" ht="39.950000000000003" customHeight="1" x14ac:dyDescent="0.35">
      <c r="A55" s="114"/>
      <c r="B55" s="117"/>
      <c r="C55" s="120" t="s">
        <v>29</v>
      </c>
      <c r="D55" s="17" t="s">
        <v>27</v>
      </c>
      <c r="E55" s="18">
        <v>1176.0839687804701</v>
      </c>
      <c r="F55" s="18">
        <v>152.367561798</v>
      </c>
      <c r="G55" s="18">
        <v>136.92296873499998</v>
      </c>
      <c r="H55" s="18">
        <v>15.444593062999999</v>
      </c>
      <c r="I55" s="18">
        <v>119.644836092125</v>
      </c>
      <c r="J55" s="18">
        <v>2596.7894291728262</v>
      </c>
      <c r="K55" s="18">
        <v>1160.41162140899</v>
      </c>
      <c r="L55" s="18">
        <v>1436.377807763836</v>
      </c>
      <c r="M55" s="18">
        <v>2526.6042634359983</v>
      </c>
      <c r="N55" s="18">
        <v>20.964028425999999</v>
      </c>
      <c r="O55" s="18">
        <v>1629.9261295470301</v>
      </c>
      <c r="P55" s="18">
        <v>51.647106833999999</v>
      </c>
      <c r="Q55" s="18">
        <v>14.617725363999998</v>
      </c>
      <c r="R55" s="18">
        <v>379.63178646590006</v>
      </c>
      <c r="S55" s="18">
        <v>406.13664421444804</v>
      </c>
      <c r="T55" s="18">
        <v>225.82649778558402</v>
      </c>
      <c r="U55" s="19">
        <v>9300.2399779163825</v>
      </c>
      <c r="V55" s="23"/>
      <c r="W55" s="15"/>
      <c r="X55" s="16"/>
      <c r="Y55" s="15"/>
      <c r="Z55" s="15"/>
      <c r="AA55" s="15"/>
      <c r="AB55" s="15"/>
      <c r="AD55" s="15"/>
    </row>
    <row r="56" spans="1:30" s="24" customFormat="1" ht="39.950000000000003" customHeight="1" x14ac:dyDescent="0.35">
      <c r="A56" s="114"/>
      <c r="B56" s="117"/>
      <c r="C56" s="120"/>
      <c r="D56" s="17" t="s">
        <v>2</v>
      </c>
      <c r="E56" s="18">
        <v>893.34680360699997</v>
      </c>
      <c r="F56" s="18">
        <v>116.465732725</v>
      </c>
      <c r="G56" s="18">
        <v>101.231887387</v>
      </c>
      <c r="H56" s="18">
        <v>15.233845338</v>
      </c>
      <c r="I56" s="18">
        <v>119.37330612524499</v>
      </c>
      <c r="J56" s="18">
        <v>1904.2890556276359</v>
      </c>
      <c r="K56" s="18">
        <v>831.73451317700005</v>
      </c>
      <c r="L56" s="18">
        <v>1072.5545424506358</v>
      </c>
      <c r="M56" s="18">
        <v>2141.242586932</v>
      </c>
      <c r="N56" s="18">
        <v>7.5865028459999992</v>
      </c>
      <c r="O56" s="18">
        <v>1688.6944550952001</v>
      </c>
      <c r="P56" s="18">
        <v>32.169001350000002</v>
      </c>
      <c r="Q56" s="18">
        <v>14.218320634000001</v>
      </c>
      <c r="R56" s="18">
        <v>266.33946144290002</v>
      </c>
      <c r="S56" s="18">
        <v>346.81045626899902</v>
      </c>
      <c r="T56" s="18">
        <v>230.74939981413297</v>
      </c>
      <c r="U56" s="19">
        <v>7761.2850824681127</v>
      </c>
      <c r="V56" s="23"/>
      <c r="W56" s="15"/>
      <c r="X56" s="16"/>
      <c r="Y56" s="15"/>
      <c r="Z56" s="15"/>
      <c r="AA56" s="15"/>
      <c r="AB56" s="15"/>
      <c r="AD56" s="15"/>
    </row>
    <row r="57" spans="1:30" s="24" customFormat="1" ht="39.950000000000003" customHeight="1" thickBot="1" x14ac:dyDescent="0.4">
      <c r="A57" s="115"/>
      <c r="B57" s="118"/>
      <c r="C57" s="121"/>
      <c r="D57" s="25" t="s">
        <v>28</v>
      </c>
      <c r="E57" s="26">
        <v>0.31649205440919836</v>
      </c>
      <c r="F57" s="26">
        <v>0.30826087839735439</v>
      </c>
      <c r="G57" s="26">
        <v>0.35256757795650229</v>
      </c>
      <c r="H57" s="26">
        <v>1.3834177801076949E-2</v>
      </c>
      <c r="I57" s="26">
        <v>2.2746288571007999E-3</v>
      </c>
      <c r="J57" s="27">
        <v>0.36365297143240088</v>
      </c>
      <c r="K57" s="27">
        <v>0.3951706981312253</v>
      </c>
      <c r="L57" s="27">
        <v>0.33921190103947102</v>
      </c>
      <c r="M57" s="27">
        <v>0.17997104992020052</v>
      </c>
      <c r="N57" s="27">
        <v>1.7633323089113888</v>
      </c>
      <c r="O57" s="27">
        <v>-3.4801041343418701E-2</v>
      </c>
      <c r="P57" s="27">
        <v>0.60549301086712148</v>
      </c>
      <c r="Q57" s="27">
        <v>2.8090851253199906E-2</v>
      </c>
      <c r="R57" s="27">
        <v>0.42536815389366761</v>
      </c>
      <c r="S57" s="27">
        <v>0.17106228163845624</v>
      </c>
      <c r="T57" s="27">
        <v>-2.1334408811092512E-2</v>
      </c>
      <c r="U57" s="28">
        <v>0.19828609297248972</v>
      </c>
      <c r="V57" s="23"/>
      <c r="W57" s="15"/>
      <c r="X57" s="16"/>
      <c r="Y57" s="15"/>
      <c r="Z57" s="15"/>
      <c r="AA57" s="15"/>
      <c r="AB57" s="15"/>
      <c r="AD57" s="15"/>
    </row>
    <row r="58" spans="1:30" s="24" customFormat="1" ht="39.950000000000003" customHeight="1" x14ac:dyDescent="0.35">
      <c r="A58" s="113">
        <v>10</v>
      </c>
      <c r="B58" s="116" t="s">
        <v>39</v>
      </c>
      <c r="C58" s="119" t="s">
        <v>26</v>
      </c>
      <c r="D58" s="11" t="s">
        <v>27</v>
      </c>
      <c r="E58" s="12">
        <v>297.53517011550548</v>
      </c>
      <c r="F58" s="12">
        <v>57.211187386000063</v>
      </c>
      <c r="G58" s="12">
        <v>51.442436009000062</v>
      </c>
      <c r="H58" s="12">
        <v>5.768751377000001</v>
      </c>
      <c r="I58" s="12">
        <v>54.083607572239998</v>
      </c>
      <c r="J58" s="12">
        <v>995.49031418632808</v>
      </c>
      <c r="K58" s="12">
        <v>450.58034332579791</v>
      </c>
      <c r="L58" s="12">
        <v>544.90997086053017</v>
      </c>
      <c r="M58" s="12">
        <v>381.8686547909997</v>
      </c>
      <c r="N58" s="12">
        <v>16.822654416999868</v>
      </c>
      <c r="O58" s="12">
        <v>18.064783099999659</v>
      </c>
      <c r="P58" s="12">
        <v>10.460448700000001</v>
      </c>
      <c r="Q58" s="12">
        <v>25.019327949000001</v>
      </c>
      <c r="R58" s="12">
        <v>79.151714876250068</v>
      </c>
      <c r="S58" s="12">
        <v>59.116531042884787</v>
      </c>
      <c r="T58" s="12">
        <v>52.289295552500278</v>
      </c>
      <c r="U58" s="13">
        <v>2047.1136896887081</v>
      </c>
      <c r="V58" s="23"/>
      <c r="W58" s="15"/>
      <c r="X58" s="16"/>
      <c r="Y58" s="15"/>
      <c r="Z58" s="15"/>
      <c r="AA58" s="15"/>
      <c r="AB58" s="15"/>
      <c r="AC58" s="15"/>
      <c r="AD58" s="15"/>
    </row>
    <row r="59" spans="1:30" s="24" customFormat="1" ht="39.950000000000003" customHeight="1" x14ac:dyDescent="0.35">
      <c r="A59" s="114"/>
      <c r="B59" s="117"/>
      <c r="C59" s="120"/>
      <c r="D59" s="17" t="s">
        <v>2</v>
      </c>
      <c r="E59" s="18">
        <v>251.36162486649982</v>
      </c>
      <c r="F59" s="18">
        <v>50.414080474250056</v>
      </c>
      <c r="G59" s="18">
        <v>44.744137169250052</v>
      </c>
      <c r="H59" s="18">
        <v>5.6699433050000003</v>
      </c>
      <c r="I59" s="18">
        <v>40.564080139099985</v>
      </c>
      <c r="J59" s="18">
        <v>917.86420602868952</v>
      </c>
      <c r="K59" s="18">
        <v>441.32528026327986</v>
      </c>
      <c r="L59" s="18">
        <v>476.53892576540966</v>
      </c>
      <c r="M59" s="18">
        <v>248.02132701400024</v>
      </c>
      <c r="N59" s="18">
        <v>9.3005709369998968</v>
      </c>
      <c r="O59" s="18">
        <v>0.16677046800009521</v>
      </c>
      <c r="P59" s="18">
        <v>5.1653821999999998</v>
      </c>
      <c r="Q59" s="18">
        <v>18.347772718500011</v>
      </c>
      <c r="R59" s="18">
        <v>51.542348479800005</v>
      </c>
      <c r="S59" s="18">
        <v>44.33380230003803</v>
      </c>
      <c r="T59" s="18">
        <v>36.643579936700007</v>
      </c>
      <c r="U59" s="19">
        <v>1673.7255455625777</v>
      </c>
      <c r="V59" s="23"/>
      <c r="W59" s="15"/>
      <c r="X59" s="16"/>
      <c r="Y59" s="15"/>
      <c r="Z59" s="15"/>
      <c r="AA59" s="15"/>
      <c r="AB59" s="15"/>
      <c r="AC59" s="15"/>
      <c r="AD59" s="15"/>
    </row>
    <row r="60" spans="1:30" s="24" customFormat="1" ht="39.950000000000003" customHeight="1" x14ac:dyDescent="0.35">
      <c r="A60" s="114"/>
      <c r="B60" s="117"/>
      <c r="C60" s="120"/>
      <c r="D60" s="17" t="s">
        <v>28</v>
      </c>
      <c r="E60" s="20">
        <v>0.18369369339304994</v>
      </c>
      <c r="F60" s="20">
        <v>0.13482556555249992</v>
      </c>
      <c r="G60" s="20">
        <v>0.1497022685768393</v>
      </c>
      <c r="H60" s="20">
        <v>1.7426641975920185E-2</v>
      </c>
      <c r="I60" s="20">
        <v>0.33328815510618348</v>
      </c>
      <c r="J60" s="21">
        <v>8.457254095734093E-2</v>
      </c>
      <c r="K60" s="21">
        <v>2.0971069359536319E-2</v>
      </c>
      <c r="L60" s="21">
        <v>0.14347420829327628</v>
      </c>
      <c r="M60" s="21">
        <v>0.53966055818032166</v>
      </c>
      <c r="N60" s="21">
        <v>0.80877652898440056</v>
      </c>
      <c r="O60" s="21">
        <v>107.32123526804125</v>
      </c>
      <c r="P60" s="21">
        <v>1.0251064287169305</v>
      </c>
      <c r="Q60" s="21">
        <v>0.36361662708918774</v>
      </c>
      <c r="R60" s="21">
        <v>0.53566372528156081</v>
      </c>
      <c r="S60" s="21">
        <v>0.33344148202767793</v>
      </c>
      <c r="T60" s="21">
        <v>0.42697017165974172</v>
      </c>
      <c r="U60" s="22">
        <v>0.22308803561973833</v>
      </c>
      <c r="V60" s="23"/>
      <c r="W60" s="15"/>
      <c r="X60" s="16"/>
      <c r="Y60" s="15"/>
      <c r="Z60" s="15"/>
      <c r="AA60" s="15"/>
      <c r="AB60" s="15"/>
      <c r="AD60" s="15"/>
    </row>
    <row r="61" spans="1:30" s="24" customFormat="1" ht="39.950000000000003" customHeight="1" x14ac:dyDescent="0.35">
      <c r="A61" s="114"/>
      <c r="B61" s="117"/>
      <c r="C61" s="120" t="s">
        <v>29</v>
      </c>
      <c r="D61" s="17" t="s">
        <v>27</v>
      </c>
      <c r="E61" s="18">
        <v>2010.5845790595456</v>
      </c>
      <c r="F61" s="18">
        <v>474.93603328691</v>
      </c>
      <c r="G61" s="18">
        <v>430.66256947541001</v>
      </c>
      <c r="H61" s="18">
        <v>44.273463811500001</v>
      </c>
      <c r="I61" s="18">
        <v>372.68499082739004</v>
      </c>
      <c r="J61" s="18">
        <v>4704.74590864743</v>
      </c>
      <c r="K61" s="18">
        <v>2220.3787225914011</v>
      </c>
      <c r="L61" s="18">
        <v>2484.3671860560285</v>
      </c>
      <c r="M61" s="18">
        <v>2809.0739428347129</v>
      </c>
      <c r="N61" s="18">
        <v>144.3797656815986</v>
      </c>
      <c r="O61" s="18">
        <v>817.26998320999974</v>
      </c>
      <c r="P61" s="18">
        <v>42.503112634000004</v>
      </c>
      <c r="Q61" s="18">
        <v>101.47602140588</v>
      </c>
      <c r="R61" s="18">
        <v>514.57411134065001</v>
      </c>
      <c r="S61" s="18">
        <v>337.96700140794303</v>
      </c>
      <c r="T61" s="18">
        <v>272.02053301041519</v>
      </c>
      <c r="U61" s="19">
        <v>12602.215983346474</v>
      </c>
      <c r="V61" s="23"/>
      <c r="W61" s="15"/>
      <c r="X61" s="16"/>
      <c r="Y61" s="15"/>
      <c r="Z61" s="15"/>
      <c r="AA61" s="15"/>
      <c r="AB61" s="15"/>
      <c r="AD61" s="15"/>
    </row>
    <row r="62" spans="1:30" s="24" customFormat="1" ht="39.950000000000003" customHeight="1" x14ac:dyDescent="0.35">
      <c r="A62" s="114"/>
      <c r="B62" s="117"/>
      <c r="C62" s="120"/>
      <c r="D62" s="17" t="s">
        <v>2</v>
      </c>
      <c r="E62" s="18">
        <v>1842.91359262216</v>
      </c>
      <c r="F62" s="18">
        <v>373.00146766950002</v>
      </c>
      <c r="G62" s="18">
        <v>339.99036937175003</v>
      </c>
      <c r="H62" s="18">
        <v>33.011098297750003</v>
      </c>
      <c r="I62" s="18">
        <v>317.15762335989001</v>
      </c>
      <c r="J62" s="18">
        <v>4163.676217060789</v>
      </c>
      <c r="K62" s="18">
        <v>2105.3151516737198</v>
      </c>
      <c r="L62" s="18">
        <v>2058.3610653870696</v>
      </c>
      <c r="M62" s="18">
        <v>2034.9492333879871</v>
      </c>
      <c r="N62" s="18">
        <v>48.030721374429795</v>
      </c>
      <c r="O62" s="18">
        <v>583.03021513100009</v>
      </c>
      <c r="P62" s="18">
        <v>25.722924599999999</v>
      </c>
      <c r="Q62" s="18">
        <v>77.28916423150001</v>
      </c>
      <c r="R62" s="18">
        <v>408.01548795963998</v>
      </c>
      <c r="S62" s="18">
        <v>233.57315271409703</v>
      </c>
      <c r="T62" s="18">
        <v>180.56260059031001</v>
      </c>
      <c r="U62" s="19">
        <v>10287.922400701304</v>
      </c>
      <c r="V62" s="23"/>
      <c r="W62" s="15"/>
      <c r="X62" s="16"/>
      <c r="Y62" s="15"/>
      <c r="Z62" s="15"/>
      <c r="AA62" s="15"/>
      <c r="AB62" s="15"/>
      <c r="AD62" s="15"/>
    </row>
    <row r="63" spans="1:30" s="24" customFormat="1" ht="39.950000000000003" customHeight="1" thickBot="1" x14ac:dyDescent="0.4">
      <c r="A63" s="115"/>
      <c r="B63" s="118"/>
      <c r="C63" s="121"/>
      <c r="D63" s="25" t="s">
        <v>28</v>
      </c>
      <c r="E63" s="26">
        <v>9.0981469293314868E-2</v>
      </c>
      <c r="F63" s="26">
        <v>0.27328194243924442</v>
      </c>
      <c r="G63" s="26">
        <v>0.26669049559023766</v>
      </c>
      <c r="H63" s="26">
        <v>0.3411690641785653</v>
      </c>
      <c r="I63" s="26">
        <v>0.17507814215296713</v>
      </c>
      <c r="J63" s="27">
        <v>0.1299499921174446</v>
      </c>
      <c r="K63" s="27">
        <v>5.4653846397393804E-2</v>
      </c>
      <c r="L63" s="27">
        <v>0.20696374792186883</v>
      </c>
      <c r="M63" s="27">
        <v>0.38041475273458569</v>
      </c>
      <c r="N63" s="27">
        <v>2.0059878667252815</v>
      </c>
      <c r="O63" s="27">
        <v>0.40176265654837234</v>
      </c>
      <c r="P63" s="27">
        <v>0.65234370877096948</v>
      </c>
      <c r="Q63" s="27">
        <v>0.31293982041175167</v>
      </c>
      <c r="R63" s="27">
        <v>0.26116318258867316</v>
      </c>
      <c r="S63" s="27">
        <v>0.44694284202101037</v>
      </c>
      <c r="T63" s="27">
        <v>0.50651647750477358</v>
      </c>
      <c r="U63" s="28">
        <v>0.22495247266711599</v>
      </c>
      <c r="V63" s="23"/>
      <c r="W63" s="15"/>
      <c r="X63" s="16"/>
      <c r="Y63" s="15"/>
      <c r="Z63" s="15"/>
      <c r="AA63" s="15"/>
      <c r="AB63" s="15"/>
      <c r="AD63" s="15"/>
    </row>
    <row r="64" spans="1:30" s="24" customFormat="1" ht="39.950000000000003" customHeight="1" x14ac:dyDescent="0.35">
      <c r="A64" s="113">
        <v>11</v>
      </c>
      <c r="B64" s="116" t="s">
        <v>40</v>
      </c>
      <c r="C64" s="119" t="s">
        <v>26</v>
      </c>
      <c r="D64" s="11" t="s">
        <v>27</v>
      </c>
      <c r="E64" s="12">
        <v>76.056175131000828</v>
      </c>
      <c r="F64" s="12">
        <v>24.332990191000206</v>
      </c>
      <c r="G64" s="12">
        <v>21.216299130000209</v>
      </c>
      <c r="H64" s="12">
        <v>3.1166910609999992</v>
      </c>
      <c r="I64" s="12">
        <v>12.791163072000032</v>
      </c>
      <c r="J64" s="12">
        <v>428.70174104700016</v>
      </c>
      <c r="K64" s="12">
        <v>204.38255704299968</v>
      </c>
      <c r="L64" s="12">
        <v>224.31918400400048</v>
      </c>
      <c r="M64" s="12">
        <v>114.54015737300028</v>
      </c>
      <c r="N64" s="12">
        <v>0.18946263799999974</v>
      </c>
      <c r="O64" s="12">
        <v>75.000149799999861</v>
      </c>
      <c r="P64" s="12">
        <v>1.0059571000000034</v>
      </c>
      <c r="Q64" s="12">
        <v>0</v>
      </c>
      <c r="R64" s="12">
        <v>21.417488866999992</v>
      </c>
      <c r="S64" s="12">
        <v>11.470239237000015</v>
      </c>
      <c r="T64" s="12">
        <v>41.78933434499902</v>
      </c>
      <c r="U64" s="13">
        <v>807.29485880100049</v>
      </c>
      <c r="V64" s="23"/>
      <c r="W64" s="15"/>
      <c r="X64" s="16"/>
      <c r="Y64" s="15"/>
      <c r="Z64" s="15"/>
      <c r="AA64" s="15"/>
      <c r="AB64" s="15"/>
      <c r="AC64" s="15"/>
      <c r="AD64" s="15"/>
    </row>
    <row r="65" spans="1:30" s="24" customFormat="1" ht="39.950000000000003" customHeight="1" x14ac:dyDescent="0.35">
      <c r="A65" s="114"/>
      <c r="B65" s="117"/>
      <c r="C65" s="120"/>
      <c r="D65" s="17" t="s">
        <v>2</v>
      </c>
      <c r="E65" s="18">
        <v>72.311272824999037</v>
      </c>
      <c r="F65" s="18">
        <v>17.151249888000009</v>
      </c>
      <c r="G65" s="18">
        <v>14.628375634000008</v>
      </c>
      <c r="H65" s="18">
        <v>2.5228742540000031</v>
      </c>
      <c r="I65" s="18">
        <v>10.258286977000012</v>
      </c>
      <c r="J65" s="18">
        <v>392.79270692199714</v>
      </c>
      <c r="K65" s="18">
        <v>178.54003832900003</v>
      </c>
      <c r="L65" s="18">
        <v>214.25266859299711</v>
      </c>
      <c r="M65" s="18">
        <v>88.760407250001322</v>
      </c>
      <c r="N65" s="18">
        <v>0.16397364299999995</v>
      </c>
      <c r="O65" s="18">
        <v>12.34999270000003</v>
      </c>
      <c r="P65" s="18">
        <v>3.2342534000000001</v>
      </c>
      <c r="Q65" s="18">
        <v>0</v>
      </c>
      <c r="R65" s="18">
        <v>17.490056565999993</v>
      </c>
      <c r="S65" s="18">
        <v>6.97438584399994</v>
      </c>
      <c r="T65" s="18">
        <v>43.298071299998668</v>
      </c>
      <c r="U65" s="19">
        <v>664.78465731499625</v>
      </c>
      <c r="V65" s="23"/>
      <c r="W65" s="15"/>
      <c r="X65" s="16"/>
      <c r="Y65" s="15"/>
      <c r="Z65" s="15"/>
      <c r="AA65" s="15"/>
      <c r="AB65" s="15"/>
      <c r="AC65" s="15"/>
      <c r="AD65" s="15"/>
    </row>
    <row r="66" spans="1:30" s="24" customFormat="1" ht="39.950000000000003" customHeight="1" x14ac:dyDescent="0.35">
      <c r="A66" s="114"/>
      <c r="B66" s="117"/>
      <c r="C66" s="120"/>
      <c r="D66" s="17" t="s">
        <v>28</v>
      </c>
      <c r="E66" s="20">
        <v>5.1788637645265242E-2</v>
      </c>
      <c r="F66" s="20">
        <v>0.41872985058802925</v>
      </c>
      <c r="G66" s="20">
        <v>0.45035236042805854</v>
      </c>
      <c r="H66" s="20">
        <v>0.23537312890585127</v>
      </c>
      <c r="I66" s="20">
        <v>0.246910239563287</v>
      </c>
      <c r="J66" s="21">
        <v>9.1419808698571442E-2</v>
      </c>
      <c r="K66" s="21">
        <v>0.14474354859484806</v>
      </c>
      <c r="L66" s="21">
        <v>4.6984317521505968E-2</v>
      </c>
      <c r="M66" s="21">
        <v>0.29044199910426366</v>
      </c>
      <c r="N66" s="21">
        <v>0.15544568342608453</v>
      </c>
      <c r="O66" s="21">
        <v>5.0728902131253628</v>
      </c>
      <c r="P66" s="21">
        <v>-0.68896775373259145</v>
      </c>
      <c r="Q66" s="21" t="s">
        <v>32</v>
      </c>
      <c r="R66" s="21">
        <v>0.22455229268010368</v>
      </c>
      <c r="S66" s="21">
        <v>0.6446235544693667</v>
      </c>
      <c r="T66" s="21">
        <v>-3.4845361691657951E-2</v>
      </c>
      <c r="U66" s="22">
        <v>0.21437047308159873</v>
      </c>
      <c r="V66" s="23"/>
      <c r="W66" s="15"/>
      <c r="X66" s="16"/>
      <c r="Y66" s="15"/>
      <c r="Z66" s="15"/>
      <c r="AA66" s="15"/>
      <c r="AB66" s="15"/>
      <c r="AD66" s="15"/>
    </row>
    <row r="67" spans="1:30" s="24" customFormat="1" ht="39.950000000000003" customHeight="1" x14ac:dyDescent="0.35">
      <c r="A67" s="114"/>
      <c r="B67" s="117"/>
      <c r="C67" s="120" t="s">
        <v>29</v>
      </c>
      <c r="D67" s="17" t="s">
        <v>27</v>
      </c>
      <c r="E67" s="18">
        <v>654.10302234999801</v>
      </c>
      <c r="F67" s="18">
        <v>187.53390539499998</v>
      </c>
      <c r="G67" s="18">
        <v>179.15194921199998</v>
      </c>
      <c r="H67" s="18">
        <v>8.3819561829999998</v>
      </c>
      <c r="I67" s="18">
        <v>94.567938670000004</v>
      </c>
      <c r="J67" s="18">
        <v>2113.8737413879999</v>
      </c>
      <c r="K67" s="18">
        <v>1002.436687977001</v>
      </c>
      <c r="L67" s="18">
        <v>1111.4370534109989</v>
      </c>
      <c r="M67" s="18">
        <v>1374.1949950300002</v>
      </c>
      <c r="N67" s="18">
        <v>1.68108068</v>
      </c>
      <c r="O67" s="18">
        <v>211.08401739999999</v>
      </c>
      <c r="P67" s="18">
        <v>22.846959128000002</v>
      </c>
      <c r="Q67" s="18">
        <v>0</v>
      </c>
      <c r="R67" s="18">
        <v>137.633087219</v>
      </c>
      <c r="S67" s="18">
        <v>79.690984276000236</v>
      </c>
      <c r="T67" s="18">
        <v>477.79599917600001</v>
      </c>
      <c r="U67" s="19">
        <v>5355.0057307119987</v>
      </c>
      <c r="V67" s="23"/>
      <c r="W67" s="15"/>
      <c r="X67" s="16"/>
      <c r="Y67" s="15"/>
      <c r="Z67" s="15"/>
      <c r="AA67" s="15"/>
      <c r="AB67" s="15"/>
      <c r="AD67" s="15"/>
    </row>
    <row r="68" spans="1:30" s="24" customFormat="1" ht="39.950000000000003" customHeight="1" x14ac:dyDescent="0.35">
      <c r="A68" s="114"/>
      <c r="B68" s="117"/>
      <c r="C68" s="120"/>
      <c r="D68" s="17" t="s">
        <v>2</v>
      </c>
      <c r="E68" s="18">
        <v>642.05533286099899</v>
      </c>
      <c r="F68" s="18">
        <v>144.416639702</v>
      </c>
      <c r="G68" s="18">
        <v>130.618232216</v>
      </c>
      <c r="H68" s="18">
        <v>13.798407486000002</v>
      </c>
      <c r="I68" s="18">
        <v>68.529485078000107</v>
      </c>
      <c r="J68" s="18">
        <v>1964.5996728819882</v>
      </c>
      <c r="K68" s="18">
        <v>923.91096311600302</v>
      </c>
      <c r="L68" s="18">
        <v>1040.6887097659851</v>
      </c>
      <c r="M68" s="18">
        <v>1067.959204108</v>
      </c>
      <c r="N68" s="18">
        <v>0.94479352500000002</v>
      </c>
      <c r="O68" s="18">
        <v>681.24375438599998</v>
      </c>
      <c r="P68" s="18">
        <v>20.1515004</v>
      </c>
      <c r="Q68" s="18">
        <v>0</v>
      </c>
      <c r="R68" s="18">
        <v>118.999616116</v>
      </c>
      <c r="S68" s="18">
        <v>64.689933247000212</v>
      </c>
      <c r="T68" s="18">
        <v>256.39881410499868</v>
      </c>
      <c r="U68" s="19">
        <v>5029.9887464099866</v>
      </c>
      <c r="V68" s="23"/>
      <c r="W68" s="15"/>
      <c r="X68" s="16"/>
      <c r="Y68" s="15"/>
      <c r="Z68" s="15"/>
      <c r="AA68" s="15"/>
      <c r="AB68" s="15"/>
      <c r="AD68" s="15"/>
    </row>
    <row r="69" spans="1:30" s="24" customFormat="1" ht="39.950000000000003" customHeight="1" thickBot="1" x14ac:dyDescent="0.4">
      <c r="A69" s="115"/>
      <c r="B69" s="118"/>
      <c r="C69" s="121"/>
      <c r="D69" s="25" t="s">
        <v>28</v>
      </c>
      <c r="E69" s="26">
        <v>1.8764254219826373E-2</v>
      </c>
      <c r="F69" s="26">
        <v>0.29856161853628044</v>
      </c>
      <c r="G69" s="26">
        <v>0.37156923786673995</v>
      </c>
      <c r="H69" s="26">
        <v>-0.39254177038151583</v>
      </c>
      <c r="I69" s="26">
        <v>0.3799598605237291</v>
      </c>
      <c r="J69" s="27">
        <v>7.5981926784622039E-2</v>
      </c>
      <c r="K69" s="27">
        <v>8.4992740638297426E-2</v>
      </c>
      <c r="L69" s="27">
        <v>6.7982234246514214E-2</v>
      </c>
      <c r="M69" s="27">
        <v>0.28674858528681341</v>
      </c>
      <c r="N69" s="27">
        <v>0.77931011963698626</v>
      </c>
      <c r="O69" s="27">
        <v>-0.69014906038992097</v>
      </c>
      <c r="P69" s="27">
        <v>0.13375970396725406</v>
      </c>
      <c r="Q69" s="27" t="s">
        <v>32</v>
      </c>
      <c r="R69" s="27">
        <v>0.1565842959092929</v>
      </c>
      <c r="S69" s="27">
        <v>0.23189158306475219</v>
      </c>
      <c r="T69" s="27">
        <v>0.86348755490084395</v>
      </c>
      <c r="U69" s="28">
        <v>6.4615847209197816E-2</v>
      </c>
      <c r="V69" s="23"/>
      <c r="W69" s="15"/>
      <c r="X69" s="16"/>
      <c r="Y69" s="15"/>
      <c r="Z69" s="15"/>
      <c r="AA69" s="15"/>
      <c r="AB69" s="15"/>
      <c r="AD69" s="15"/>
    </row>
    <row r="70" spans="1:30" s="24" customFormat="1" ht="39.950000000000003" customHeight="1" x14ac:dyDescent="0.35">
      <c r="A70" s="113">
        <v>12</v>
      </c>
      <c r="B70" s="116" t="s">
        <v>41</v>
      </c>
      <c r="C70" s="119" t="s">
        <v>26</v>
      </c>
      <c r="D70" s="11" t="s">
        <v>27</v>
      </c>
      <c r="E70" s="12">
        <v>5.0083242289999959</v>
      </c>
      <c r="F70" s="12">
        <v>1.5837914049999995</v>
      </c>
      <c r="G70" s="12">
        <v>1.5837914049999995</v>
      </c>
      <c r="H70" s="12">
        <v>0</v>
      </c>
      <c r="I70" s="12">
        <v>0.4330843910000004</v>
      </c>
      <c r="J70" s="12">
        <v>49.812241825000015</v>
      </c>
      <c r="K70" s="12">
        <v>25.287658110000024</v>
      </c>
      <c r="L70" s="12">
        <v>24.524583714999991</v>
      </c>
      <c r="M70" s="12">
        <v>32.312154679999992</v>
      </c>
      <c r="N70" s="12">
        <v>0</v>
      </c>
      <c r="O70" s="12">
        <v>0</v>
      </c>
      <c r="P70" s="12">
        <v>0</v>
      </c>
      <c r="Q70" s="12">
        <v>0</v>
      </c>
      <c r="R70" s="12">
        <v>0.16185240900000003</v>
      </c>
      <c r="S70" s="12">
        <v>5.4463339320000017</v>
      </c>
      <c r="T70" s="12">
        <v>3.4903822919999996</v>
      </c>
      <c r="U70" s="13">
        <v>98.248165162999996</v>
      </c>
      <c r="V70" s="23"/>
      <c r="W70" s="15"/>
      <c r="X70" s="16"/>
      <c r="Y70" s="15"/>
      <c r="Z70" s="15"/>
      <c r="AA70" s="15"/>
      <c r="AB70" s="15"/>
      <c r="AC70" s="15"/>
      <c r="AD70" s="15"/>
    </row>
    <row r="71" spans="1:30" s="24" customFormat="1" ht="39.950000000000003" customHeight="1" x14ac:dyDescent="0.35">
      <c r="A71" s="114"/>
      <c r="B71" s="117"/>
      <c r="C71" s="120"/>
      <c r="D71" s="17" t="s">
        <v>2</v>
      </c>
      <c r="E71" s="18">
        <v>4.2307502409999991</v>
      </c>
      <c r="F71" s="18">
        <v>0.40369012799999981</v>
      </c>
      <c r="G71" s="18">
        <v>0.40369012799999981</v>
      </c>
      <c r="H71" s="18">
        <v>0</v>
      </c>
      <c r="I71" s="18">
        <v>0.43234328900000008</v>
      </c>
      <c r="J71" s="18">
        <v>43.315962830000004</v>
      </c>
      <c r="K71" s="18">
        <v>27.335528724</v>
      </c>
      <c r="L71" s="18">
        <v>15.980434106000004</v>
      </c>
      <c r="M71" s="18">
        <v>19.23880766500001</v>
      </c>
      <c r="N71" s="18">
        <v>0</v>
      </c>
      <c r="O71" s="18">
        <v>0</v>
      </c>
      <c r="P71" s="18">
        <v>0</v>
      </c>
      <c r="Q71" s="18">
        <v>0</v>
      </c>
      <c r="R71" s="18">
        <v>2.721114899999999E-2</v>
      </c>
      <c r="S71" s="18">
        <v>3.5907082950000024</v>
      </c>
      <c r="T71" s="18">
        <v>0.88970759699999968</v>
      </c>
      <c r="U71" s="19">
        <v>72.129181194000012</v>
      </c>
      <c r="V71" s="23"/>
      <c r="W71" s="15"/>
      <c r="X71" s="16"/>
      <c r="Y71" s="15"/>
      <c r="Z71" s="15"/>
      <c r="AA71" s="15"/>
      <c r="AB71" s="15"/>
      <c r="AC71" s="15"/>
      <c r="AD71" s="15"/>
    </row>
    <row r="72" spans="1:30" s="24" customFormat="1" ht="39.950000000000003" customHeight="1" x14ac:dyDescent="0.35">
      <c r="A72" s="114"/>
      <c r="B72" s="117"/>
      <c r="C72" s="120"/>
      <c r="D72" s="17" t="s">
        <v>28</v>
      </c>
      <c r="E72" s="20">
        <v>0.18379104028986734</v>
      </c>
      <c r="F72" s="20">
        <v>2.9232849533541239</v>
      </c>
      <c r="G72" s="20">
        <v>2.9232849533541239</v>
      </c>
      <c r="H72" s="20" t="s">
        <v>32</v>
      </c>
      <c r="I72" s="20">
        <v>1.7141517374179166E-3</v>
      </c>
      <c r="J72" s="21">
        <v>0.14997424899674131</v>
      </c>
      <c r="K72" s="21">
        <v>-7.4916078436850941E-2</v>
      </c>
      <c r="L72" s="21">
        <v>0.53466317324834156</v>
      </c>
      <c r="M72" s="21">
        <v>0.67953000220401005</v>
      </c>
      <c r="N72" s="21" t="s">
        <v>32</v>
      </c>
      <c r="O72" s="21" t="s">
        <v>32</v>
      </c>
      <c r="P72" s="21" t="s">
        <v>32</v>
      </c>
      <c r="Q72" s="21" t="s">
        <v>32</v>
      </c>
      <c r="R72" s="21">
        <v>4.9480181818121718</v>
      </c>
      <c r="S72" s="21">
        <v>0.51678540403405226</v>
      </c>
      <c r="T72" s="21">
        <v>2.9230667511092419</v>
      </c>
      <c r="U72" s="22">
        <v>0.36211396742117274</v>
      </c>
      <c r="V72" s="23"/>
      <c r="W72" s="15"/>
      <c r="X72" s="16"/>
      <c r="Y72" s="15"/>
      <c r="Z72" s="15"/>
      <c r="AA72" s="15"/>
      <c r="AB72" s="15"/>
      <c r="AD72" s="15"/>
    </row>
    <row r="73" spans="1:30" s="24" customFormat="1" ht="39.950000000000003" customHeight="1" x14ac:dyDescent="0.35">
      <c r="A73" s="114"/>
      <c r="B73" s="117"/>
      <c r="C73" s="120" t="s">
        <v>29</v>
      </c>
      <c r="D73" s="17" t="s">
        <v>27</v>
      </c>
      <c r="E73" s="18">
        <v>41.656173848999998</v>
      </c>
      <c r="F73" s="18">
        <v>10.922026419</v>
      </c>
      <c r="G73" s="18">
        <v>10.922026419</v>
      </c>
      <c r="H73" s="18">
        <v>0</v>
      </c>
      <c r="I73" s="18">
        <v>4.5710346120000001</v>
      </c>
      <c r="J73" s="18">
        <v>280.76276573899997</v>
      </c>
      <c r="K73" s="18">
        <v>143.41499254000001</v>
      </c>
      <c r="L73" s="18">
        <v>137.34777319899999</v>
      </c>
      <c r="M73" s="18">
        <v>208.55016203999998</v>
      </c>
      <c r="N73" s="18">
        <v>0</v>
      </c>
      <c r="O73" s="18">
        <v>0</v>
      </c>
      <c r="P73" s="18">
        <v>0</v>
      </c>
      <c r="Q73" s="18">
        <v>0</v>
      </c>
      <c r="R73" s="18">
        <v>0.61588645399999997</v>
      </c>
      <c r="S73" s="18">
        <v>31.160573866000004</v>
      </c>
      <c r="T73" s="18">
        <v>20.018588261000001</v>
      </c>
      <c r="U73" s="19">
        <v>598.25721123999983</v>
      </c>
      <c r="V73" s="23"/>
      <c r="W73" s="15"/>
      <c r="X73" s="16"/>
      <c r="Y73" s="15"/>
      <c r="Z73" s="15"/>
      <c r="AA73" s="15"/>
      <c r="AB73" s="15"/>
      <c r="AD73" s="15"/>
    </row>
    <row r="74" spans="1:30" s="24" customFormat="1" ht="39.950000000000003" customHeight="1" x14ac:dyDescent="0.35">
      <c r="A74" s="114"/>
      <c r="B74" s="117"/>
      <c r="C74" s="120"/>
      <c r="D74" s="17" t="s">
        <v>2</v>
      </c>
      <c r="E74" s="18">
        <v>26.568532862000001</v>
      </c>
      <c r="F74" s="18">
        <v>1.1201533509999999</v>
      </c>
      <c r="G74" s="18">
        <v>1.1201533509999999</v>
      </c>
      <c r="H74" s="18">
        <v>0</v>
      </c>
      <c r="I74" s="18">
        <v>1.7362136190000002</v>
      </c>
      <c r="J74" s="18">
        <v>173.03673543393592</v>
      </c>
      <c r="K74" s="18">
        <v>100.895793435</v>
      </c>
      <c r="L74" s="18">
        <v>72.140941998935901</v>
      </c>
      <c r="M74" s="18">
        <v>122.82496684500001</v>
      </c>
      <c r="N74" s="18">
        <v>0</v>
      </c>
      <c r="O74" s="18">
        <v>0</v>
      </c>
      <c r="P74" s="18">
        <v>0</v>
      </c>
      <c r="Q74" s="18">
        <v>0</v>
      </c>
      <c r="R74" s="18">
        <v>0.311868741</v>
      </c>
      <c r="S74" s="18">
        <v>19.718677615000001</v>
      </c>
      <c r="T74" s="18">
        <v>4.4862899819999997</v>
      </c>
      <c r="U74" s="19">
        <v>349.80343844893588</v>
      </c>
      <c r="V74" s="23"/>
      <c r="W74" s="15"/>
      <c r="X74" s="16"/>
      <c r="Y74" s="15"/>
      <c r="Z74" s="15"/>
      <c r="AA74" s="15"/>
      <c r="AB74" s="15"/>
      <c r="AD74" s="15"/>
    </row>
    <row r="75" spans="1:30" s="24" customFormat="1" ht="39.950000000000003" customHeight="1" thickBot="1" x14ac:dyDescent="0.4">
      <c r="A75" s="115"/>
      <c r="B75" s="118"/>
      <c r="C75" s="121"/>
      <c r="D75" s="25" t="s">
        <v>28</v>
      </c>
      <c r="E75" s="26">
        <v>0.56787633195129483</v>
      </c>
      <c r="F75" s="26">
        <v>8.750474262519079</v>
      </c>
      <c r="G75" s="26">
        <v>8.750474262519079</v>
      </c>
      <c r="H75" s="26" t="s">
        <v>32</v>
      </c>
      <c r="I75" s="26">
        <v>1.632760486369621</v>
      </c>
      <c r="J75" s="27">
        <v>0.62256161984859582</v>
      </c>
      <c r="K75" s="27">
        <v>0.42141696553872798</v>
      </c>
      <c r="L75" s="27">
        <v>0.90388106106274446</v>
      </c>
      <c r="M75" s="27">
        <v>0.69794600720862876</v>
      </c>
      <c r="N75" s="27" t="s">
        <v>32</v>
      </c>
      <c r="O75" s="27" t="s">
        <v>32</v>
      </c>
      <c r="P75" s="27" t="s">
        <v>32</v>
      </c>
      <c r="Q75" s="27" t="s">
        <v>32</v>
      </c>
      <c r="R75" s="27">
        <v>0.97482585790795862</v>
      </c>
      <c r="S75" s="27">
        <v>0.58025677352198057</v>
      </c>
      <c r="T75" s="27">
        <v>3.46216993135064</v>
      </c>
      <c r="U75" s="28">
        <v>0.71026681124900692</v>
      </c>
      <c r="V75" s="23"/>
      <c r="W75" s="15"/>
      <c r="X75" s="16"/>
      <c r="Y75" s="15"/>
      <c r="Z75" s="15"/>
      <c r="AA75" s="15"/>
      <c r="AB75" s="15"/>
      <c r="AD75" s="15"/>
    </row>
    <row r="76" spans="1:30" s="2" customFormat="1" ht="39.950000000000003" customHeight="1" x14ac:dyDescent="0.35">
      <c r="A76" s="113">
        <v>13</v>
      </c>
      <c r="B76" s="116" t="s">
        <v>42</v>
      </c>
      <c r="C76" s="119" t="s">
        <v>26</v>
      </c>
      <c r="D76" s="11" t="s">
        <v>27</v>
      </c>
      <c r="E76" s="12">
        <v>3.0295760600000037</v>
      </c>
      <c r="F76" s="12">
        <v>3.4756336999999995</v>
      </c>
      <c r="G76" s="12">
        <v>3.4756336999999995</v>
      </c>
      <c r="H76" s="12">
        <v>0</v>
      </c>
      <c r="I76" s="12">
        <v>2.7032801999999982</v>
      </c>
      <c r="J76" s="12">
        <v>153.80121076604462</v>
      </c>
      <c r="K76" s="12">
        <v>78.096966698000472</v>
      </c>
      <c r="L76" s="12">
        <v>75.704244068044147</v>
      </c>
      <c r="M76" s="12">
        <v>23.290647495998712</v>
      </c>
      <c r="N76" s="12">
        <v>3.5008970089997327</v>
      </c>
      <c r="O76" s="12">
        <v>0</v>
      </c>
      <c r="P76" s="12">
        <v>0</v>
      </c>
      <c r="Q76" s="12">
        <v>0</v>
      </c>
      <c r="R76" s="12">
        <v>2.2282077</v>
      </c>
      <c r="S76" s="12">
        <v>1.7722616979999977</v>
      </c>
      <c r="T76" s="12">
        <v>5.017999089000007</v>
      </c>
      <c r="U76" s="13">
        <v>198.81971371804309</v>
      </c>
      <c r="V76" s="23"/>
      <c r="W76" s="15"/>
      <c r="X76" s="16"/>
      <c r="Y76" s="15"/>
      <c r="Z76" s="15"/>
      <c r="AA76" s="15"/>
      <c r="AB76" s="15"/>
      <c r="AC76" s="15"/>
      <c r="AD76" s="15"/>
    </row>
    <row r="77" spans="1:30" s="2" customFormat="1" ht="39.950000000000003" customHeight="1" x14ac:dyDescent="0.35">
      <c r="A77" s="114"/>
      <c r="B77" s="117"/>
      <c r="C77" s="120"/>
      <c r="D77" s="17" t="s">
        <v>2</v>
      </c>
      <c r="E77" s="18">
        <v>4.2884868000000012</v>
      </c>
      <c r="F77" s="18">
        <v>3.9356735</v>
      </c>
      <c r="G77" s="18">
        <v>3.9356735</v>
      </c>
      <c r="H77" s="18">
        <v>0</v>
      </c>
      <c r="I77" s="18">
        <v>3.7299928999999992</v>
      </c>
      <c r="J77" s="18">
        <v>112.00531109999997</v>
      </c>
      <c r="K77" s="18">
        <v>56.421790699999974</v>
      </c>
      <c r="L77" s="18">
        <v>55.583520399999998</v>
      </c>
      <c r="M77" s="18">
        <v>13.907407499999991</v>
      </c>
      <c r="N77" s="18">
        <v>2.5055124000000006</v>
      </c>
      <c r="O77" s="18">
        <v>0</v>
      </c>
      <c r="P77" s="18">
        <v>0</v>
      </c>
      <c r="Q77" s="18">
        <v>0</v>
      </c>
      <c r="R77" s="18">
        <v>1.6514875999999998</v>
      </c>
      <c r="S77" s="18">
        <v>2.4673634999999994</v>
      </c>
      <c r="T77" s="18">
        <v>5.0057815999999953</v>
      </c>
      <c r="U77" s="19">
        <v>149.49701689999995</v>
      </c>
      <c r="V77" s="23"/>
      <c r="W77" s="15"/>
      <c r="X77" s="16"/>
      <c r="Y77" s="15"/>
      <c r="Z77" s="15"/>
      <c r="AA77" s="15"/>
      <c r="AB77" s="15"/>
      <c r="AC77" s="15"/>
      <c r="AD77" s="15"/>
    </row>
    <row r="78" spans="1:30" s="2" customFormat="1" ht="39.950000000000003" customHeight="1" x14ac:dyDescent="0.35">
      <c r="A78" s="114"/>
      <c r="B78" s="117"/>
      <c r="C78" s="120"/>
      <c r="D78" s="17" t="s">
        <v>28</v>
      </c>
      <c r="E78" s="20">
        <v>-0.29355593212971931</v>
      </c>
      <c r="F78" s="20">
        <v>-0.11688972675197791</v>
      </c>
      <c r="G78" s="20">
        <v>-0.11688972675197791</v>
      </c>
      <c r="H78" s="20" t="s">
        <v>32</v>
      </c>
      <c r="I78" s="20">
        <v>-0.27525862046547089</v>
      </c>
      <c r="J78" s="21">
        <v>0.37315998014351892</v>
      </c>
      <c r="K78" s="21">
        <v>0.38416320590123537</v>
      </c>
      <c r="L78" s="21">
        <v>0.36199081172347175</v>
      </c>
      <c r="M78" s="21">
        <v>0.67469368363576943</v>
      </c>
      <c r="N78" s="21">
        <v>0.39727786180572555</v>
      </c>
      <c r="O78" s="21" t="s">
        <v>32</v>
      </c>
      <c r="P78" s="21" t="s">
        <v>32</v>
      </c>
      <c r="Q78" s="21" t="s">
        <v>32</v>
      </c>
      <c r="R78" s="21">
        <v>0.34921249181646913</v>
      </c>
      <c r="S78" s="21">
        <v>-0.28171844237786686</v>
      </c>
      <c r="T78" s="21">
        <v>2.4406755979948765E-3</v>
      </c>
      <c r="U78" s="22">
        <v>0.32992428772699584</v>
      </c>
      <c r="V78" s="23"/>
      <c r="W78" s="15"/>
      <c r="X78" s="16"/>
      <c r="Y78" s="15"/>
      <c r="Z78" s="15"/>
      <c r="AA78" s="15"/>
      <c r="AB78" s="15"/>
      <c r="AD78" s="15"/>
    </row>
    <row r="79" spans="1:30" s="2" customFormat="1" ht="39.950000000000003" customHeight="1" x14ac:dyDescent="0.35">
      <c r="A79" s="114"/>
      <c r="B79" s="117"/>
      <c r="C79" s="120" t="s">
        <v>29</v>
      </c>
      <c r="D79" s="17" t="s">
        <v>27</v>
      </c>
      <c r="E79" s="18">
        <v>57.840454027</v>
      </c>
      <c r="F79" s="18">
        <v>24.7362</v>
      </c>
      <c r="G79" s="18">
        <v>24.7362</v>
      </c>
      <c r="H79" s="18">
        <v>0</v>
      </c>
      <c r="I79" s="18">
        <v>20.2418418</v>
      </c>
      <c r="J79" s="18">
        <v>730.86196165297224</v>
      </c>
      <c r="K79" s="18">
        <v>386.47957852400032</v>
      </c>
      <c r="L79" s="18">
        <v>344.38238312897198</v>
      </c>
      <c r="M79" s="18">
        <v>190.87009961995216</v>
      </c>
      <c r="N79" s="18">
        <v>13.719131945016128</v>
      </c>
      <c r="O79" s="18">
        <v>0</v>
      </c>
      <c r="P79" s="18">
        <v>0</v>
      </c>
      <c r="Q79" s="18">
        <v>0</v>
      </c>
      <c r="R79" s="18">
        <v>12.87279431</v>
      </c>
      <c r="S79" s="18">
        <v>14.469004579999995</v>
      </c>
      <c r="T79" s="18">
        <v>41.974138170000046</v>
      </c>
      <c r="U79" s="19">
        <v>1107.5856261049407</v>
      </c>
      <c r="V79" s="23"/>
      <c r="W79" s="15"/>
      <c r="X79" s="16"/>
      <c r="Y79" s="15"/>
      <c r="Z79" s="15"/>
      <c r="AA79" s="15"/>
      <c r="AB79" s="15"/>
      <c r="AD79" s="15"/>
    </row>
    <row r="80" spans="1:30" s="2" customFormat="1" ht="39.950000000000003" customHeight="1" x14ac:dyDescent="0.35">
      <c r="A80" s="114"/>
      <c r="B80" s="117"/>
      <c r="C80" s="120"/>
      <c r="D80" s="17" t="s">
        <v>2</v>
      </c>
      <c r="E80" s="18">
        <v>70.233934700000006</v>
      </c>
      <c r="F80" s="18">
        <v>24.273833400000001</v>
      </c>
      <c r="G80" s="18">
        <v>24.273833400000001</v>
      </c>
      <c r="H80" s="18">
        <v>0</v>
      </c>
      <c r="I80" s="18">
        <v>21.487665499999999</v>
      </c>
      <c r="J80" s="18">
        <v>522.08718269999997</v>
      </c>
      <c r="K80" s="18">
        <v>276.88246859999998</v>
      </c>
      <c r="L80" s="18">
        <v>245.20471409999999</v>
      </c>
      <c r="M80" s="18">
        <v>135.25763409999999</v>
      </c>
      <c r="N80" s="18">
        <v>7.4463720000000002</v>
      </c>
      <c r="O80" s="18">
        <v>0</v>
      </c>
      <c r="P80" s="18">
        <v>0</v>
      </c>
      <c r="Q80" s="18">
        <v>0</v>
      </c>
      <c r="R80" s="18">
        <v>11.771539000000001</v>
      </c>
      <c r="S80" s="18">
        <v>13.953883599999999</v>
      </c>
      <c r="T80" s="18">
        <v>32.552095799999996</v>
      </c>
      <c r="U80" s="19">
        <v>839.0641407999999</v>
      </c>
      <c r="V80" s="23"/>
      <c r="W80" s="15"/>
      <c r="X80" s="16"/>
      <c r="Y80" s="15"/>
      <c r="Z80" s="15"/>
      <c r="AA80" s="15"/>
      <c r="AB80" s="15"/>
      <c r="AD80" s="15"/>
    </row>
    <row r="81" spans="1:30" s="2" customFormat="1" ht="39.950000000000003" customHeight="1" thickBot="1" x14ac:dyDescent="0.4">
      <c r="A81" s="115"/>
      <c r="B81" s="118"/>
      <c r="C81" s="121"/>
      <c r="D81" s="25" t="s">
        <v>28</v>
      </c>
      <c r="E81" s="26">
        <v>-0.17646000791409464</v>
      </c>
      <c r="F81" s="26">
        <v>1.9047943206201592E-2</v>
      </c>
      <c r="G81" s="26">
        <v>1.9047943206201592E-2</v>
      </c>
      <c r="H81" s="26" t="s">
        <v>32</v>
      </c>
      <c r="I81" s="26">
        <v>-5.7978550531699174E-2</v>
      </c>
      <c r="J81" s="27">
        <v>0.39988489637551156</v>
      </c>
      <c r="K81" s="27">
        <v>0.39582538568857711</v>
      </c>
      <c r="L81" s="27">
        <v>0.40446885123311743</v>
      </c>
      <c r="M81" s="27">
        <v>0.41115953188147752</v>
      </c>
      <c r="N81" s="27">
        <v>0.84239142833800518</v>
      </c>
      <c r="O81" s="27" t="s">
        <v>32</v>
      </c>
      <c r="P81" s="27" t="s">
        <v>32</v>
      </c>
      <c r="Q81" s="27" t="s">
        <v>32</v>
      </c>
      <c r="R81" s="27">
        <v>9.3552364733277354E-2</v>
      </c>
      <c r="S81" s="27">
        <v>3.6915957934463166E-2</v>
      </c>
      <c r="T81" s="27">
        <v>0.28944503075590144</v>
      </c>
      <c r="U81" s="28">
        <v>0.32002498050854716</v>
      </c>
      <c r="V81" s="23"/>
      <c r="W81" s="15"/>
      <c r="X81" s="16"/>
      <c r="Y81" s="15"/>
      <c r="Z81" s="15"/>
      <c r="AA81" s="15"/>
      <c r="AB81" s="15"/>
      <c r="AD81" s="15"/>
    </row>
    <row r="82" spans="1:30" s="2" customFormat="1" ht="39.950000000000003" customHeight="1" x14ac:dyDescent="0.35">
      <c r="A82" s="113">
        <v>14</v>
      </c>
      <c r="B82" s="116" t="s">
        <v>43</v>
      </c>
      <c r="C82" s="119" t="s">
        <v>26</v>
      </c>
      <c r="D82" s="11" t="s">
        <v>27</v>
      </c>
      <c r="E82" s="12">
        <v>29.844192401000015</v>
      </c>
      <c r="F82" s="12">
        <v>1.0525281999999994</v>
      </c>
      <c r="G82" s="12">
        <v>1.0525281999999994</v>
      </c>
      <c r="H82" s="12">
        <v>0</v>
      </c>
      <c r="I82" s="12">
        <v>0.22874179999999988</v>
      </c>
      <c r="J82" s="12">
        <v>196.68647293599992</v>
      </c>
      <c r="K82" s="12">
        <v>70.980648959000007</v>
      </c>
      <c r="L82" s="12">
        <v>125.70582397699991</v>
      </c>
      <c r="M82" s="12">
        <v>20.92934990000002</v>
      </c>
      <c r="N82" s="12">
        <v>0</v>
      </c>
      <c r="O82" s="12">
        <v>0</v>
      </c>
      <c r="P82" s="12">
        <v>0</v>
      </c>
      <c r="Q82" s="12">
        <v>0</v>
      </c>
      <c r="R82" s="12">
        <v>8.0250965999999977</v>
      </c>
      <c r="S82" s="12">
        <v>1.1640863000000001</v>
      </c>
      <c r="T82" s="12">
        <v>2.399999999999991E-2</v>
      </c>
      <c r="U82" s="13">
        <v>257.95446813699994</v>
      </c>
      <c r="V82" s="23"/>
      <c r="W82" s="15"/>
      <c r="X82" s="16"/>
      <c r="Y82" s="15"/>
      <c r="Z82" s="15"/>
      <c r="AA82" s="15"/>
      <c r="AB82" s="15"/>
      <c r="AC82" s="15"/>
      <c r="AD82" s="15"/>
    </row>
    <row r="83" spans="1:30" s="2" customFormat="1" ht="39.950000000000003" customHeight="1" x14ac:dyDescent="0.35">
      <c r="A83" s="114"/>
      <c r="B83" s="117"/>
      <c r="C83" s="120"/>
      <c r="D83" s="17" t="s">
        <v>2</v>
      </c>
      <c r="E83" s="18">
        <v>25.340234801000008</v>
      </c>
      <c r="F83" s="18">
        <v>0.87690469999999898</v>
      </c>
      <c r="G83" s="18">
        <v>0.87690469999999898</v>
      </c>
      <c r="H83" s="18">
        <v>0</v>
      </c>
      <c r="I83" s="18">
        <v>0.14172730000000033</v>
      </c>
      <c r="J83" s="18">
        <v>129.845604393</v>
      </c>
      <c r="K83" s="18">
        <v>42.537752093000023</v>
      </c>
      <c r="L83" s="18">
        <v>87.307852299999979</v>
      </c>
      <c r="M83" s="18">
        <v>10.917011000000002</v>
      </c>
      <c r="N83" s="18">
        <v>0</v>
      </c>
      <c r="O83" s="18">
        <v>0</v>
      </c>
      <c r="P83" s="18">
        <v>0</v>
      </c>
      <c r="Q83" s="18">
        <v>0</v>
      </c>
      <c r="R83" s="18">
        <v>7.9485583999999978</v>
      </c>
      <c r="S83" s="18">
        <v>0.50863350499999971</v>
      </c>
      <c r="T83" s="18">
        <v>4.2907065999999994E-2</v>
      </c>
      <c r="U83" s="19">
        <v>175.62158116500004</v>
      </c>
      <c r="V83" s="23"/>
      <c r="W83" s="15"/>
      <c r="X83" s="16"/>
      <c r="Y83" s="15"/>
      <c r="Z83" s="15"/>
      <c r="AA83" s="15"/>
      <c r="AB83" s="15"/>
      <c r="AC83" s="15"/>
      <c r="AD83" s="15"/>
    </row>
    <row r="84" spans="1:30" s="2" customFormat="1" ht="39.950000000000003" customHeight="1" x14ac:dyDescent="0.35">
      <c r="A84" s="114"/>
      <c r="B84" s="117"/>
      <c r="C84" s="120"/>
      <c r="D84" s="17" t="s">
        <v>28</v>
      </c>
      <c r="E84" s="20">
        <v>0.17773937910876286</v>
      </c>
      <c r="F84" s="20">
        <v>0.20027660930543603</v>
      </c>
      <c r="G84" s="20">
        <v>0.20027660930543603</v>
      </c>
      <c r="H84" s="20" t="s">
        <v>32</v>
      </c>
      <c r="I84" s="20">
        <v>0.61395722630713589</v>
      </c>
      <c r="J84" s="21">
        <v>0.51477190048493715</v>
      </c>
      <c r="K84" s="21">
        <v>0.66865068007861472</v>
      </c>
      <c r="L84" s="21">
        <v>0.43979975071497596</v>
      </c>
      <c r="M84" s="21">
        <v>0.91713188710719584</v>
      </c>
      <c r="N84" s="21" t="s">
        <v>32</v>
      </c>
      <c r="O84" s="21" t="s">
        <v>32</v>
      </c>
      <c r="P84" s="21" t="s">
        <v>32</v>
      </c>
      <c r="Q84" s="21" t="s">
        <v>32</v>
      </c>
      <c r="R84" s="21">
        <v>9.6291926344782112E-3</v>
      </c>
      <c r="S84" s="21">
        <v>1.2886543819011702</v>
      </c>
      <c r="T84" s="21">
        <v>-0.44065157007006928</v>
      </c>
      <c r="U84" s="22">
        <v>0.46880848256710822</v>
      </c>
      <c r="V84" s="23"/>
      <c r="W84" s="15"/>
      <c r="X84" s="16"/>
      <c r="Y84" s="15"/>
      <c r="Z84" s="15"/>
      <c r="AA84" s="15"/>
      <c r="AB84" s="15"/>
      <c r="AD84" s="15"/>
    </row>
    <row r="85" spans="1:30" s="2" customFormat="1" ht="39.950000000000003" customHeight="1" x14ac:dyDescent="0.35">
      <c r="A85" s="114"/>
      <c r="B85" s="117"/>
      <c r="C85" s="120" t="s">
        <v>29</v>
      </c>
      <c r="D85" s="17" t="s">
        <v>27</v>
      </c>
      <c r="E85" s="18">
        <v>169.58777567199999</v>
      </c>
      <c r="F85" s="18">
        <v>15.076385399999999</v>
      </c>
      <c r="G85" s="18">
        <v>15.076385399999999</v>
      </c>
      <c r="H85" s="18">
        <v>0</v>
      </c>
      <c r="I85" s="18">
        <v>2.229856448</v>
      </c>
      <c r="J85" s="18">
        <v>1054.439634199</v>
      </c>
      <c r="K85" s="18">
        <v>368.56254487500001</v>
      </c>
      <c r="L85" s="18">
        <v>685.87708932399994</v>
      </c>
      <c r="M85" s="18">
        <v>113.13311927000001</v>
      </c>
      <c r="N85" s="18">
        <v>0</v>
      </c>
      <c r="O85" s="18">
        <v>0</v>
      </c>
      <c r="P85" s="18">
        <v>0</v>
      </c>
      <c r="Q85" s="18">
        <v>0</v>
      </c>
      <c r="R85" s="18">
        <v>31.758036176000001</v>
      </c>
      <c r="S85" s="18">
        <v>4.5672487899999998</v>
      </c>
      <c r="T85" s="18">
        <v>-0.77235976399999995</v>
      </c>
      <c r="U85" s="19">
        <v>1390.0196961909999</v>
      </c>
      <c r="V85" s="23"/>
      <c r="W85" s="15"/>
      <c r="X85" s="16"/>
      <c r="Y85" s="15"/>
      <c r="Z85" s="15"/>
      <c r="AA85" s="15"/>
      <c r="AB85" s="15"/>
      <c r="AD85" s="15"/>
    </row>
    <row r="86" spans="1:30" s="2" customFormat="1" ht="39.950000000000003" customHeight="1" x14ac:dyDescent="0.35">
      <c r="A86" s="114"/>
      <c r="B86" s="117"/>
      <c r="C86" s="120"/>
      <c r="D86" s="17" t="s">
        <v>2</v>
      </c>
      <c r="E86" s="18">
        <v>108.49059000550001</v>
      </c>
      <c r="F86" s="18">
        <v>11.101886199999999</v>
      </c>
      <c r="G86" s="18">
        <v>11.101886199999999</v>
      </c>
      <c r="H86" s="18">
        <v>0</v>
      </c>
      <c r="I86" s="18">
        <v>3.3213390500000002</v>
      </c>
      <c r="J86" s="18">
        <v>647.04136960699998</v>
      </c>
      <c r="K86" s="18">
        <v>205.96847497300001</v>
      </c>
      <c r="L86" s="18">
        <v>441.07289463400002</v>
      </c>
      <c r="M86" s="18">
        <v>59.696472300000003</v>
      </c>
      <c r="N86" s="18">
        <v>0</v>
      </c>
      <c r="O86" s="18">
        <v>0</v>
      </c>
      <c r="P86" s="18">
        <v>0</v>
      </c>
      <c r="Q86" s="18">
        <v>0</v>
      </c>
      <c r="R86" s="18">
        <v>32.450537300000001</v>
      </c>
      <c r="S86" s="18">
        <v>3.0322105619999999</v>
      </c>
      <c r="T86" s="18">
        <v>0.21866270200000001</v>
      </c>
      <c r="U86" s="19">
        <v>865.35306772650006</v>
      </c>
      <c r="V86" s="23"/>
      <c r="W86" s="15"/>
      <c r="X86" s="16"/>
      <c r="Y86" s="15"/>
      <c r="Z86" s="15"/>
      <c r="AA86" s="15"/>
      <c r="AB86" s="15"/>
      <c r="AD86" s="15"/>
    </row>
    <row r="87" spans="1:30" s="2" customFormat="1" ht="39.950000000000003" customHeight="1" thickBot="1" x14ac:dyDescent="0.4">
      <c r="A87" s="115"/>
      <c r="B87" s="118"/>
      <c r="C87" s="121"/>
      <c r="D87" s="25" t="s">
        <v>28</v>
      </c>
      <c r="E87" s="26">
        <v>0.56315654346983102</v>
      </c>
      <c r="F87" s="26">
        <v>0.3580021564263558</v>
      </c>
      <c r="G87" s="26">
        <v>0.3580021564263558</v>
      </c>
      <c r="H87" s="26" t="s">
        <v>32</v>
      </c>
      <c r="I87" s="26">
        <v>-0.32862727519492479</v>
      </c>
      <c r="J87" s="27">
        <v>0.62963248368407354</v>
      </c>
      <c r="K87" s="27">
        <v>0.78941240849267891</v>
      </c>
      <c r="L87" s="27">
        <v>0.555019811165538</v>
      </c>
      <c r="M87" s="27">
        <v>0.89513910807758068</v>
      </c>
      <c r="N87" s="27" t="s">
        <v>32</v>
      </c>
      <c r="O87" s="27" t="s">
        <v>32</v>
      </c>
      <c r="P87" s="27" t="s">
        <v>32</v>
      </c>
      <c r="Q87" s="27" t="s">
        <v>32</v>
      </c>
      <c r="R87" s="27">
        <v>-2.1340205174353141E-2</v>
      </c>
      <c r="S87" s="27">
        <v>0.50624394203927314</v>
      </c>
      <c r="T87" s="27">
        <v>-4.5321971096835707</v>
      </c>
      <c r="U87" s="28">
        <v>0.60630354017572374</v>
      </c>
      <c r="V87" s="23"/>
      <c r="W87" s="15"/>
      <c r="X87" s="16"/>
      <c r="Y87" s="15"/>
      <c r="Z87" s="15"/>
      <c r="AA87" s="15"/>
      <c r="AB87" s="15"/>
      <c r="AD87" s="15"/>
    </row>
    <row r="88" spans="1:30" s="2" customFormat="1" ht="39.950000000000003" customHeight="1" x14ac:dyDescent="0.35">
      <c r="A88" s="113">
        <v>15</v>
      </c>
      <c r="B88" s="116" t="s">
        <v>44</v>
      </c>
      <c r="C88" s="119" t="s">
        <v>26</v>
      </c>
      <c r="D88" s="11" t="s">
        <v>27</v>
      </c>
      <c r="E88" s="12">
        <v>2.0781187429999886</v>
      </c>
      <c r="F88" s="12">
        <v>0</v>
      </c>
      <c r="G88" s="12">
        <v>0</v>
      </c>
      <c r="H88" s="12">
        <v>0</v>
      </c>
      <c r="I88" s="12">
        <v>0.17230065500000036</v>
      </c>
      <c r="J88" s="12">
        <v>38.905050164502519</v>
      </c>
      <c r="K88" s="12">
        <v>28.159048596000844</v>
      </c>
      <c r="L88" s="12">
        <v>10.746001568501676</v>
      </c>
      <c r="M88" s="12">
        <v>1.011918779999994</v>
      </c>
      <c r="N88" s="12">
        <v>0</v>
      </c>
      <c r="O88" s="12">
        <v>0</v>
      </c>
      <c r="P88" s="12">
        <v>0</v>
      </c>
      <c r="Q88" s="12">
        <v>0</v>
      </c>
      <c r="R88" s="12">
        <v>4.110985843999984</v>
      </c>
      <c r="S88" s="12">
        <v>2.4155594000000058E-2</v>
      </c>
      <c r="T88" s="12">
        <v>3.612271299999989E-2</v>
      </c>
      <c r="U88" s="13">
        <v>46.338652493502487</v>
      </c>
      <c r="V88" s="23"/>
      <c r="W88" s="15"/>
      <c r="X88" s="16"/>
      <c r="Y88" s="15"/>
      <c r="Z88" s="15"/>
      <c r="AA88" s="15"/>
      <c r="AB88" s="15"/>
      <c r="AC88" s="15"/>
      <c r="AD88" s="15"/>
    </row>
    <row r="89" spans="1:30" s="2" customFormat="1" ht="39.950000000000003" customHeight="1" x14ac:dyDescent="0.35">
      <c r="A89" s="114"/>
      <c r="B89" s="117"/>
      <c r="C89" s="120"/>
      <c r="D89" s="17" t="s">
        <v>2</v>
      </c>
      <c r="E89" s="18">
        <v>0.85207083799998884</v>
      </c>
      <c r="F89" s="18">
        <v>0</v>
      </c>
      <c r="G89" s="18">
        <v>0</v>
      </c>
      <c r="H89" s="18">
        <v>0</v>
      </c>
      <c r="I89" s="18">
        <v>7.6832658000000276E-2</v>
      </c>
      <c r="J89" s="18">
        <v>23.033002725505114</v>
      </c>
      <c r="K89" s="18">
        <v>16.664790243000013</v>
      </c>
      <c r="L89" s="18">
        <v>6.3682124825051005</v>
      </c>
      <c r="M89" s="18">
        <v>0.41405053799999925</v>
      </c>
      <c r="N89" s="18">
        <v>0</v>
      </c>
      <c r="O89" s="18">
        <v>0</v>
      </c>
      <c r="P89" s="18">
        <v>0</v>
      </c>
      <c r="Q89" s="18">
        <v>0</v>
      </c>
      <c r="R89" s="18">
        <v>4.864322930011701</v>
      </c>
      <c r="S89" s="18">
        <v>1.0675959999999984E-2</v>
      </c>
      <c r="T89" s="18">
        <v>1.8537189999999981E-2</v>
      </c>
      <c r="U89" s="19">
        <v>29.269492839516804</v>
      </c>
      <c r="V89" s="23"/>
      <c r="W89" s="15"/>
      <c r="X89" s="16"/>
      <c r="Y89" s="15"/>
      <c r="Z89" s="15"/>
      <c r="AA89" s="15"/>
      <c r="AB89" s="15"/>
      <c r="AC89" s="15"/>
      <c r="AD89" s="15"/>
    </row>
    <row r="90" spans="1:30" s="2" customFormat="1" ht="39.950000000000003" customHeight="1" x14ac:dyDescent="0.35">
      <c r="A90" s="114"/>
      <c r="B90" s="117"/>
      <c r="C90" s="120"/>
      <c r="D90" s="17" t="s">
        <v>28</v>
      </c>
      <c r="E90" s="20">
        <v>1.4389037276264767</v>
      </c>
      <c r="F90" s="20" t="s">
        <v>32</v>
      </c>
      <c r="G90" s="20" t="s">
        <v>32</v>
      </c>
      <c r="H90" s="20" t="s">
        <v>32</v>
      </c>
      <c r="I90" s="20">
        <v>1.2425445049681834</v>
      </c>
      <c r="J90" s="21">
        <v>0.68910022840494989</v>
      </c>
      <c r="K90" s="21">
        <v>0.68973315507700161</v>
      </c>
      <c r="L90" s="21">
        <v>0.68744394098396333</v>
      </c>
      <c r="M90" s="21">
        <v>1.4439499218812653</v>
      </c>
      <c r="N90" s="21" t="s">
        <v>32</v>
      </c>
      <c r="O90" s="21" t="s">
        <v>32</v>
      </c>
      <c r="P90" s="21" t="s">
        <v>32</v>
      </c>
      <c r="Q90" s="21" t="s">
        <v>32</v>
      </c>
      <c r="R90" s="21">
        <v>-0.15486987538672825</v>
      </c>
      <c r="S90" s="21">
        <v>1.2626156336292094</v>
      </c>
      <c r="T90" s="21">
        <v>0.94866174430967831</v>
      </c>
      <c r="U90" s="22">
        <v>0.58317237499040553</v>
      </c>
      <c r="V90" s="23"/>
      <c r="W90" s="15"/>
      <c r="X90" s="16"/>
      <c r="Y90" s="15"/>
      <c r="Z90" s="15"/>
      <c r="AA90" s="15"/>
      <c r="AB90" s="15"/>
      <c r="AD90" s="15"/>
    </row>
    <row r="91" spans="1:30" s="2" customFormat="1" ht="39.950000000000003" customHeight="1" x14ac:dyDescent="0.35">
      <c r="A91" s="114"/>
      <c r="B91" s="117"/>
      <c r="C91" s="120" t="s">
        <v>29</v>
      </c>
      <c r="D91" s="17" t="s">
        <v>27</v>
      </c>
      <c r="E91" s="18">
        <v>15.923775327000001</v>
      </c>
      <c r="F91" s="18">
        <v>4.8428000000000004E-3</v>
      </c>
      <c r="G91" s="18">
        <v>4.8428000000000004E-3</v>
      </c>
      <c r="H91" s="18">
        <v>0</v>
      </c>
      <c r="I91" s="18">
        <v>1.626387021</v>
      </c>
      <c r="J91" s="18">
        <v>230.40498572449778</v>
      </c>
      <c r="K91" s="18">
        <v>167.61649872100017</v>
      </c>
      <c r="L91" s="18">
        <v>62.7884870034976</v>
      </c>
      <c r="M91" s="18">
        <v>6.9250528900000097</v>
      </c>
      <c r="N91" s="18">
        <v>0</v>
      </c>
      <c r="O91" s="18">
        <v>0</v>
      </c>
      <c r="P91" s="18">
        <v>0</v>
      </c>
      <c r="Q91" s="18">
        <v>0</v>
      </c>
      <c r="R91" s="18">
        <v>38.713724795999994</v>
      </c>
      <c r="S91" s="18">
        <v>0.28529484300000002</v>
      </c>
      <c r="T91" s="18">
        <v>0.26205258199999998</v>
      </c>
      <c r="U91" s="19">
        <v>294.14611598349779</v>
      </c>
      <c r="V91" s="23"/>
      <c r="W91" s="15"/>
      <c r="X91" s="16"/>
      <c r="Y91" s="15"/>
      <c r="Z91" s="15"/>
      <c r="AA91" s="15"/>
      <c r="AB91" s="15"/>
      <c r="AD91" s="15"/>
    </row>
    <row r="92" spans="1:30" s="2" customFormat="1" ht="39.950000000000003" customHeight="1" x14ac:dyDescent="0.35">
      <c r="A92" s="114"/>
      <c r="B92" s="117"/>
      <c r="C92" s="120"/>
      <c r="D92" s="17" t="s">
        <v>2</v>
      </c>
      <c r="E92" s="18">
        <v>9.3769210329999897</v>
      </c>
      <c r="F92" s="18">
        <v>1.3726314999999999E-2</v>
      </c>
      <c r="G92" s="18">
        <v>1.3726314999999999E-2</v>
      </c>
      <c r="H92" s="18">
        <v>0</v>
      </c>
      <c r="I92" s="18">
        <v>2.1204483980000002</v>
      </c>
      <c r="J92" s="18">
        <v>157.0693031660019</v>
      </c>
      <c r="K92" s="18">
        <v>108.288762527</v>
      </c>
      <c r="L92" s="18">
        <v>48.780540639001899</v>
      </c>
      <c r="M92" s="18">
        <v>2.837480789000002</v>
      </c>
      <c r="N92" s="18">
        <v>0</v>
      </c>
      <c r="O92" s="18">
        <v>0</v>
      </c>
      <c r="P92" s="18">
        <v>0</v>
      </c>
      <c r="Q92" s="18">
        <v>0</v>
      </c>
      <c r="R92" s="18">
        <v>43.4296170870117</v>
      </c>
      <c r="S92" s="18">
        <v>0.14109517699999999</v>
      </c>
      <c r="T92" s="18">
        <v>0.227443548</v>
      </c>
      <c r="U92" s="19">
        <v>215.21603551301362</v>
      </c>
      <c r="V92" s="23"/>
      <c r="W92" s="15"/>
      <c r="X92" s="16"/>
      <c r="Y92" s="15"/>
      <c r="Z92" s="15"/>
      <c r="AA92" s="15"/>
      <c r="AB92" s="15"/>
      <c r="AD92" s="15"/>
    </row>
    <row r="93" spans="1:30" s="2" customFormat="1" ht="39.950000000000003" customHeight="1" thickBot="1" x14ac:dyDescent="0.4">
      <c r="A93" s="115"/>
      <c r="B93" s="118"/>
      <c r="C93" s="121"/>
      <c r="D93" s="25" t="s">
        <v>28</v>
      </c>
      <c r="E93" s="26">
        <v>0.69818805884786839</v>
      </c>
      <c r="F93" s="26">
        <v>-0.64718863001468341</v>
      </c>
      <c r="G93" s="26">
        <v>-0.64718863001468341</v>
      </c>
      <c r="H93" s="26" t="s">
        <v>32</v>
      </c>
      <c r="I93" s="26">
        <v>-0.23299853817051017</v>
      </c>
      <c r="J93" s="27">
        <v>0.46690015859425799</v>
      </c>
      <c r="K93" s="27">
        <v>0.54786604638877268</v>
      </c>
      <c r="L93" s="27">
        <v>0.28716258944649364</v>
      </c>
      <c r="M93" s="27">
        <v>1.4405637975933465</v>
      </c>
      <c r="N93" s="27" t="s">
        <v>32</v>
      </c>
      <c r="O93" s="27" t="s">
        <v>32</v>
      </c>
      <c r="P93" s="27" t="s">
        <v>32</v>
      </c>
      <c r="Q93" s="27" t="s">
        <v>32</v>
      </c>
      <c r="R93" s="27">
        <v>-0.10858701060070056</v>
      </c>
      <c r="S93" s="27">
        <v>1.0220028002799844</v>
      </c>
      <c r="T93" s="27">
        <v>0.15216538039584215</v>
      </c>
      <c r="U93" s="28">
        <v>0.36674813882867685</v>
      </c>
      <c r="V93" s="23"/>
      <c r="W93" s="15"/>
      <c r="X93" s="16"/>
      <c r="Y93" s="15"/>
      <c r="Z93" s="15"/>
      <c r="AA93" s="15"/>
      <c r="AB93" s="15"/>
      <c r="AD93" s="15"/>
    </row>
    <row r="94" spans="1:30" s="2" customFormat="1" ht="39.950000000000003" customHeight="1" x14ac:dyDescent="0.35">
      <c r="A94" s="113">
        <v>16</v>
      </c>
      <c r="B94" s="116" t="s">
        <v>45</v>
      </c>
      <c r="C94" s="119" t="s">
        <v>26</v>
      </c>
      <c r="D94" s="11" t="s">
        <v>27</v>
      </c>
      <c r="E94" s="12">
        <v>62.335940301858955</v>
      </c>
      <c r="F94" s="12">
        <v>19.89097996357</v>
      </c>
      <c r="G94" s="12">
        <v>7.7456006395700001</v>
      </c>
      <c r="H94" s="12">
        <v>12.145379324</v>
      </c>
      <c r="I94" s="12">
        <v>11.459944880709969</v>
      </c>
      <c r="J94" s="12">
        <v>440.83404186300197</v>
      </c>
      <c r="K94" s="12">
        <v>172.98182360899989</v>
      </c>
      <c r="L94" s="12">
        <v>267.85221825400208</v>
      </c>
      <c r="M94" s="12">
        <v>93.920794035960057</v>
      </c>
      <c r="N94" s="12">
        <v>5.9827693060000016</v>
      </c>
      <c r="O94" s="12">
        <v>156.80121552499986</v>
      </c>
      <c r="P94" s="12">
        <v>0</v>
      </c>
      <c r="Q94" s="12">
        <v>7.9087546000000231E-2</v>
      </c>
      <c r="R94" s="12">
        <v>6.1915860654999983</v>
      </c>
      <c r="S94" s="12">
        <v>14.746583733300099</v>
      </c>
      <c r="T94" s="12">
        <v>6.7499162407099789</v>
      </c>
      <c r="U94" s="13">
        <v>818.99285946161081</v>
      </c>
      <c r="V94" s="23"/>
      <c r="W94" s="15"/>
      <c r="X94" s="16"/>
      <c r="Y94" s="15"/>
      <c r="Z94" s="15"/>
      <c r="AA94" s="15"/>
      <c r="AB94" s="15"/>
      <c r="AC94" s="15"/>
      <c r="AD94" s="15"/>
    </row>
    <row r="95" spans="1:30" s="2" customFormat="1" ht="39.950000000000003" customHeight="1" x14ac:dyDescent="0.35">
      <c r="A95" s="114"/>
      <c r="B95" s="117"/>
      <c r="C95" s="120"/>
      <c r="D95" s="17" t="s">
        <v>2</v>
      </c>
      <c r="E95" s="18">
        <v>47.167739385009099</v>
      </c>
      <c r="F95" s="18">
        <v>19.388588493200103</v>
      </c>
      <c r="G95" s="18">
        <v>6.8231928882001043</v>
      </c>
      <c r="H95" s="18">
        <v>12.565395605000001</v>
      </c>
      <c r="I95" s="18">
        <v>10.414528924250007</v>
      </c>
      <c r="J95" s="18">
        <v>402.7172265079987</v>
      </c>
      <c r="K95" s="18">
        <v>173.23222337299774</v>
      </c>
      <c r="L95" s="18">
        <v>229.48500313500097</v>
      </c>
      <c r="M95" s="18">
        <v>58.59994617780012</v>
      </c>
      <c r="N95" s="18">
        <v>2.9276422249999996</v>
      </c>
      <c r="O95" s="18">
        <v>180.3337173079999</v>
      </c>
      <c r="P95" s="18">
        <v>0</v>
      </c>
      <c r="Q95" s="18">
        <v>1.2838660699999984</v>
      </c>
      <c r="R95" s="18">
        <v>5.4294086023999943</v>
      </c>
      <c r="S95" s="18">
        <v>6.9836465635499962</v>
      </c>
      <c r="T95" s="18">
        <v>4.8370559920748946</v>
      </c>
      <c r="U95" s="19">
        <v>740.0833662492829</v>
      </c>
      <c r="V95" s="23"/>
      <c r="W95" s="15"/>
      <c r="X95" s="16"/>
      <c r="Y95" s="15"/>
      <c r="Z95" s="15"/>
      <c r="AA95" s="15"/>
      <c r="AB95" s="15"/>
      <c r="AC95" s="15"/>
      <c r="AD95" s="15"/>
    </row>
    <row r="96" spans="1:30" s="2" customFormat="1" ht="39.950000000000003" customHeight="1" x14ac:dyDescent="0.35">
      <c r="A96" s="114"/>
      <c r="B96" s="117"/>
      <c r="C96" s="120"/>
      <c r="D96" s="17" t="s">
        <v>28</v>
      </c>
      <c r="E96" s="20">
        <v>0.3215799848502095</v>
      </c>
      <c r="F96" s="20">
        <v>2.5911709382356225E-2</v>
      </c>
      <c r="G96" s="20">
        <v>0.1351871134941956</v>
      </c>
      <c r="H96" s="20">
        <v>-3.3426427165800368E-2</v>
      </c>
      <c r="I96" s="20">
        <v>0.10038053224142798</v>
      </c>
      <c r="J96" s="21">
        <v>9.4649080908502423E-2</v>
      </c>
      <c r="K96" s="21">
        <v>-1.4454571968328066E-3</v>
      </c>
      <c r="L96" s="21">
        <v>0.16718833298414071</v>
      </c>
      <c r="M96" s="21">
        <v>0.60274539759800683</v>
      </c>
      <c r="N96" s="21">
        <v>1.0435452306676587</v>
      </c>
      <c r="O96" s="21">
        <v>-0.13049418674605284</v>
      </c>
      <c r="P96" s="21" t="s">
        <v>32</v>
      </c>
      <c r="Q96" s="21">
        <v>-0.93839891259062536</v>
      </c>
      <c r="R96" s="21">
        <v>0.14037946283193609</v>
      </c>
      <c r="S96" s="21">
        <v>1.1115879217409836</v>
      </c>
      <c r="T96" s="21">
        <v>0.3954596043066575</v>
      </c>
      <c r="U96" s="22">
        <v>0.10662243851289147</v>
      </c>
      <c r="V96" s="23"/>
      <c r="W96" s="15"/>
      <c r="X96" s="16"/>
      <c r="Y96" s="15"/>
      <c r="Z96" s="15"/>
      <c r="AA96" s="15"/>
      <c r="AB96" s="15"/>
      <c r="AD96" s="15"/>
    </row>
    <row r="97" spans="1:30" s="2" customFormat="1" ht="39.950000000000003" customHeight="1" x14ac:dyDescent="0.35">
      <c r="A97" s="114"/>
      <c r="B97" s="117"/>
      <c r="C97" s="120" t="s">
        <v>29</v>
      </c>
      <c r="D97" s="17" t="s">
        <v>27</v>
      </c>
      <c r="E97" s="18">
        <v>767.47109255666794</v>
      </c>
      <c r="F97" s="18">
        <v>92.820936099840097</v>
      </c>
      <c r="G97" s="18">
        <v>78.897684210840097</v>
      </c>
      <c r="H97" s="18">
        <v>13.923251888999999</v>
      </c>
      <c r="I97" s="18">
        <v>141.41949780611998</v>
      </c>
      <c r="J97" s="18">
        <v>2076.216540706504</v>
      </c>
      <c r="K97" s="18">
        <v>905.88861898500193</v>
      </c>
      <c r="L97" s="18">
        <v>1170.327921721502</v>
      </c>
      <c r="M97" s="18">
        <v>856.39856720136004</v>
      </c>
      <c r="N97" s="18">
        <v>49.599576042000002</v>
      </c>
      <c r="O97" s="18">
        <v>2025.1392802990001</v>
      </c>
      <c r="P97" s="18">
        <v>0</v>
      </c>
      <c r="Q97" s="18">
        <v>17.369243332</v>
      </c>
      <c r="R97" s="18">
        <v>45.503171879349594</v>
      </c>
      <c r="S97" s="18">
        <v>108.71513512609999</v>
      </c>
      <c r="T97" s="18">
        <v>296.89956348957503</v>
      </c>
      <c r="U97" s="19">
        <v>6477.5526045385168</v>
      </c>
      <c r="V97" s="23"/>
      <c r="W97" s="15"/>
      <c r="X97" s="16"/>
      <c r="Y97" s="15"/>
      <c r="Z97" s="15"/>
      <c r="AA97" s="15"/>
      <c r="AB97" s="15"/>
      <c r="AD97" s="15"/>
    </row>
    <row r="98" spans="1:30" s="2" customFormat="1" ht="39.950000000000003" customHeight="1" x14ac:dyDescent="0.35">
      <c r="A98" s="114"/>
      <c r="B98" s="117"/>
      <c r="C98" s="120"/>
      <c r="D98" s="17" t="s">
        <v>2</v>
      </c>
      <c r="E98" s="18">
        <v>684.99685364497009</v>
      </c>
      <c r="F98" s="18">
        <v>77.784916012100098</v>
      </c>
      <c r="G98" s="18">
        <v>63.833639570500097</v>
      </c>
      <c r="H98" s="18">
        <v>13.951276441600001</v>
      </c>
      <c r="I98" s="18">
        <v>120.39407917297001</v>
      </c>
      <c r="J98" s="18">
        <v>1985.9131245393351</v>
      </c>
      <c r="K98" s="18">
        <v>858.16810197799794</v>
      </c>
      <c r="L98" s="18">
        <v>1127.745022561337</v>
      </c>
      <c r="M98" s="18">
        <v>658.30790987215528</v>
      </c>
      <c r="N98" s="18">
        <v>12.714574204</v>
      </c>
      <c r="O98" s="18">
        <v>2074.01917274991</v>
      </c>
      <c r="P98" s="18">
        <v>0</v>
      </c>
      <c r="Q98" s="18">
        <v>27.578546333999999</v>
      </c>
      <c r="R98" s="18">
        <v>40.743616182599993</v>
      </c>
      <c r="S98" s="18">
        <v>52.428886601999999</v>
      </c>
      <c r="T98" s="18">
        <v>77.718013833745005</v>
      </c>
      <c r="U98" s="19">
        <v>5812.5996931477857</v>
      </c>
      <c r="V98" s="23"/>
      <c r="W98" s="15"/>
      <c r="X98" s="16"/>
      <c r="Y98" s="15"/>
      <c r="Z98" s="15"/>
      <c r="AA98" s="15"/>
      <c r="AB98" s="15"/>
      <c r="AD98" s="15"/>
    </row>
    <row r="99" spans="1:30" s="2" customFormat="1" ht="39.950000000000003" customHeight="1" thickBot="1" x14ac:dyDescent="0.4">
      <c r="A99" s="115"/>
      <c r="B99" s="118"/>
      <c r="C99" s="121"/>
      <c r="D99" s="25" t="s">
        <v>28</v>
      </c>
      <c r="E99" s="26">
        <v>0.12040090180391365</v>
      </c>
      <c r="F99" s="26">
        <v>0.19330251748810809</v>
      </c>
      <c r="G99" s="26">
        <v>0.23598912331644109</v>
      </c>
      <c r="H99" s="26">
        <v>-2.0087446992619116E-3</v>
      </c>
      <c r="I99" s="26">
        <v>0.17463831093340376</v>
      </c>
      <c r="J99" s="27">
        <v>4.54719871938589E-2</v>
      </c>
      <c r="K99" s="27">
        <v>5.5607423413912289E-2</v>
      </c>
      <c r="L99" s="27">
        <v>3.7759332391865137E-2</v>
      </c>
      <c r="M99" s="27">
        <v>0.30090882147789227</v>
      </c>
      <c r="N99" s="27">
        <v>2.9010017359760263</v>
      </c>
      <c r="O99" s="27">
        <v>-2.3567714847158715E-2</v>
      </c>
      <c r="P99" s="27" t="s">
        <v>32</v>
      </c>
      <c r="Q99" s="27">
        <v>-0.37019003388926042</v>
      </c>
      <c r="R99" s="27">
        <v>0.11681721316583139</v>
      </c>
      <c r="S99" s="27">
        <v>1.0735732183554103</v>
      </c>
      <c r="T99" s="27">
        <v>2.8202155310441275</v>
      </c>
      <c r="U99" s="28">
        <v>0.11439853877682551</v>
      </c>
      <c r="V99" s="23"/>
      <c r="W99" s="15"/>
      <c r="X99" s="16"/>
      <c r="Y99" s="15"/>
      <c r="Z99" s="15"/>
      <c r="AA99" s="15"/>
      <c r="AB99" s="15"/>
      <c r="AD99" s="15"/>
    </row>
    <row r="100" spans="1:30" s="16" customFormat="1" ht="39.950000000000003" customHeight="1" x14ac:dyDescent="0.35">
      <c r="A100" s="113">
        <v>17</v>
      </c>
      <c r="B100" s="116" t="s">
        <v>46</v>
      </c>
      <c r="C100" s="119" t="s">
        <v>26</v>
      </c>
      <c r="D100" s="11" t="s">
        <v>27</v>
      </c>
      <c r="E100" s="12">
        <v>18.748580070131538</v>
      </c>
      <c r="F100" s="12">
        <v>3.8344173723050901</v>
      </c>
      <c r="G100" s="12">
        <v>3.8344173723050901</v>
      </c>
      <c r="H100" s="12">
        <v>0</v>
      </c>
      <c r="I100" s="12">
        <v>5.1466123300169606</v>
      </c>
      <c r="J100" s="12">
        <v>258.26747631052604</v>
      </c>
      <c r="K100" s="12">
        <v>110.71104321037888</v>
      </c>
      <c r="L100" s="12">
        <v>147.55643310014716</v>
      </c>
      <c r="M100" s="12">
        <v>26.219764290228824</v>
      </c>
      <c r="N100" s="12">
        <v>0.27669168399999933</v>
      </c>
      <c r="O100" s="12">
        <v>0</v>
      </c>
      <c r="P100" s="12">
        <v>0</v>
      </c>
      <c r="Q100" s="12">
        <v>0</v>
      </c>
      <c r="R100" s="12">
        <v>1.2888508574745785</v>
      </c>
      <c r="S100" s="12">
        <v>3.4809529437627127</v>
      </c>
      <c r="T100" s="12">
        <v>0.82841492139999762</v>
      </c>
      <c r="U100" s="13">
        <v>318.09176077984574</v>
      </c>
      <c r="V100" s="23"/>
      <c r="W100" s="15"/>
      <c r="Y100" s="15"/>
      <c r="Z100" s="15"/>
      <c r="AA100" s="15"/>
      <c r="AB100" s="15"/>
      <c r="AC100" s="15"/>
      <c r="AD100" s="15"/>
    </row>
    <row r="101" spans="1:30" s="24" customFormat="1" ht="39.950000000000003" customHeight="1" x14ac:dyDescent="0.35">
      <c r="A101" s="114"/>
      <c r="B101" s="117"/>
      <c r="C101" s="120"/>
      <c r="D101" s="17" t="s">
        <v>2</v>
      </c>
      <c r="E101" s="18">
        <v>14.571053264541007</v>
      </c>
      <c r="F101" s="18">
        <v>3.2234894946779953</v>
      </c>
      <c r="G101" s="18">
        <v>3.2234894946779953</v>
      </c>
      <c r="H101" s="18">
        <v>0</v>
      </c>
      <c r="I101" s="18">
        <v>4.0173905880169052</v>
      </c>
      <c r="J101" s="18">
        <v>198.25990555988994</v>
      </c>
      <c r="K101" s="18">
        <v>103.83014124622389</v>
      </c>
      <c r="L101" s="18">
        <v>94.429764313666055</v>
      </c>
      <c r="M101" s="18">
        <v>26.699009804500093</v>
      </c>
      <c r="N101" s="18">
        <v>0.18257819099999895</v>
      </c>
      <c r="O101" s="18">
        <v>0</v>
      </c>
      <c r="P101" s="18">
        <v>0</v>
      </c>
      <c r="Q101" s="18">
        <v>0</v>
      </c>
      <c r="R101" s="18">
        <v>1.2590934924237298</v>
      </c>
      <c r="S101" s="18">
        <v>3.2435328436271007</v>
      </c>
      <c r="T101" s="18">
        <v>0.48826611879661019</v>
      </c>
      <c r="U101" s="19">
        <v>251.94431935747338</v>
      </c>
      <c r="V101" s="23"/>
      <c r="W101" s="15"/>
      <c r="X101" s="16"/>
      <c r="Y101" s="15"/>
      <c r="Z101" s="15"/>
      <c r="AA101" s="15"/>
      <c r="AB101" s="15"/>
      <c r="AC101" s="15"/>
      <c r="AD101" s="15"/>
    </row>
    <row r="102" spans="1:30" s="24" customFormat="1" ht="39.950000000000003" customHeight="1" x14ac:dyDescent="0.35">
      <c r="A102" s="114"/>
      <c r="B102" s="117"/>
      <c r="C102" s="120"/>
      <c r="D102" s="17" t="s">
        <v>28</v>
      </c>
      <c r="E102" s="20">
        <v>0.28670040042723877</v>
      </c>
      <c r="F102" s="20">
        <v>0.18952376877161883</v>
      </c>
      <c r="G102" s="20">
        <v>0.18952376877161883</v>
      </c>
      <c r="H102" s="20" t="s">
        <v>32</v>
      </c>
      <c r="I102" s="20">
        <v>0.28108338416690282</v>
      </c>
      <c r="J102" s="21">
        <v>0.30267123643166027</v>
      </c>
      <c r="K102" s="21">
        <v>6.627075607879164E-2</v>
      </c>
      <c r="L102" s="21">
        <v>0.56260511897510379</v>
      </c>
      <c r="M102" s="21">
        <v>-1.7949935888277525E-2</v>
      </c>
      <c r="N102" s="21">
        <v>0.51546952286322589</v>
      </c>
      <c r="O102" s="21" t="s">
        <v>32</v>
      </c>
      <c r="P102" s="21" t="s">
        <v>32</v>
      </c>
      <c r="Q102" s="21" t="s">
        <v>32</v>
      </c>
      <c r="R102" s="21">
        <v>2.3633959852787708E-2</v>
      </c>
      <c r="S102" s="21">
        <v>7.3197994773536959E-2</v>
      </c>
      <c r="T102" s="21">
        <v>0.6966463358992111</v>
      </c>
      <c r="U102" s="22">
        <v>0.2625478581579706</v>
      </c>
      <c r="V102" s="23"/>
      <c r="W102" s="15"/>
      <c r="X102" s="16"/>
      <c r="Y102" s="15"/>
      <c r="Z102" s="15"/>
      <c r="AA102" s="15"/>
      <c r="AB102" s="15"/>
      <c r="AD102" s="15"/>
    </row>
    <row r="103" spans="1:30" s="24" customFormat="1" ht="39.950000000000003" customHeight="1" x14ac:dyDescent="0.35">
      <c r="A103" s="114"/>
      <c r="B103" s="117"/>
      <c r="C103" s="120" t="s">
        <v>29</v>
      </c>
      <c r="D103" s="17" t="s">
        <v>27</v>
      </c>
      <c r="E103" s="18">
        <v>198.93857815835599</v>
      </c>
      <c r="F103" s="18">
        <v>31.822477381305099</v>
      </c>
      <c r="G103" s="18">
        <v>31.822477381305099</v>
      </c>
      <c r="H103" s="18">
        <v>0</v>
      </c>
      <c r="I103" s="18">
        <v>34.374213832440695</v>
      </c>
      <c r="J103" s="18">
        <v>1300.5766619526839</v>
      </c>
      <c r="K103" s="18">
        <v>562.73017511074499</v>
      </c>
      <c r="L103" s="18">
        <v>737.84648684193894</v>
      </c>
      <c r="M103" s="18">
        <v>257.48647998972905</v>
      </c>
      <c r="N103" s="18">
        <v>2.7296688280000003</v>
      </c>
      <c r="O103" s="18">
        <v>0</v>
      </c>
      <c r="P103" s="18">
        <v>0</v>
      </c>
      <c r="Q103" s="18">
        <v>0</v>
      </c>
      <c r="R103" s="18">
        <v>7.7230977794745801</v>
      </c>
      <c r="S103" s="18">
        <v>28.076245157762699</v>
      </c>
      <c r="T103" s="18">
        <v>6.7870864287499995</v>
      </c>
      <c r="U103" s="19">
        <v>1868.5145095085022</v>
      </c>
      <c r="V103" s="23"/>
      <c r="W103" s="15"/>
      <c r="X103" s="16"/>
      <c r="Y103" s="15"/>
      <c r="Z103" s="15"/>
      <c r="AA103" s="15"/>
      <c r="AB103" s="15"/>
      <c r="AD103" s="15"/>
    </row>
    <row r="104" spans="1:30" s="24" customFormat="1" ht="39.950000000000003" customHeight="1" x14ac:dyDescent="0.35">
      <c r="A104" s="114"/>
      <c r="B104" s="117"/>
      <c r="C104" s="120"/>
      <c r="D104" s="17" t="s">
        <v>2</v>
      </c>
      <c r="E104" s="18">
        <v>201.18081672421502</v>
      </c>
      <c r="F104" s="18">
        <v>27.384872944305098</v>
      </c>
      <c r="G104" s="18">
        <v>27.384872944305098</v>
      </c>
      <c r="H104" s="18">
        <v>0</v>
      </c>
      <c r="I104" s="18">
        <v>32.729393922288104</v>
      </c>
      <c r="J104" s="18">
        <v>1075.0149218509268</v>
      </c>
      <c r="K104" s="18">
        <v>561.73775322764993</v>
      </c>
      <c r="L104" s="18">
        <v>513.27716862327702</v>
      </c>
      <c r="M104" s="18">
        <v>225.89487036256398</v>
      </c>
      <c r="N104" s="18">
        <v>0.81011795999999903</v>
      </c>
      <c r="O104" s="18">
        <v>0</v>
      </c>
      <c r="P104" s="18">
        <v>0</v>
      </c>
      <c r="Q104" s="18">
        <v>0</v>
      </c>
      <c r="R104" s="18">
        <v>7.8222115444237303</v>
      </c>
      <c r="S104" s="18">
        <v>27.826407323508501</v>
      </c>
      <c r="T104" s="18">
        <v>6.0716543300000003</v>
      </c>
      <c r="U104" s="19">
        <v>1604.7352669622312</v>
      </c>
      <c r="V104" s="23"/>
      <c r="W104" s="15"/>
      <c r="X104" s="16"/>
      <c r="Y104" s="15"/>
      <c r="Z104" s="15"/>
      <c r="AA104" s="15"/>
      <c r="AB104" s="15"/>
      <c r="AD104" s="15"/>
    </row>
    <row r="105" spans="1:30" s="24" customFormat="1" ht="39.950000000000003" customHeight="1" thickBot="1" x14ac:dyDescent="0.4">
      <c r="A105" s="115"/>
      <c r="B105" s="118"/>
      <c r="C105" s="121"/>
      <c r="D105" s="25" t="s">
        <v>28</v>
      </c>
      <c r="E105" s="26">
        <v>-1.1145389517593801E-2</v>
      </c>
      <c r="F105" s="26">
        <v>0.16204582895181319</v>
      </c>
      <c r="G105" s="26">
        <v>0.16204582895181319</v>
      </c>
      <c r="H105" s="26" t="s">
        <v>32</v>
      </c>
      <c r="I105" s="26">
        <v>5.0255128892945984E-2</v>
      </c>
      <c r="J105" s="27">
        <v>0.20982196201834297</v>
      </c>
      <c r="K105" s="27">
        <v>1.7666996341135597E-3</v>
      </c>
      <c r="L105" s="27">
        <v>0.43752056772953013</v>
      </c>
      <c r="M105" s="27">
        <v>0.13985093852047265</v>
      </c>
      <c r="N105" s="27">
        <v>2.3694708212616389</v>
      </c>
      <c r="O105" s="27" t="s">
        <v>32</v>
      </c>
      <c r="P105" s="27" t="s">
        <v>32</v>
      </c>
      <c r="Q105" s="27" t="s">
        <v>32</v>
      </c>
      <c r="R105" s="27">
        <v>-1.2670811110932701E-2</v>
      </c>
      <c r="S105" s="27">
        <v>8.9784437979935645E-3</v>
      </c>
      <c r="T105" s="27">
        <v>0.11783149366969958</v>
      </c>
      <c r="U105" s="28">
        <v>0.16437555027104622</v>
      </c>
      <c r="V105" s="23"/>
      <c r="W105" s="15"/>
      <c r="X105" s="16"/>
      <c r="Y105" s="15"/>
      <c r="Z105" s="15"/>
      <c r="AA105" s="15"/>
      <c r="AB105" s="15"/>
      <c r="AD105" s="15"/>
    </row>
    <row r="106" spans="1:30" s="16" customFormat="1" ht="39.950000000000003" customHeight="1" x14ac:dyDescent="0.35">
      <c r="A106" s="113">
        <v>18</v>
      </c>
      <c r="B106" s="116" t="s">
        <v>47</v>
      </c>
      <c r="C106" s="119" t="s">
        <v>26</v>
      </c>
      <c r="D106" s="11" t="s">
        <v>27</v>
      </c>
      <c r="E106" s="12">
        <v>138.04914300100131</v>
      </c>
      <c r="F106" s="12">
        <v>8.6847972500000097</v>
      </c>
      <c r="G106" s="12">
        <v>8.6847972500000097</v>
      </c>
      <c r="H106" s="12">
        <v>0</v>
      </c>
      <c r="I106" s="12">
        <v>5.9447697109999922</v>
      </c>
      <c r="J106" s="12">
        <v>157.71067747526604</v>
      </c>
      <c r="K106" s="12">
        <v>78.582429585999648</v>
      </c>
      <c r="L106" s="12">
        <v>79.12824788926639</v>
      </c>
      <c r="M106" s="12">
        <v>154.55864493898162</v>
      </c>
      <c r="N106" s="12">
        <v>0.22827794399999979</v>
      </c>
      <c r="O106" s="12">
        <v>32.219797732999268</v>
      </c>
      <c r="P106" s="12">
        <v>2.5474349089999979</v>
      </c>
      <c r="Q106" s="12">
        <v>-9.7875000000000004E-2</v>
      </c>
      <c r="R106" s="12">
        <v>4.9955749260000033</v>
      </c>
      <c r="S106" s="12">
        <v>87.758242255008156</v>
      </c>
      <c r="T106" s="12">
        <v>19.703424484000152</v>
      </c>
      <c r="U106" s="13">
        <v>612.30290962725667</v>
      </c>
      <c r="V106" s="23"/>
      <c r="W106" s="15"/>
      <c r="Y106" s="15"/>
      <c r="Z106" s="15"/>
      <c r="AA106" s="15"/>
      <c r="AB106" s="15"/>
      <c r="AC106" s="15"/>
      <c r="AD106" s="15"/>
    </row>
    <row r="107" spans="1:30" s="24" customFormat="1" ht="39.950000000000003" customHeight="1" x14ac:dyDescent="0.35">
      <c r="A107" s="114"/>
      <c r="B107" s="117"/>
      <c r="C107" s="120"/>
      <c r="D107" s="17" t="s">
        <v>2</v>
      </c>
      <c r="E107" s="18">
        <v>120.33744501399804</v>
      </c>
      <c r="F107" s="18">
        <v>5.7988497539999955</v>
      </c>
      <c r="G107" s="18">
        <v>5.7988497539999955</v>
      </c>
      <c r="H107" s="18">
        <v>0</v>
      </c>
      <c r="I107" s="18">
        <v>5.1617254999999993</v>
      </c>
      <c r="J107" s="18">
        <v>264.76019673576604</v>
      </c>
      <c r="K107" s="18">
        <v>-267.08118097046088</v>
      </c>
      <c r="L107" s="18">
        <v>531.84137770622692</v>
      </c>
      <c r="M107" s="18">
        <v>96.801228900000069</v>
      </c>
      <c r="N107" s="18">
        <v>8.4899382999999995E-2</v>
      </c>
      <c r="O107" s="18">
        <v>52.660822000000053</v>
      </c>
      <c r="P107" s="18">
        <v>2.3073174579999982</v>
      </c>
      <c r="Q107" s="18">
        <v>0</v>
      </c>
      <c r="R107" s="18">
        <v>4.186008234</v>
      </c>
      <c r="S107" s="18">
        <v>90.265748935000033</v>
      </c>
      <c r="T107" s="18">
        <v>13.580673563999802</v>
      </c>
      <c r="U107" s="19">
        <v>655.94491547776397</v>
      </c>
      <c r="V107" s="23"/>
      <c r="W107" s="15"/>
      <c r="X107" s="16"/>
      <c r="Y107" s="15"/>
      <c r="Z107" s="15"/>
      <c r="AA107" s="15"/>
      <c r="AB107" s="15"/>
      <c r="AC107" s="15"/>
      <c r="AD107" s="15"/>
    </row>
    <row r="108" spans="1:30" s="24" customFormat="1" ht="39.950000000000003" customHeight="1" x14ac:dyDescent="0.35">
      <c r="A108" s="114"/>
      <c r="B108" s="117"/>
      <c r="C108" s="120"/>
      <c r="D108" s="17" t="s">
        <v>28</v>
      </c>
      <c r="E108" s="20">
        <v>0.14718359680100401</v>
      </c>
      <c r="F108" s="20">
        <v>0.49767585269980708</v>
      </c>
      <c r="G108" s="20">
        <v>0.49767585269980708</v>
      </c>
      <c r="H108" s="20" t="s">
        <v>32</v>
      </c>
      <c r="I108" s="20">
        <v>0.15170202503019445</v>
      </c>
      <c r="J108" s="21">
        <v>-0.40432633220671288</v>
      </c>
      <c r="K108" s="21" t="s">
        <v>32</v>
      </c>
      <c r="L108" s="21">
        <v>-0.85121833086673737</v>
      </c>
      <c r="M108" s="21">
        <v>0.59665994631790775</v>
      </c>
      <c r="N108" s="21">
        <v>1.6888056889647809</v>
      </c>
      <c r="O108" s="21">
        <v>-0.38816379028418441</v>
      </c>
      <c r="P108" s="21">
        <v>0.10406779967249738</v>
      </c>
      <c r="Q108" s="21" t="s">
        <v>32</v>
      </c>
      <c r="R108" s="21">
        <v>0.19339825598632668</v>
      </c>
      <c r="S108" s="21">
        <v>-2.7779159975701545E-2</v>
      </c>
      <c r="T108" s="21">
        <v>0.45084294907365896</v>
      </c>
      <c r="U108" s="22">
        <v>-6.6533034742285058E-2</v>
      </c>
      <c r="V108" s="23"/>
      <c r="W108" s="15"/>
      <c r="X108" s="16"/>
      <c r="Y108" s="15"/>
      <c r="Z108" s="15"/>
      <c r="AA108" s="15"/>
      <c r="AB108" s="15"/>
      <c r="AD108" s="15"/>
    </row>
    <row r="109" spans="1:30" s="24" customFormat="1" ht="39.950000000000003" customHeight="1" x14ac:dyDescent="0.35">
      <c r="A109" s="114"/>
      <c r="B109" s="117"/>
      <c r="C109" s="120" t="s">
        <v>29</v>
      </c>
      <c r="D109" s="17" t="s">
        <v>27</v>
      </c>
      <c r="E109" s="18">
        <v>938.88689687187309</v>
      </c>
      <c r="F109" s="18">
        <v>54.159433950999997</v>
      </c>
      <c r="G109" s="18">
        <v>54.159433950999997</v>
      </c>
      <c r="H109" s="18">
        <v>0</v>
      </c>
      <c r="I109" s="18">
        <v>44.391367955</v>
      </c>
      <c r="J109" s="18">
        <v>1292.1394733822872</v>
      </c>
      <c r="K109" s="18">
        <v>596.80520402822413</v>
      </c>
      <c r="L109" s="18">
        <v>695.33426935406305</v>
      </c>
      <c r="M109" s="18">
        <v>1047.94319024076</v>
      </c>
      <c r="N109" s="18">
        <v>1.8835166859999999</v>
      </c>
      <c r="O109" s="18">
        <v>1558.46068424037</v>
      </c>
      <c r="P109" s="18">
        <v>17.494973233</v>
      </c>
      <c r="Q109" s="18">
        <v>3.7198720000000005E-2</v>
      </c>
      <c r="R109" s="18">
        <v>36.495676516000003</v>
      </c>
      <c r="S109" s="18">
        <v>524.36831364402076</v>
      </c>
      <c r="T109" s="18">
        <v>83.150811907000715</v>
      </c>
      <c r="U109" s="19">
        <v>5599.4115373473123</v>
      </c>
      <c r="V109" s="23"/>
      <c r="W109" s="15"/>
      <c r="X109" s="16"/>
      <c r="Y109" s="15"/>
      <c r="Z109" s="15"/>
      <c r="AA109" s="15"/>
      <c r="AB109" s="15"/>
      <c r="AD109" s="15"/>
    </row>
    <row r="110" spans="1:30" s="24" customFormat="1" ht="39.950000000000003" customHeight="1" x14ac:dyDescent="0.35">
      <c r="A110" s="114"/>
      <c r="B110" s="117"/>
      <c r="C110" s="120"/>
      <c r="D110" s="17" t="s">
        <v>2</v>
      </c>
      <c r="E110" s="18">
        <v>733.47582200285501</v>
      </c>
      <c r="F110" s="18">
        <v>37.263952120999996</v>
      </c>
      <c r="G110" s="18">
        <v>37.263952120999996</v>
      </c>
      <c r="H110" s="18">
        <v>0</v>
      </c>
      <c r="I110" s="18">
        <v>32.045246633301801</v>
      </c>
      <c r="J110" s="18">
        <v>1224.920541960206</v>
      </c>
      <c r="K110" s="18">
        <v>581.19520282697908</v>
      </c>
      <c r="L110" s="18">
        <v>643.72533913322695</v>
      </c>
      <c r="M110" s="18">
        <v>798.49066110866704</v>
      </c>
      <c r="N110" s="18">
        <v>0.32813904500000002</v>
      </c>
      <c r="O110" s="18">
        <v>1411.62661938918</v>
      </c>
      <c r="P110" s="18">
        <v>16.893062415999999</v>
      </c>
      <c r="Q110" s="18">
        <v>7.9209399999999999E-2</v>
      </c>
      <c r="R110" s="18">
        <v>35.599616376</v>
      </c>
      <c r="S110" s="18">
        <v>416.81511273200488</v>
      </c>
      <c r="T110" s="18">
        <v>77.3576408444153</v>
      </c>
      <c r="U110" s="19">
        <v>4784.8956240286288</v>
      </c>
      <c r="V110" s="23"/>
      <c r="W110" s="15"/>
      <c r="X110" s="16"/>
      <c r="Y110" s="15"/>
      <c r="Z110" s="15"/>
      <c r="AA110" s="15"/>
      <c r="AB110" s="15"/>
      <c r="AD110" s="15"/>
    </row>
    <row r="111" spans="1:30" s="24" customFormat="1" ht="39.950000000000003" customHeight="1" thickBot="1" x14ac:dyDescent="0.4">
      <c r="A111" s="115"/>
      <c r="B111" s="118"/>
      <c r="C111" s="121"/>
      <c r="D111" s="25" t="s">
        <v>28</v>
      </c>
      <c r="E111" s="26">
        <v>0.28005159639497773</v>
      </c>
      <c r="F111" s="26">
        <v>0.45340015935879757</v>
      </c>
      <c r="G111" s="26">
        <v>0.45340015935879757</v>
      </c>
      <c r="H111" s="26" t="s">
        <v>32</v>
      </c>
      <c r="I111" s="26">
        <v>0.38527153380894757</v>
      </c>
      <c r="J111" s="27">
        <v>5.4876156550132275E-2</v>
      </c>
      <c r="K111" s="27">
        <v>2.6858448117459969E-2</v>
      </c>
      <c r="L111" s="27">
        <v>8.0172283244787715E-2</v>
      </c>
      <c r="M111" s="27">
        <v>0.31240506781349175</v>
      </c>
      <c r="N111" s="27">
        <v>4.7399956350820718</v>
      </c>
      <c r="O111" s="27">
        <v>0.10401763669965797</v>
      </c>
      <c r="P111" s="27">
        <v>3.5630651339446297E-2</v>
      </c>
      <c r="Q111" s="27">
        <v>-0.5303749302481775</v>
      </c>
      <c r="R111" s="27">
        <v>2.5170499887861009E-2</v>
      </c>
      <c r="S111" s="27">
        <v>0.2580357516479212</v>
      </c>
      <c r="T111" s="27">
        <v>7.4888155835011391E-2</v>
      </c>
      <c r="U111" s="28">
        <v>0.17022647458146731</v>
      </c>
      <c r="V111" s="23"/>
      <c r="W111" s="15"/>
      <c r="X111" s="16"/>
      <c r="Y111" s="15"/>
      <c r="Z111" s="15"/>
      <c r="AA111" s="15"/>
      <c r="AB111" s="15"/>
      <c r="AD111" s="15"/>
    </row>
    <row r="112" spans="1:30" s="16" customFormat="1" ht="39.950000000000003" customHeight="1" x14ac:dyDescent="0.35">
      <c r="A112" s="113">
        <v>19</v>
      </c>
      <c r="B112" s="116" t="s">
        <v>48</v>
      </c>
      <c r="C112" s="119" t="s">
        <v>26</v>
      </c>
      <c r="D112" s="11" t="s">
        <v>27</v>
      </c>
      <c r="E112" s="12">
        <v>8.579877500000002</v>
      </c>
      <c r="F112" s="12">
        <v>0.17675730000000001</v>
      </c>
      <c r="G112" s="12">
        <v>0.17675730000000001</v>
      </c>
      <c r="H112" s="12">
        <v>0</v>
      </c>
      <c r="I112" s="12">
        <v>1.1456010999999995</v>
      </c>
      <c r="J112" s="12">
        <v>190.94015356599976</v>
      </c>
      <c r="K112" s="12">
        <v>41.265382607999925</v>
      </c>
      <c r="L112" s="12">
        <v>149.67477095799984</v>
      </c>
      <c r="M112" s="12">
        <v>0.20460859999999992</v>
      </c>
      <c r="N112" s="12">
        <v>0</v>
      </c>
      <c r="O112" s="12">
        <v>0</v>
      </c>
      <c r="P112" s="12">
        <v>0</v>
      </c>
      <c r="Q112" s="12">
        <v>0</v>
      </c>
      <c r="R112" s="12">
        <v>0.67273580000000033</v>
      </c>
      <c r="S112" s="12">
        <v>8.6536978000000033</v>
      </c>
      <c r="T112" s="12">
        <v>1.2778357999999992</v>
      </c>
      <c r="U112" s="13">
        <v>211.65126746599975</v>
      </c>
      <c r="V112" s="23"/>
      <c r="W112" s="15"/>
      <c r="Y112" s="15"/>
      <c r="Z112" s="15"/>
      <c r="AA112" s="15"/>
      <c r="AB112" s="15"/>
      <c r="AC112" s="15"/>
      <c r="AD112" s="15"/>
    </row>
    <row r="113" spans="1:30" s="24" customFormat="1" ht="39.950000000000003" customHeight="1" x14ac:dyDescent="0.35">
      <c r="A113" s="114"/>
      <c r="B113" s="117"/>
      <c r="C113" s="120"/>
      <c r="D113" s="17" t="s">
        <v>2</v>
      </c>
      <c r="E113" s="18">
        <v>7.2735898999999975</v>
      </c>
      <c r="F113" s="18">
        <v>0.1627691</v>
      </c>
      <c r="G113" s="18">
        <v>0.1627691</v>
      </c>
      <c r="H113" s="18">
        <v>0</v>
      </c>
      <c r="I113" s="18">
        <v>0.96810150000000039</v>
      </c>
      <c r="J113" s="18">
        <v>162.69725458700009</v>
      </c>
      <c r="K113" s="18">
        <v>32.999051578000035</v>
      </c>
      <c r="L113" s="18">
        <v>129.69820300900005</v>
      </c>
      <c r="M113" s="18">
        <v>1.0225325000000005</v>
      </c>
      <c r="N113" s="18">
        <v>1.9450000000000001E-4</v>
      </c>
      <c r="O113" s="18">
        <v>0</v>
      </c>
      <c r="P113" s="18">
        <v>0</v>
      </c>
      <c r="Q113" s="18">
        <v>0</v>
      </c>
      <c r="R113" s="18">
        <v>0.61614760000000013</v>
      </c>
      <c r="S113" s="18">
        <v>4.9753051169999996</v>
      </c>
      <c r="T113" s="18">
        <v>1.6207115000000005</v>
      </c>
      <c r="U113" s="19">
        <v>179.33660630400007</v>
      </c>
      <c r="V113" s="23"/>
      <c r="W113" s="15"/>
      <c r="X113" s="16"/>
      <c r="Y113" s="15"/>
      <c r="Z113" s="15"/>
      <c r="AA113" s="15"/>
      <c r="AB113" s="15"/>
      <c r="AC113" s="15"/>
      <c r="AD113" s="15"/>
    </row>
    <row r="114" spans="1:30" s="24" customFormat="1" ht="39.950000000000003" customHeight="1" x14ac:dyDescent="0.35">
      <c r="A114" s="114"/>
      <c r="B114" s="117"/>
      <c r="C114" s="120"/>
      <c r="D114" s="17" t="s">
        <v>28</v>
      </c>
      <c r="E114" s="20">
        <v>0.1795932432209307</v>
      </c>
      <c r="F114" s="20">
        <v>8.5938915924459902E-2</v>
      </c>
      <c r="G114" s="20">
        <v>8.5938915924459902E-2</v>
      </c>
      <c r="H114" s="20" t="s">
        <v>32</v>
      </c>
      <c r="I114" s="20">
        <v>0.18334813033550618</v>
      </c>
      <c r="J114" s="21">
        <v>0.1735917366933637</v>
      </c>
      <c r="K114" s="21">
        <v>0.25050207914190259</v>
      </c>
      <c r="L114" s="21">
        <v>0.15402347515650289</v>
      </c>
      <c r="M114" s="21">
        <v>-0.79990014987298708</v>
      </c>
      <c r="N114" s="21">
        <v>-1</v>
      </c>
      <c r="O114" s="21" t="s">
        <v>32</v>
      </c>
      <c r="P114" s="21" t="s">
        <v>32</v>
      </c>
      <c r="Q114" s="21" t="s">
        <v>32</v>
      </c>
      <c r="R114" s="21">
        <v>9.1841954752400534E-2</v>
      </c>
      <c r="S114" s="21">
        <v>0.7393300705179654</v>
      </c>
      <c r="T114" s="21">
        <v>-0.21155875058577744</v>
      </c>
      <c r="U114" s="22">
        <v>0.18018998924972357</v>
      </c>
      <c r="V114" s="23"/>
      <c r="W114" s="15"/>
      <c r="X114" s="16"/>
      <c r="Y114" s="15"/>
      <c r="Z114" s="15"/>
      <c r="AA114" s="15"/>
      <c r="AB114" s="15"/>
      <c r="AD114" s="15"/>
    </row>
    <row r="115" spans="1:30" s="24" customFormat="1" ht="39.950000000000003" customHeight="1" x14ac:dyDescent="0.35">
      <c r="A115" s="114"/>
      <c r="B115" s="117"/>
      <c r="C115" s="120" t="s">
        <v>29</v>
      </c>
      <c r="D115" s="17" t="s">
        <v>27</v>
      </c>
      <c r="E115" s="18">
        <v>44.353869400000001</v>
      </c>
      <c r="F115" s="18">
        <v>1.2777449000000001</v>
      </c>
      <c r="G115" s="18">
        <v>1.2777449000000001</v>
      </c>
      <c r="H115" s="18">
        <v>0</v>
      </c>
      <c r="I115" s="18">
        <v>8.3853653999999995</v>
      </c>
      <c r="J115" s="18">
        <v>1111.2866373879999</v>
      </c>
      <c r="K115" s="18">
        <v>225.835347773</v>
      </c>
      <c r="L115" s="18">
        <v>885.45128961499995</v>
      </c>
      <c r="M115" s="18">
        <v>1.1375194</v>
      </c>
      <c r="N115" s="18">
        <v>1.616E-4</v>
      </c>
      <c r="O115" s="18">
        <v>0</v>
      </c>
      <c r="P115" s="18">
        <v>0</v>
      </c>
      <c r="Q115" s="18">
        <v>0</v>
      </c>
      <c r="R115" s="18">
        <v>3.4181376000000001</v>
      </c>
      <c r="S115" s="18">
        <v>25.044127833000001</v>
      </c>
      <c r="T115" s="18">
        <v>8.0733865999999992</v>
      </c>
      <c r="U115" s="19">
        <v>1202.9769501209998</v>
      </c>
      <c r="V115" s="23"/>
      <c r="W115" s="15"/>
      <c r="X115" s="16"/>
      <c r="Y115" s="15"/>
      <c r="Z115" s="15"/>
      <c r="AA115" s="15"/>
      <c r="AB115" s="15"/>
      <c r="AD115" s="15"/>
    </row>
    <row r="116" spans="1:30" s="24" customFormat="1" ht="39.950000000000003" customHeight="1" x14ac:dyDescent="0.35">
      <c r="A116" s="114"/>
      <c r="B116" s="117"/>
      <c r="C116" s="120"/>
      <c r="D116" s="17" t="s">
        <v>2</v>
      </c>
      <c r="E116" s="18">
        <v>32.675365599999999</v>
      </c>
      <c r="F116" s="18">
        <v>0.9830586</v>
      </c>
      <c r="G116" s="18">
        <v>0.9830586</v>
      </c>
      <c r="H116" s="18">
        <v>0</v>
      </c>
      <c r="I116" s="18">
        <v>7.7831656000000002</v>
      </c>
      <c r="J116" s="18">
        <v>887.85775734100002</v>
      </c>
      <c r="K116" s="18">
        <v>198.11478278400003</v>
      </c>
      <c r="L116" s="18">
        <v>689.74297455700003</v>
      </c>
      <c r="M116" s="18">
        <v>6.3415710000000001</v>
      </c>
      <c r="N116" s="18">
        <v>1.9450000000000001E-4</v>
      </c>
      <c r="O116" s="18">
        <v>0</v>
      </c>
      <c r="P116" s="18">
        <v>0</v>
      </c>
      <c r="Q116" s="18">
        <v>0</v>
      </c>
      <c r="R116" s="18">
        <v>2.9220263000000002</v>
      </c>
      <c r="S116" s="18">
        <v>14.209619709</v>
      </c>
      <c r="T116" s="18">
        <v>7.1970472000000001</v>
      </c>
      <c r="U116" s="19">
        <v>959.96980585000006</v>
      </c>
      <c r="V116" s="23"/>
      <c r="W116" s="15"/>
      <c r="X116" s="16"/>
      <c r="Y116" s="15"/>
      <c r="Z116" s="15"/>
      <c r="AA116" s="15"/>
      <c r="AB116" s="15"/>
      <c r="AD116" s="15"/>
    </row>
    <row r="117" spans="1:30" s="24" customFormat="1" ht="39.950000000000003" customHeight="1" thickBot="1" x14ac:dyDescent="0.4">
      <c r="A117" s="115"/>
      <c r="B117" s="118"/>
      <c r="C117" s="121"/>
      <c r="D117" s="25" t="s">
        <v>28</v>
      </c>
      <c r="E117" s="26">
        <v>0.35741004226131756</v>
      </c>
      <c r="F117" s="26">
        <v>0.2997647342691474</v>
      </c>
      <c r="G117" s="26">
        <v>0.2997647342691474</v>
      </c>
      <c r="H117" s="26" t="s">
        <v>32</v>
      </c>
      <c r="I117" s="26">
        <v>7.7372091376290295E-2</v>
      </c>
      <c r="J117" s="27">
        <v>0.25164940915325856</v>
      </c>
      <c r="K117" s="27">
        <v>0.139921739304144</v>
      </c>
      <c r="L117" s="27">
        <v>0.28374093289416563</v>
      </c>
      <c r="M117" s="27">
        <v>-0.82062498393536865</v>
      </c>
      <c r="N117" s="27">
        <v>-0.16915167095115688</v>
      </c>
      <c r="O117" s="27" t="s">
        <v>32</v>
      </c>
      <c r="P117" s="27" t="s">
        <v>32</v>
      </c>
      <c r="Q117" s="27" t="s">
        <v>32</v>
      </c>
      <c r="R117" s="27">
        <v>0.16978331098525701</v>
      </c>
      <c r="S117" s="27">
        <v>0.762476994168796</v>
      </c>
      <c r="T117" s="27">
        <v>0.12176374221916998</v>
      </c>
      <c r="U117" s="28">
        <v>0.25314040378158603</v>
      </c>
      <c r="V117" s="23"/>
      <c r="W117" s="15"/>
      <c r="X117" s="16"/>
      <c r="Y117" s="15"/>
      <c r="Z117" s="15"/>
      <c r="AA117" s="15"/>
      <c r="AB117" s="15"/>
      <c r="AD117" s="15"/>
    </row>
    <row r="118" spans="1:30" s="16" customFormat="1" ht="39.950000000000003" customHeight="1" x14ac:dyDescent="0.35">
      <c r="A118" s="113">
        <v>20</v>
      </c>
      <c r="B118" s="116" t="s">
        <v>49</v>
      </c>
      <c r="C118" s="119" t="s">
        <v>26</v>
      </c>
      <c r="D118" s="11" t="s">
        <v>27</v>
      </c>
      <c r="E118" s="12">
        <v>144.00944756400031</v>
      </c>
      <c r="F118" s="12">
        <v>42.919112658000181</v>
      </c>
      <c r="G118" s="12">
        <v>41.113878058000182</v>
      </c>
      <c r="H118" s="12">
        <v>1.8052345999999999</v>
      </c>
      <c r="I118" s="12">
        <v>12.262960579000023</v>
      </c>
      <c r="J118" s="12">
        <v>634.02644492299737</v>
      </c>
      <c r="K118" s="12">
        <v>284.93218347700031</v>
      </c>
      <c r="L118" s="12">
        <v>349.09426144599706</v>
      </c>
      <c r="M118" s="12">
        <v>135.10389658800023</v>
      </c>
      <c r="N118" s="12">
        <v>19.13444286399988</v>
      </c>
      <c r="O118" s="12">
        <v>1.3795455999999999</v>
      </c>
      <c r="P118" s="12">
        <v>4.513099000000004</v>
      </c>
      <c r="Q118" s="12">
        <v>18.321366666999992</v>
      </c>
      <c r="R118" s="12">
        <v>43.529512254999979</v>
      </c>
      <c r="S118" s="12">
        <v>126.6192856049997</v>
      </c>
      <c r="T118" s="12">
        <v>18.518070102999985</v>
      </c>
      <c r="U118" s="13">
        <v>1200.3371844059977</v>
      </c>
      <c r="V118" s="23"/>
      <c r="W118" s="15"/>
      <c r="Y118" s="15"/>
      <c r="Z118" s="15"/>
      <c r="AA118" s="15"/>
      <c r="AB118" s="15"/>
      <c r="AC118" s="15"/>
      <c r="AD118" s="15"/>
    </row>
    <row r="119" spans="1:30" s="24" customFormat="1" ht="39.950000000000003" customHeight="1" x14ac:dyDescent="0.35">
      <c r="A119" s="114"/>
      <c r="B119" s="117"/>
      <c r="C119" s="120"/>
      <c r="D119" s="17" t="s">
        <v>2</v>
      </c>
      <c r="E119" s="18">
        <v>120.82865460300002</v>
      </c>
      <c r="F119" s="18">
        <v>46.980320866999989</v>
      </c>
      <c r="G119" s="18">
        <v>44.921975976999988</v>
      </c>
      <c r="H119" s="18">
        <v>2.0583448899999999</v>
      </c>
      <c r="I119" s="18">
        <v>8.9220913350000046</v>
      </c>
      <c r="J119" s="18">
        <v>554.00721778499519</v>
      </c>
      <c r="K119" s="18">
        <v>239.36458871299919</v>
      </c>
      <c r="L119" s="18">
        <v>314.642629071996</v>
      </c>
      <c r="M119" s="18">
        <v>118.14196024788794</v>
      </c>
      <c r="N119" s="18">
        <v>11.024789043999995</v>
      </c>
      <c r="O119" s="18">
        <v>0.15094489999999983</v>
      </c>
      <c r="P119" s="18">
        <v>5.3058499999999995</v>
      </c>
      <c r="Q119" s="18">
        <v>0</v>
      </c>
      <c r="R119" s="18">
        <v>32.636403128999966</v>
      </c>
      <c r="S119" s="18">
        <v>14.621717384999897</v>
      </c>
      <c r="T119" s="18">
        <v>6.3610169380000059</v>
      </c>
      <c r="U119" s="19">
        <v>918.98096623388312</v>
      </c>
      <c r="V119" s="23"/>
      <c r="W119" s="15"/>
      <c r="X119" s="16"/>
      <c r="Y119" s="15"/>
      <c r="Z119" s="15"/>
      <c r="AA119" s="15"/>
      <c r="AB119" s="15"/>
      <c r="AC119" s="15"/>
      <c r="AD119" s="15"/>
    </row>
    <row r="120" spans="1:30" s="24" customFormat="1" ht="39.950000000000003" customHeight="1" x14ac:dyDescent="0.35">
      <c r="A120" s="114"/>
      <c r="B120" s="117"/>
      <c r="C120" s="120"/>
      <c r="D120" s="17" t="s">
        <v>28</v>
      </c>
      <c r="E120" s="20">
        <v>0.19184847366846991</v>
      </c>
      <c r="F120" s="20">
        <v>-8.6444880197752982E-2</v>
      </c>
      <c r="G120" s="20">
        <v>-8.4771380514284345E-2</v>
      </c>
      <c r="H120" s="20">
        <v>-0.12296787153099498</v>
      </c>
      <c r="I120" s="20">
        <v>0.37444911944515713</v>
      </c>
      <c r="J120" s="21">
        <v>0.14443715635679111</v>
      </c>
      <c r="K120" s="21">
        <v>0.1903689890347029</v>
      </c>
      <c r="L120" s="21">
        <v>0.10949448418865677</v>
      </c>
      <c r="M120" s="21">
        <v>0.14357249790440582</v>
      </c>
      <c r="N120" s="21">
        <v>0.73558358238277488</v>
      </c>
      <c r="O120" s="21">
        <v>8.1393985487419673</v>
      </c>
      <c r="P120" s="21">
        <v>-0.14941074474400814</v>
      </c>
      <c r="Q120" s="21" t="s">
        <v>32</v>
      </c>
      <c r="R120" s="21">
        <v>0.33377174203123638</v>
      </c>
      <c r="S120" s="21">
        <v>7.6596726137584685</v>
      </c>
      <c r="T120" s="21">
        <v>1.9111807567081136</v>
      </c>
      <c r="U120" s="22">
        <v>0.30616109420106175</v>
      </c>
      <c r="V120" s="23"/>
      <c r="W120" s="15"/>
      <c r="X120" s="16"/>
      <c r="Y120" s="15"/>
      <c r="Z120" s="15"/>
      <c r="AA120" s="15"/>
      <c r="AB120" s="15"/>
      <c r="AD120" s="15"/>
    </row>
    <row r="121" spans="1:30" s="24" customFormat="1" ht="39.950000000000003" customHeight="1" x14ac:dyDescent="0.35">
      <c r="A121" s="114"/>
      <c r="B121" s="117"/>
      <c r="C121" s="120" t="s">
        <v>29</v>
      </c>
      <c r="D121" s="17" t="s">
        <v>27</v>
      </c>
      <c r="E121" s="18">
        <v>1210.515513543</v>
      </c>
      <c r="F121" s="18">
        <v>353.19156976199997</v>
      </c>
      <c r="G121" s="18">
        <v>351.38633516199997</v>
      </c>
      <c r="H121" s="18">
        <v>1.8052345999999999</v>
      </c>
      <c r="I121" s="18">
        <v>92.181421552000003</v>
      </c>
      <c r="J121" s="18">
        <v>3331.3603269419991</v>
      </c>
      <c r="K121" s="18">
        <v>1508.1228786330003</v>
      </c>
      <c r="L121" s="18">
        <v>1823.2374483089989</v>
      </c>
      <c r="M121" s="18">
        <v>1094.2660631680019</v>
      </c>
      <c r="N121" s="18">
        <v>166.23429276900001</v>
      </c>
      <c r="O121" s="18">
        <v>1.3611917</v>
      </c>
      <c r="P121" s="18">
        <v>57.448116800000001</v>
      </c>
      <c r="Q121" s="18">
        <v>56.374074341999993</v>
      </c>
      <c r="R121" s="18">
        <v>307.82440852399998</v>
      </c>
      <c r="S121" s="18">
        <v>341.59613001299994</v>
      </c>
      <c r="T121" s="18">
        <v>141.00649383899997</v>
      </c>
      <c r="U121" s="19">
        <v>7153.3596029540004</v>
      </c>
      <c r="V121" s="23"/>
      <c r="W121" s="15"/>
      <c r="X121" s="16"/>
      <c r="Y121" s="15"/>
      <c r="Z121" s="15"/>
      <c r="AA121" s="15"/>
      <c r="AB121" s="15"/>
      <c r="AD121" s="15"/>
    </row>
    <row r="122" spans="1:30" s="24" customFormat="1" ht="39.950000000000003" customHeight="1" x14ac:dyDescent="0.35">
      <c r="A122" s="114"/>
      <c r="B122" s="117"/>
      <c r="C122" s="120"/>
      <c r="D122" s="17" t="s">
        <v>2</v>
      </c>
      <c r="E122" s="18">
        <v>1044.796624394</v>
      </c>
      <c r="F122" s="18">
        <v>297.67543435300001</v>
      </c>
      <c r="G122" s="18">
        <v>295.61708946300001</v>
      </c>
      <c r="H122" s="18">
        <v>2.0583448899999999</v>
      </c>
      <c r="I122" s="18">
        <v>68.851317864999999</v>
      </c>
      <c r="J122" s="18">
        <v>2642.752021252456</v>
      </c>
      <c r="K122" s="18">
        <v>1198.0364320200001</v>
      </c>
      <c r="L122" s="18">
        <v>1444.7155892324558</v>
      </c>
      <c r="M122" s="18">
        <v>738.82079570799999</v>
      </c>
      <c r="N122" s="18">
        <v>56.155667505999993</v>
      </c>
      <c r="O122" s="18">
        <v>3.5640546</v>
      </c>
      <c r="P122" s="18">
        <v>45.872372200000001</v>
      </c>
      <c r="Q122" s="18">
        <v>0</v>
      </c>
      <c r="R122" s="18">
        <v>263.71677321099997</v>
      </c>
      <c r="S122" s="18">
        <v>81.170224348000005</v>
      </c>
      <c r="T122" s="18">
        <v>42.158183259000005</v>
      </c>
      <c r="U122" s="19">
        <v>5285.5334686964561</v>
      </c>
      <c r="V122" s="23"/>
      <c r="W122" s="15"/>
      <c r="X122" s="16"/>
      <c r="Y122" s="15"/>
      <c r="Z122" s="15"/>
      <c r="AA122" s="15"/>
      <c r="AB122" s="15"/>
      <c r="AD122" s="15"/>
    </row>
    <row r="123" spans="1:30" s="24" customFormat="1" ht="39.950000000000003" customHeight="1" thickBot="1" x14ac:dyDescent="0.4">
      <c r="A123" s="115"/>
      <c r="B123" s="118"/>
      <c r="C123" s="121"/>
      <c r="D123" s="25" t="s">
        <v>28</v>
      </c>
      <c r="E123" s="26">
        <v>0.15861353806069178</v>
      </c>
      <c r="F123" s="26">
        <v>0.18649888100328041</v>
      </c>
      <c r="G123" s="26">
        <v>0.18865365936829623</v>
      </c>
      <c r="H123" s="26">
        <v>-0.12296787153099498</v>
      </c>
      <c r="I123" s="26">
        <v>0.33884759813522281</v>
      </c>
      <c r="J123" s="27">
        <v>0.26056485820534808</v>
      </c>
      <c r="K123" s="27">
        <v>0.25882889562061628</v>
      </c>
      <c r="L123" s="27">
        <v>0.26200441242393113</v>
      </c>
      <c r="M123" s="27">
        <v>0.48109808159823719</v>
      </c>
      <c r="N123" s="27">
        <v>1.9602407050230253</v>
      </c>
      <c r="O123" s="27">
        <v>-0.61807776457745622</v>
      </c>
      <c r="P123" s="27">
        <v>0.25234676221954794</v>
      </c>
      <c r="Q123" s="27" t="s">
        <v>32</v>
      </c>
      <c r="R123" s="27">
        <v>0.16725381088183364</v>
      </c>
      <c r="S123" s="27">
        <v>3.2083920890557045</v>
      </c>
      <c r="T123" s="27">
        <v>2.3447004339044346</v>
      </c>
      <c r="U123" s="28">
        <v>0.35338460068784627</v>
      </c>
      <c r="V123" s="23"/>
      <c r="W123" s="15"/>
      <c r="X123" s="16"/>
      <c r="Y123" s="15"/>
      <c r="Z123" s="15"/>
      <c r="AA123" s="15"/>
      <c r="AB123" s="15"/>
      <c r="AD123" s="15"/>
    </row>
    <row r="124" spans="1:30" s="2" customFormat="1" ht="39.950000000000003" customHeight="1" x14ac:dyDescent="0.35">
      <c r="A124" s="113">
        <v>21</v>
      </c>
      <c r="B124" s="116" t="s">
        <v>50</v>
      </c>
      <c r="C124" s="119" t="s">
        <v>26</v>
      </c>
      <c r="D124" s="11" t="s">
        <v>27</v>
      </c>
      <c r="E124" s="12">
        <v>16.615824099999998</v>
      </c>
      <c r="F124" s="12">
        <v>7.6784227000000005</v>
      </c>
      <c r="G124" s="12">
        <v>6.0544118999999998</v>
      </c>
      <c r="H124" s="12">
        <v>1.6240108000000006</v>
      </c>
      <c r="I124" s="12">
        <v>0.87111120000000053</v>
      </c>
      <c r="J124" s="12">
        <v>196.33177539999997</v>
      </c>
      <c r="K124" s="12">
        <v>103.01679369999999</v>
      </c>
      <c r="L124" s="12">
        <v>93.314981699999976</v>
      </c>
      <c r="M124" s="12">
        <v>16.760192799999999</v>
      </c>
      <c r="N124" s="12">
        <v>5.7750000000000076E-4</v>
      </c>
      <c r="O124" s="12">
        <v>95.351148699999953</v>
      </c>
      <c r="P124" s="12">
        <v>0.35318700000000014</v>
      </c>
      <c r="Q124" s="12">
        <v>0</v>
      </c>
      <c r="R124" s="12">
        <v>0.45919400000000149</v>
      </c>
      <c r="S124" s="12">
        <v>4.9676726000000002</v>
      </c>
      <c r="T124" s="12">
        <v>2.493532100000003</v>
      </c>
      <c r="U124" s="13">
        <v>341.88263809999989</v>
      </c>
      <c r="V124" s="23"/>
      <c r="W124" s="15"/>
      <c r="X124" s="16"/>
      <c r="Y124" s="15"/>
      <c r="Z124" s="15"/>
      <c r="AA124" s="15"/>
      <c r="AB124" s="15"/>
      <c r="AC124" s="15"/>
      <c r="AD124" s="15"/>
    </row>
    <row r="125" spans="1:30" s="2" customFormat="1" ht="39.950000000000003" customHeight="1" x14ac:dyDescent="0.35">
      <c r="A125" s="114"/>
      <c r="B125" s="117"/>
      <c r="C125" s="120"/>
      <c r="D125" s="17" t="s">
        <v>2</v>
      </c>
      <c r="E125" s="18">
        <v>12.724347899999998</v>
      </c>
      <c r="F125" s="18">
        <v>2.2229835999999992</v>
      </c>
      <c r="G125" s="18">
        <v>1.1389183999999997</v>
      </c>
      <c r="H125" s="18">
        <v>1.0840651999999995</v>
      </c>
      <c r="I125" s="18">
        <v>0.18603279999999955</v>
      </c>
      <c r="J125" s="18">
        <v>124.65279860000001</v>
      </c>
      <c r="K125" s="18">
        <v>79.544863899999996</v>
      </c>
      <c r="L125" s="18">
        <v>45.107934700000015</v>
      </c>
      <c r="M125" s="18">
        <v>9.5725693999999919</v>
      </c>
      <c r="N125" s="18">
        <v>2.5996999999999999E-3</v>
      </c>
      <c r="O125" s="18">
        <v>107.01235609999992</v>
      </c>
      <c r="P125" s="18">
        <v>0.20640000000000003</v>
      </c>
      <c r="Q125" s="18">
        <v>0</v>
      </c>
      <c r="R125" s="18">
        <v>1.3006119000000003</v>
      </c>
      <c r="S125" s="18">
        <v>45.939330900000016</v>
      </c>
      <c r="T125" s="18">
        <v>2.9330992000000009</v>
      </c>
      <c r="U125" s="19">
        <v>306.75313010000002</v>
      </c>
      <c r="V125" s="23"/>
      <c r="W125" s="15"/>
      <c r="X125" s="16"/>
      <c r="Y125" s="15"/>
      <c r="Z125" s="15"/>
      <c r="AA125" s="15"/>
      <c r="AB125" s="15"/>
      <c r="AC125" s="15"/>
      <c r="AD125" s="15"/>
    </row>
    <row r="126" spans="1:30" s="2" customFormat="1" ht="39.950000000000003" customHeight="1" x14ac:dyDescent="0.35">
      <c r="A126" s="114"/>
      <c r="B126" s="117"/>
      <c r="C126" s="120"/>
      <c r="D126" s="17" t="s">
        <v>28</v>
      </c>
      <c r="E126" s="20">
        <v>0.3058291262218632</v>
      </c>
      <c r="F126" s="20">
        <v>2.4541067689388276</v>
      </c>
      <c r="G126" s="20">
        <v>4.3159312379183632</v>
      </c>
      <c r="H126" s="20">
        <v>0.49807483904104788</v>
      </c>
      <c r="I126" s="20">
        <v>3.6825678052472606</v>
      </c>
      <c r="J126" s="21">
        <v>0.57502902145030499</v>
      </c>
      <c r="K126" s="21">
        <v>0.29507787994342144</v>
      </c>
      <c r="L126" s="21">
        <v>1.0687043714284694</v>
      </c>
      <c r="M126" s="21">
        <v>0.75085623301932003</v>
      </c>
      <c r="N126" s="21">
        <v>-0.77785898372889151</v>
      </c>
      <c r="O126" s="21">
        <v>-0.10897066306158991</v>
      </c>
      <c r="P126" s="21">
        <v>0.71117732558139579</v>
      </c>
      <c r="Q126" s="21" t="s">
        <v>32</v>
      </c>
      <c r="R126" s="21">
        <v>-0.64694002876645884</v>
      </c>
      <c r="S126" s="21">
        <v>-0.89186449818318969</v>
      </c>
      <c r="T126" s="21">
        <v>-0.14986438235706373</v>
      </c>
      <c r="U126" s="22">
        <v>0.11452045489657375</v>
      </c>
      <c r="V126" s="23"/>
      <c r="W126" s="15"/>
      <c r="X126" s="16"/>
      <c r="Y126" s="15"/>
      <c r="Z126" s="15"/>
      <c r="AA126" s="15"/>
      <c r="AB126" s="15"/>
      <c r="AD126" s="15"/>
    </row>
    <row r="127" spans="1:30" s="2" customFormat="1" ht="39.950000000000003" customHeight="1" x14ac:dyDescent="0.35">
      <c r="A127" s="114"/>
      <c r="B127" s="117"/>
      <c r="C127" s="120" t="s">
        <v>29</v>
      </c>
      <c r="D127" s="17" t="s">
        <v>27</v>
      </c>
      <c r="E127" s="18">
        <v>149.9685016</v>
      </c>
      <c r="F127" s="18">
        <v>28.187999599999998</v>
      </c>
      <c r="G127" s="18">
        <v>16.2189345</v>
      </c>
      <c r="H127" s="18">
        <v>11.9690651</v>
      </c>
      <c r="I127" s="18">
        <v>7.4738391220000002</v>
      </c>
      <c r="J127" s="18">
        <v>1191.2445984000001</v>
      </c>
      <c r="K127" s="18">
        <v>631.5262874</v>
      </c>
      <c r="L127" s="18">
        <v>559.71831099999997</v>
      </c>
      <c r="M127" s="18">
        <v>198.4117607</v>
      </c>
      <c r="N127" s="18">
        <v>6.8986000000000004E-3</v>
      </c>
      <c r="O127" s="18">
        <v>721.85518969999998</v>
      </c>
      <c r="P127" s="18">
        <v>4.5513401</v>
      </c>
      <c r="Q127" s="18">
        <v>0</v>
      </c>
      <c r="R127" s="18">
        <v>14.434075700000001</v>
      </c>
      <c r="S127" s="18">
        <v>83.896988699999994</v>
      </c>
      <c r="T127" s="18">
        <v>22.711072300000001</v>
      </c>
      <c r="U127" s="19">
        <v>2422.7422645219995</v>
      </c>
      <c r="V127" s="23"/>
      <c r="W127" s="15"/>
      <c r="X127" s="16"/>
      <c r="Y127" s="15"/>
      <c r="Z127" s="15"/>
      <c r="AA127" s="15"/>
      <c r="AB127" s="15"/>
      <c r="AD127" s="15"/>
    </row>
    <row r="128" spans="1:30" s="2" customFormat="1" ht="39.950000000000003" customHeight="1" x14ac:dyDescent="0.35">
      <c r="A128" s="114"/>
      <c r="B128" s="117"/>
      <c r="C128" s="120"/>
      <c r="D128" s="17" t="s">
        <v>2</v>
      </c>
      <c r="E128" s="18">
        <v>149.9478738</v>
      </c>
      <c r="F128" s="18">
        <v>25.036276899999997</v>
      </c>
      <c r="G128" s="18">
        <v>10.373141499999999</v>
      </c>
      <c r="H128" s="18">
        <v>14.6631354</v>
      </c>
      <c r="I128" s="18">
        <v>5.0851927999999997</v>
      </c>
      <c r="J128" s="18">
        <v>566.65316710000002</v>
      </c>
      <c r="K128" s="18">
        <v>383.43814750000001</v>
      </c>
      <c r="L128" s="18">
        <v>183.21501960000001</v>
      </c>
      <c r="M128" s="18">
        <v>174.60205858800001</v>
      </c>
      <c r="N128" s="18">
        <v>7.3471999999999999E-3</v>
      </c>
      <c r="O128" s="18">
        <v>684.35430069999995</v>
      </c>
      <c r="P128" s="18">
        <v>1.1290005000000001</v>
      </c>
      <c r="Q128" s="18">
        <v>0</v>
      </c>
      <c r="R128" s="18">
        <v>5.8124335</v>
      </c>
      <c r="S128" s="18">
        <v>252.66608650000001</v>
      </c>
      <c r="T128" s="18">
        <v>11.4753305</v>
      </c>
      <c r="U128" s="19">
        <v>1876.769068088</v>
      </c>
      <c r="V128" s="23"/>
      <c r="W128" s="15"/>
      <c r="X128" s="16"/>
      <c r="Y128" s="15"/>
      <c r="Z128" s="15"/>
      <c r="AA128" s="15"/>
      <c r="AB128" s="15"/>
      <c r="AD128" s="15"/>
    </row>
    <row r="129" spans="1:30" s="2" customFormat="1" ht="39.950000000000003" customHeight="1" thickBot="1" x14ac:dyDescent="0.4">
      <c r="A129" s="115"/>
      <c r="B129" s="118"/>
      <c r="C129" s="121"/>
      <c r="D129" s="25" t="s">
        <v>28</v>
      </c>
      <c r="E129" s="26">
        <v>1.3756647211625718E-4</v>
      </c>
      <c r="F129" s="26">
        <v>0.12588623750203054</v>
      </c>
      <c r="G129" s="26">
        <v>0.56355087800547221</v>
      </c>
      <c r="H129" s="26">
        <v>-0.18373084790583055</v>
      </c>
      <c r="I129" s="26">
        <v>0.46972581295246085</v>
      </c>
      <c r="J129" s="27">
        <v>1.1022464314397371</v>
      </c>
      <c r="K129" s="27">
        <v>0.64700954121942178</v>
      </c>
      <c r="L129" s="27">
        <v>2.0549804935315463</v>
      </c>
      <c r="M129" s="27">
        <v>0.13636552916127176</v>
      </c>
      <c r="N129" s="27">
        <v>-6.10572735191637E-2</v>
      </c>
      <c r="O129" s="27">
        <v>5.4797476923344822E-2</v>
      </c>
      <c r="P129" s="27">
        <v>3.0313003404338614</v>
      </c>
      <c r="Q129" s="27" t="s">
        <v>32</v>
      </c>
      <c r="R129" s="27">
        <v>1.4833102520656796</v>
      </c>
      <c r="S129" s="27">
        <v>-0.66795310814298769</v>
      </c>
      <c r="T129" s="27">
        <v>0.97912141179724643</v>
      </c>
      <c r="U129" s="28">
        <v>0.29091122915310069</v>
      </c>
      <c r="V129" s="23"/>
      <c r="W129" s="15"/>
      <c r="X129" s="16"/>
      <c r="Y129" s="15"/>
      <c r="Z129" s="15"/>
      <c r="AA129" s="15"/>
      <c r="AB129" s="15"/>
      <c r="AD129" s="15"/>
    </row>
    <row r="130" spans="1:30" s="16" customFormat="1" ht="39.950000000000003" customHeight="1" x14ac:dyDescent="0.35">
      <c r="A130" s="104" t="s">
        <v>51</v>
      </c>
      <c r="B130" s="105"/>
      <c r="C130" s="110" t="s">
        <v>26</v>
      </c>
      <c r="D130" s="29" t="s">
        <v>27</v>
      </c>
      <c r="E130" s="30">
        <v>1315.436902097081</v>
      </c>
      <c r="F130" s="30">
        <v>228.79653833212978</v>
      </c>
      <c r="G130" s="30">
        <v>199.74289756612976</v>
      </c>
      <c r="H130" s="30">
        <v>29.053640765999994</v>
      </c>
      <c r="I130" s="30">
        <v>154.50016904210676</v>
      </c>
      <c r="J130" s="30">
        <v>5886.3013479035444</v>
      </c>
      <c r="K130" s="30">
        <v>2533.0696660871686</v>
      </c>
      <c r="L130" s="30">
        <v>3353.2316818163758</v>
      </c>
      <c r="M130" s="30">
        <v>1835.2029992348198</v>
      </c>
      <c r="N130" s="30">
        <v>65.400410056084226</v>
      </c>
      <c r="O130" s="30">
        <v>561.52341408101904</v>
      </c>
      <c r="P130" s="30">
        <v>28.387664319999999</v>
      </c>
      <c r="Q130" s="30">
        <v>50.059566761999989</v>
      </c>
      <c r="R130" s="30">
        <v>327.59917232808999</v>
      </c>
      <c r="S130" s="30">
        <v>441.53174056685157</v>
      </c>
      <c r="T130" s="30">
        <v>262.02125885128549</v>
      </c>
      <c r="U130" s="31">
        <v>11156.76118357501</v>
      </c>
      <c r="V130" s="32"/>
      <c r="W130" s="15"/>
      <c r="Y130" s="15"/>
      <c r="Z130" s="15"/>
      <c r="AA130" s="15"/>
      <c r="AB130" s="15"/>
      <c r="AC130" s="15"/>
      <c r="AD130" s="15"/>
    </row>
    <row r="131" spans="1:30" s="16" customFormat="1" ht="39.950000000000003" customHeight="1" x14ac:dyDescent="0.35">
      <c r="A131" s="106"/>
      <c r="B131" s="107"/>
      <c r="C131" s="111"/>
      <c r="D131" s="33" t="s">
        <v>2</v>
      </c>
      <c r="E131" s="34">
        <v>1106.4520631393821</v>
      </c>
      <c r="F131" s="34">
        <v>200.24900112626372</v>
      </c>
      <c r="G131" s="34">
        <v>173.6514657152637</v>
      </c>
      <c r="H131" s="34">
        <v>26.597535411000003</v>
      </c>
      <c r="I131" s="34">
        <v>117.76973931081693</v>
      </c>
      <c r="J131" s="34">
        <v>5114.8563660348291</v>
      </c>
      <c r="K131" s="34">
        <v>1808.5118808290395</v>
      </c>
      <c r="L131" s="34">
        <v>3306.3444852057892</v>
      </c>
      <c r="M131" s="34">
        <v>1346.8130906605966</v>
      </c>
      <c r="N131" s="34">
        <v>34.728440239999884</v>
      </c>
      <c r="O131" s="34">
        <v>809.87958829499996</v>
      </c>
      <c r="P131" s="34">
        <v>23.375353057999998</v>
      </c>
      <c r="Q131" s="34">
        <v>27.982268922500012</v>
      </c>
      <c r="R131" s="34">
        <v>343.1824954205523</v>
      </c>
      <c r="S131" s="34">
        <v>337.9526678851808</v>
      </c>
      <c r="T131" s="34">
        <v>279.73857490369505</v>
      </c>
      <c r="U131" s="35">
        <v>9742.9796489968157</v>
      </c>
      <c r="V131" s="32"/>
      <c r="W131" s="15"/>
      <c r="Y131" s="15"/>
      <c r="Z131" s="15"/>
      <c r="AA131" s="15"/>
      <c r="AB131" s="15"/>
      <c r="AC131" s="15"/>
      <c r="AD131" s="15"/>
    </row>
    <row r="132" spans="1:30" s="16" customFormat="1" ht="39.950000000000003" customHeight="1" x14ac:dyDescent="0.35">
      <c r="A132" s="106"/>
      <c r="B132" s="107"/>
      <c r="C132" s="111"/>
      <c r="D132" s="33" t="s">
        <v>28</v>
      </c>
      <c r="E132" s="36">
        <v>0.18887834902195186</v>
      </c>
      <c r="F132" s="36">
        <v>0.14256019778029197</v>
      </c>
      <c r="G132" s="36">
        <v>0.15025172257197172</v>
      </c>
      <c r="H132" s="36">
        <v>9.2343343736435601E-2</v>
      </c>
      <c r="I132" s="36">
        <v>0.31188342562558607</v>
      </c>
      <c r="J132" s="36">
        <v>0.15082436859644599</v>
      </c>
      <c r="K132" s="36">
        <v>0.40063755894486286</v>
      </c>
      <c r="L132" s="36">
        <v>1.4180977457244108E-2</v>
      </c>
      <c r="M132" s="36">
        <v>0.36262634508153874</v>
      </c>
      <c r="N132" s="36">
        <v>0.88319456918069883</v>
      </c>
      <c r="O132" s="36">
        <v>-0.30665814746218395</v>
      </c>
      <c r="P132" s="36">
        <v>0.21442718959423732</v>
      </c>
      <c r="Q132" s="36">
        <v>0.7889745431525047</v>
      </c>
      <c r="R132" s="36">
        <v>-4.5408269070850354E-2</v>
      </c>
      <c r="S132" s="36">
        <v>0.30648988016529488</v>
      </c>
      <c r="T132" s="36">
        <v>-6.3335262426746322E-2</v>
      </c>
      <c r="U132" s="37">
        <v>0.14510771709594655</v>
      </c>
      <c r="V132" s="32"/>
      <c r="W132" s="15"/>
      <c r="Y132" s="15"/>
      <c r="Z132" s="15"/>
      <c r="AA132" s="15"/>
      <c r="AB132" s="15"/>
      <c r="AD132" s="15"/>
    </row>
    <row r="133" spans="1:30" s="16" customFormat="1" ht="39.950000000000003" customHeight="1" x14ac:dyDescent="0.35">
      <c r="A133" s="106"/>
      <c r="B133" s="107"/>
      <c r="C133" s="111" t="s">
        <v>29</v>
      </c>
      <c r="D133" s="33" t="s">
        <v>27</v>
      </c>
      <c r="E133" s="34">
        <v>9783.2166361069958</v>
      </c>
      <c r="F133" s="34">
        <v>1772.2675876150045</v>
      </c>
      <c r="G133" s="34">
        <v>1644.9740184425043</v>
      </c>
      <c r="H133" s="34">
        <v>127.2935691725</v>
      </c>
      <c r="I133" s="34">
        <v>1216.5264826559214</v>
      </c>
      <c r="J133" s="34">
        <v>30628.726095614405</v>
      </c>
      <c r="K133" s="34">
        <v>13306.19695209893</v>
      </c>
      <c r="L133" s="34">
        <v>17322.529143515476</v>
      </c>
      <c r="M133" s="34">
        <v>14196.206600802649</v>
      </c>
      <c r="N133" s="34">
        <v>533.27917410708937</v>
      </c>
      <c r="O133" s="34">
        <v>8967.691245223401</v>
      </c>
      <c r="P133" s="34">
        <v>204.34512482900001</v>
      </c>
      <c r="Q133" s="34">
        <v>196.40757574588</v>
      </c>
      <c r="R133" s="34">
        <v>2541.4835133598845</v>
      </c>
      <c r="S133" s="34">
        <v>2438.8509163521921</v>
      </c>
      <c r="T133" s="34">
        <v>2287.2756399033992</v>
      </c>
      <c r="U133" s="35">
        <v>74766.276592315815</v>
      </c>
      <c r="V133" s="32"/>
      <c r="W133" s="15"/>
      <c r="Y133" s="15"/>
      <c r="Z133" s="15"/>
      <c r="AA133" s="15"/>
      <c r="AB133" s="15"/>
      <c r="AD133" s="15"/>
    </row>
    <row r="134" spans="1:30" s="16" customFormat="1" ht="39.950000000000003" customHeight="1" x14ac:dyDescent="0.35">
      <c r="A134" s="106"/>
      <c r="B134" s="107"/>
      <c r="C134" s="111"/>
      <c r="D134" s="33" t="s">
        <v>2</v>
      </c>
      <c r="E134" s="34">
        <v>8400.0517384977029</v>
      </c>
      <c r="F134" s="34">
        <v>1385.7127942241088</v>
      </c>
      <c r="G134" s="34">
        <v>1272.6842726457587</v>
      </c>
      <c r="H134" s="34">
        <v>113.02852157835001</v>
      </c>
      <c r="I134" s="34">
        <v>1008.5799622348109</v>
      </c>
      <c r="J134" s="34">
        <v>24920.139500243266</v>
      </c>
      <c r="K134" s="34">
        <v>11036.080926361352</v>
      </c>
      <c r="L134" s="34">
        <v>13884.058573881915</v>
      </c>
      <c r="M134" s="34">
        <v>11449.474995995683</v>
      </c>
      <c r="N134" s="34">
        <v>169.10972799853147</v>
      </c>
      <c r="O134" s="34">
        <v>9248.0912400022899</v>
      </c>
      <c r="P134" s="34">
        <v>148.20663266599999</v>
      </c>
      <c r="Q134" s="34">
        <v>130.46343879950001</v>
      </c>
      <c r="R134" s="34">
        <v>1827.742117222982</v>
      </c>
      <c r="S134" s="34">
        <v>2011.6689276594334</v>
      </c>
      <c r="T134" s="34">
        <v>1470.9619498192944</v>
      </c>
      <c r="U134" s="35">
        <v>62170.203025363597</v>
      </c>
      <c r="V134" s="32"/>
      <c r="W134" s="15"/>
      <c r="Y134" s="15"/>
      <c r="Z134" s="15"/>
      <c r="AA134" s="15"/>
      <c r="AB134" s="15"/>
      <c r="AD134" s="15"/>
    </row>
    <row r="135" spans="1:30" s="16" customFormat="1" ht="39.950000000000003" customHeight="1" thickBot="1" x14ac:dyDescent="0.4">
      <c r="A135" s="108"/>
      <c r="B135" s="109"/>
      <c r="C135" s="112"/>
      <c r="D135" s="38" t="s">
        <v>28</v>
      </c>
      <c r="E135" s="39">
        <v>0.16466147360381181</v>
      </c>
      <c r="F135" s="39">
        <v>0.27895736764654477</v>
      </c>
      <c r="G135" s="39">
        <v>0.2925232548232875</v>
      </c>
      <c r="H135" s="39">
        <v>0.12620750404367301</v>
      </c>
      <c r="I135" s="39">
        <v>0.20617752504257847</v>
      </c>
      <c r="J135" s="39">
        <v>0.22907522629700422</v>
      </c>
      <c r="K135" s="39">
        <v>0.20569947256503543</v>
      </c>
      <c r="L135" s="39">
        <v>0.24765601148513311</v>
      </c>
      <c r="M135" s="39">
        <v>0.23990022300302877</v>
      </c>
      <c r="N135" s="39">
        <v>2.1534506052290516</v>
      </c>
      <c r="O135" s="39">
        <v>-3.0319769507250172E-2</v>
      </c>
      <c r="P135" s="39">
        <v>0.37878528884408508</v>
      </c>
      <c r="Q135" s="39">
        <v>0.50546066816255586</v>
      </c>
      <c r="R135" s="39">
        <v>0.39050443134797391</v>
      </c>
      <c r="S135" s="39">
        <v>0.2123520340843475</v>
      </c>
      <c r="T135" s="39">
        <v>0.55495228152188969</v>
      </c>
      <c r="U135" s="40">
        <v>0.202606280082653</v>
      </c>
      <c r="V135" s="32"/>
      <c r="W135" s="15"/>
      <c r="Y135" s="15"/>
      <c r="Z135" s="15"/>
      <c r="AA135" s="15"/>
      <c r="AB135" s="15"/>
      <c r="AD135" s="15"/>
    </row>
    <row r="136" spans="1:30" s="16" customFormat="1" ht="39.950000000000003" customHeight="1" x14ac:dyDescent="0.35">
      <c r="A136" s="113">
        <v>22</v>
      </c>
      <c r="B136" s="116" t="s">
        <v>52</v>
      </c>
      <c r="C136" s="119" t="s">
        <v>26</v>
      </c>
      <c r="D136" s="11" t="s">
        <v>27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169.63787073487606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17.164881908618085</v>
      </c>
      <c r="T136" s="12">
        <v>0</v>
      </c>
      <c r="U136" s="13">
        <v>186.80275264349416</v>
      </c>
      <c r="V136" s="23"/>
      <c r="W136" s="15"/>
      <c r="Y136" s="15"/>
      <c r="Z136" s="15"/>
      <c r="AA136" s="15"/>
      <c r="AB136" s="15"/>
      <c r="AC136" s="15"/>
      <c r="AD136" s="15"/>
    </row>
    <row r="137" spans="1:30" s="24" customFormat="1" ht="39.950000000000003" customHeight="1" x14ac:dyDescent="0.35">
      <c r="A137" s="114"/>
      <c r="B137" s="117"/>
      <c r="C137" s="120"/>
      <c r="D137" s="17" t="s">
        <v>2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134.94132147275786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9.3945138220122999</v>
      </c>
      <c r="T137" s="18">
        <v>0</v>
      </c>
      <c r="U137" s="19">
        <v>144.33583529477016</v>
      </c>
      <c r="V137" s="23"/>
      <c r="W137" s="15"/>
      <c r="X137" s="16"/>
      <c r="Y137" s="15"/>
      <c r="Z137" s="15"/>
      <c r="AA137" s="15"/>
      <c r="AB137" s="15"/>
      <c r="AC137" s="15"/>
      <c r="AD137" s="15"/>
    </row>
    <row r="138" spans="1:30" s="24" customFormat="1" ht="39.950000000000003" customHeight="1" x14ac:dyDescent="0.35">
      <c r="A138" s="114"/>
      <c r="B138" s="117"/>
      <c r="C138" s="120"/>
      <c r="D138" s="17" t="s">
        <v>28</v>
      </c>
      <c r="E138" s="20" t="s">
        <v>32</v>
      </c>
      <c r="F138" s="20" t="s">
        <v>32</v>
      </c>
      <c r="G138" s="20" t="s">
        <v>32</v>
      </c>
      <c r="H138" s="20" t="s">
        <v>32</v>
      </c>
      <c r="I138" s="20" t="s">
        <v>32</v>
      </c>
      <c r="J138" s="21" t="s">
        <v>32</v>
      </c>
      <c r="K138" s="21" t="s">
        <v>32</v>
      </c>
      <c r="L138" s="21" t="s">
        <v>32</v>
      </c>
      <c r="M138" s="21">
        <v>0.25712323611061405</v>
      </c>
      <c r="N138" s="21" t="s">
        <v>32</v>
      </c>
      <c r="O138" s="21" t="s">
        <v>32</v>
      </c>
      <c r="P138" s="21" t="s">
        <v>32</v>
      </c>
      <c r="Q138" s="21" t="s">
        <v>32</v>
      </c>
      <c r="R138" s="21" t="s">
        <v>32</v>
      </c>
      <c r="S138" s="21">
        <v>0.82711763842414321</v>
      </c>
      <c r="T138" s="21" t="s">
        <v>32</v>
      </c>
      <c r="U138" s="22">
        <v>0.2942229645326529</v>
      </c>
      <c r="V138" s="23"/>
      <c r="W138" s="15"/>
      <c r="X138" s="16"/>
      <c r="Y138" s="15"/>
      <c r="Z138" s="15"/>
      <c r="AA138" s="15"/>
      <c r="AB138" s="15"/>
      <c r="AD138" s="15"/>
    </row>
    <row r="139" spans="1:30" s="24" customFormat="1" ht="39.950000000000003" customHeight="1" x14ac:dyDescent="0.35">
      <c r="A139" s="114"/>
      <c r="B139" s="117"/>
      <c r="C139" s="120" t="s">
        <v>29</v>
      </c>
      <c r="D139" s="17" t="s">
        <v>27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1361.6734565371171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95.740321747571798</v>
      </c>
      <c r="T139" s="18">
        <v>0</v>
      </c>
      <c r="U139" s="19">
        <v>1457.413778284689</v>
      </c>
      <c r="V139" s="23"/>
      <c r="W139" s="15"/>
      <c r="X139" s="16"/>
      <c r="Y139" s="15"/>
      <c r="Z139" s="15"/>
      <c r="AA139" s="15"/>
      <c r="AB139" s="15"/>
      <c r="AD139" s="15"/>
    </row>
    <row r="140" spans="1:30" s="24" customFormat="1" ht="39.950000000000003" customHeight="1" x14ac:dyDescent="0.35">
      <c r="A140" s="114"/>
      <c r="B140" s="117"/>
      <c r="C140" s="120"/>
      <c r="D140" s="17" t="s">
        <v>2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829.27189058851889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78.729712771044802</v>
      </c>
      <c r="T140" s="18">
        <v>0</v>
      </c>
      <c r="U140" s="19">
        <v>908.00160335956366</v>
      </c>
      <c r="V140" s="23"/>
      <c r="W140" s="15"/>
      <c r="X140" s="16"/>
      <c r="Y140" s="15"/>
      <c r="Z140" s="15"/>
      <c r="AA140" s="15"/>
      <c r="AB140" s="15"/>
      <c r="AD140" s="15"/>
    </row>
    <row r="141" spans="1:30" s="24" customFormat="1" ht="39.950000000000003" customHeight="1" thickBot="1" x14ac:dyDescent="0.4">
      <c r="A141" s="115"/>
      <c r="B141" s="118"/>
      <c r="C141" s="121"/>
      <c r="D141" s="25" t="s">
        <v>28</v>
      </c>
      <c r="E141" s="26" t="s">
        <v>32</v>
      </c>
      <c r="F141" s="26" t="s">
        <v>32</v>
      </c>
      <c r="G141" s="26" t="s">
        <v>32</v>
      </c>
      <c r="H141" s="26" t="s">
        <v>32</v>
      </c>
      <c r="I141" s="26" t="s">
        <v>32</v>
      </c>
      <c r="J141" s="27" t="s">
        <v>32</v>
      </c>
      <c r="K141" s="27" t="s">
        <v>32</v>
      </c>
      <c r="L141" s="27" t="s">
        <v>32</v>
      </c>
      <c r="M141" s="27">
        <v>0.64201086759465908</v>
      </c>
      <c r="N141" s="27" t="s">
        <v>32</v>
      </c>
      <c r="O141" s="27" t="s">
        <v>32</v>
      </c>
      <c r="P141" s="27" t="s">
        <v>32</v>
      </c>
      <c r="Q141" s="27" t="s">
        <v>32</v>
      </c>
      <c r="R141" s="27" t="s">
        <v>32</v>
      </c>
      <c r="S141" s="27">
        <v>0.21606339433748264</v>
      </c>
      <c r="T141" s="27" t="s">
        <v>32</v>
      </c>
      <c r="U141" s="28">
        <v>0.60507841934675655</v>
      </c>
      <c r="V141" s="23"/>
      <c r="W141" s="15"/>
      <c r="X141" s="16"/>
      <c r="Y141" s="15"/>
      <c r="Z141" s="15"/>
      <c r="AA141" s="15"/>
      <c r="AB141" s="15"/>
      <c r="AD141" s="15"/>
    </row>
    <row r="142" spans="1:30" s="16" customFormat="1" ht="39.950000000000003" customHeight="1" thickBot="1" x14ac:dyDescent="0.4">
      <c r="A142" s="113">
        <v>23</v>
      </c>
      <c r="B142" s="116" t="s">
        <v>53</v>
      </c>
      <c r="C142" s="119" t="s">
        <v>26</v>
      </c>
      <c r="D142" s="11" t="s">
        <v>27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119.70941539125704</v>
      </c>
      <c r="N142" s="12">
        <v>0.13060732639999972</v>
      </c>
      <c r="O142" s="12">
        <v>0</v>
      </c>
      <c r="P142" s="12">
        <v>0</v>
      </c>
      <c r="Q142" s="12">
        <v>0</v>
      </c>
      <c r="R142" s="12">
        <v>0</v>
      </c>
      <c r="S142" s="12">
        <v>4.0872766825228943</v>
      </c>
      <c r="T142" s="12">
        <v>0</v>
      </c>
      <c r="U142" s="13">
        <v>123.92729940017993</v>
      </c>
      <c r="V142" s="23"/>
      <c r="W142" s="15"/>
      <c r="Y142" s="15"/>
      <c r="Z142" s="15"/>
      <c r="AA142" s="15"/>
      <c r="AB142" s="15"/>
      <c r="AC142" s="15"/>
      <c r="AD142" s="15"/>
    </row>
    <row r="143" spans="1:30" s="24" customFormat="1" ht="39.950000000000003" customHeight="1" thickBot="1" x14ac:dyDescent="0.4">
      <c r="A143" s="114"/>
      <c r="B143" s="117"/>
      <c r="C143" s="120"/>
      <c r="D143" s="11" t="s">
        <v>2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84.096452794568279</v>
      </c>
      <c r="N143" s="18">
        <v>0.11307487100000002</v>
      </c>
      <c r="O143" s="18">
        <v>0</v>
      </c>
      <c r="P143" s="18">
        <v>0</v>
      </c>
      <c r="Q143" s="18">
        <v>0</v>
      </c>
      <c r="R143" s="18">
        <v>0</v>
      </c>
      <c r="S143" s="18">
        <v>1.1100496759998499</v>
      </c>
      <c r="T143" s="18">
        <v>0</v>
      </c>
      <c r="U143" s="19">
        <v>85.31957734156812</v>
      </c>
      <c r="V143" s="23"/>
      <c r="W143" s="15"/>
      <c r="X143" s="16"/>
      <c r="Y143" s="15"/>
      <c r="Z143" s="15"/>
      <c r="AA143" s="15"/>
      <c r="AB143" s="15"/>
      <c r="AC143" s="15"/>
      <c r="AD143" s="15"/>
    </row>
    <row r="144" spans="1:30" s="24" customFormat="1" ht="39.950000000000003" customHeight="1" thickBot="1" x14ac:dyDescent="0.4">
      <c r="A144" s="114"/>
      <c r="B144" s="117"/>
      <c r="C144" s="120"/>
      <c r="D144" s="11" t="s">
        <v>28</v>
      </c>
      <c r="E144" s="20" t="s">
        <v>32</v>
      </c>
      <c r="F144" s="20" t="s">
        <v>32</v>
      </c>
      <c r="G144" s="20" t="s">
        <v>32</v>
      </c>
      <c r="H144" s="20" t="s">
        <v>32</v>
      </c>
      <c r="I144" s="20" t="s">
        <v>32</v>
      </c>
      <c r="J144" s="21" t="s">
        <v>32</v>
      </c>
      <c r="K144" s="21" t="s">
        <v>32</v>
      </c>
      <c r="L144" s="21" t="s">
        <v>32</v>
      </c>
      <c r="M144" s="21">
        <v>0.42347758333736724</v>
      </c>
      <c r="N144" s="21">
        <v>0.15505173912601411</v>
      </c>
      <c r="O144" s="21" t="s">
        <v>32</v>
      </c>
      <c r="P144" s="21" t="s">
        <v>32</v>
      </c>
      <c r="Q144" s="21" t="s">
        <v>32</v>
      </c>
      <c r="R144" s="21" t="s">
        <v>32</v>
      </c>
      <c r="S144" s="21">
        <v>2.6820664614323504</v>
      </c>
      <c r="T144" s="21" t="s">
        <v>32</v>
      </c>
      <c r="U144" s="22">
        <v>0.4525071884035452</v>
      </c>
      <c r="V144" s="23"/>
      <c r="W144" s="15"/>
      <c r="X144" s="16"/>
      <c r="Y144" s="15"/>
      <c r="Z144" s="15"/>
      <c r="AA144" s="15"/>
      <c r="AB144" s="15"/>
      <c r="AD144" s="15"/>
    </row>
    <row r="145" spans="1:30" s="24" customFormat="1" ht="39.950000000000003" customHeight="1" thickBot="1" x14ac:dyDescent="0.4">
      <c r="A145" s="114"/>
      <c r="B145" s="117"/>
      <c r="C145" s="120" t="s">
        <v>29</v>
      </c>
      <c r="D145" s="11" t="s">
        <v>27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700.85526201797904</v>
      </c>
      <c r="N145" s="18">
        <v>0.80878208637344695</v>
      </c>
      <c r="O145" s="18">
        <v>0</v>
      </c>
      <c r="P145" s="18">
        <v>0</v>
      </c>
      <c r="Q145" s="18">
        <v>0</v>
      </c>
      <c r="R145" s="18">
        <v>0</v>
      </c>
      <c r="S145" s="18">
        <v>17.403120116730669</v>
      </c>
      <c r="T145" s="18">
        <v>0</v>
      </c>
      <c r="U145" s="19">
        <v>719.06716422108309</v>
      </c>
      <c r="V145" s="23"/>
      <c r="W145" s="15"/>
      <c r="X145" s="16"/>
      <c r="Y145" s="15"/>
      <c r="Z145" s="15"/>
      <c r="AA145" s="15"/>
      <c r="AB145" s="15"/>
      <c r="AD145" s="15"/>
    </row>
    <row r="146" spans="1:30" s="24" customFormat="1" ht="39.950000000000003" customHeight="1" thickBot="1" x14ac:dyDescent="0.4">
      <c r="A146" s="114"/>
      <c r="B146" s="117"/>
      <c r="C146" s="120"/>
      <c r="D146" s="11" t="s">
        <v>2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517.55447025071692</v>
      </c>
      <c r="N146" s="18">
        <v>1.9634674131505914</v>
      </c>
      <c r="O146" s="18">
        <v>0</v>
      </c>
      <c r="P146" s="18">
        <v>0</v>
      </c>
      <c r="Q146" s="18">
        <v>0</v>
      </c>
      <c r="R146" s="18">
        <v>0</v>
      </c>
      <c r="S146" s="18">
        <v>7.4120967269996632</v>
      </c>
      <c r="T146" s="18">
        <v>0</v>
      </c>
      <c r="U146" s="19">
        <v>526.93003439086715</v>
      </c>
      <c r="V146" s="23"/>
      <c r="W146" s="15"/>
      <c r="X146" s="16"/>
      <c r="Y146" s="15"/>
      <c r="Z146" s="15"/>
      <c r="AA146" s="15"/>
      <c r="AB146" s="15"/>
      <c r="AD146" s="15"/>
    </row>
    <row r="147" spans="1:30" s="24" customFormat="1" ht="39.950000000000003" customHeight="1" thickBot="1" x14ac:dyDescent="0.4">
      <c r="A147" s="115"/>
      <c r="B147" s="118"/>
      <c r="C147" s="121"/>
      <c r="D147" s="11" t="s">
        <v>28</v>
      </c>
      <c r="E147" s="26" t="s">
        <v>32</v>
      </c>
      <c r="F147" s="26" t="s">
        <v>32</v>
      </c>
      <c r="G147" s="26" t="s">
        <v>32</v>
      </c>
      <c r="H147" s="26" t="s">
        <v>32</v>
      </c>
      <c r="I147" s="26" t="s">
        <v>32</v>
      </c>
      <c r="J147" s="27" t="s">
        <v>32</v>
      </c>
      <c r="K147" s="27" t="s">
        <v>32</v>
      </c>
      <c r="L147" s="27" t="s">
        <v>32</v>
      </c>
      <c r="M147" s="27">
        <v>0.35416715013294431</v>
      </c>
      <c r="N147" s="27">
        <v>-0.58808479277195114</v>
      </c>
      <c r="O147" s="27" t="s">
        <v>32</v>
      </c>
      <c r="P147" s="27" t="s">
        <v>32</v>
      </c>
      <c r="Q147" s="27" t="s">
        <v>32</v>
      </c>
      <c r="R147" s="27" t="s">
        <v>32</v>
      </c>
      <c r="S147" s="27">
        <v>1.34793483648658</v>
      </c>
      <c r="T147" s="27" t="s">
        <v>32</v>
      </c>
      <c r="U147" s="28">
        <v>0.36463499381341413</v>
      </c>
      <c r="V147" s="23"/>
      <c r="W147" s="15"/>
      <c r="X147" s="16"/>
      <c r="Y147" s="15"/>
      <c r="Z147" s="15"/>
      <c r="AA147" s="15"/>
      <c r="AB147" s="15"/>
      <c r="AD147" s="15"/>
    </row>
    <row r="148" spans="1:30" s="24" customFormat="1" ht="39.950000000000003" customHeight="1" x14ac:dyDescent="0.35">
      <c r="A148" s="113">
        <v>24</v>
      </c>
      <c r="B148" s="116" t="s">
        <v>54</v>
      </c>
      <c r="C148" s="119" t="s">
        <v>26</v>
      </c>
      <c r="D148" s="11" t="s">
        <v>27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941.85904169999958</v>
      </c>
      <c r="N148" s="12">
        <v>0.11777870000000001</v>
      </c>
      <c r="O148" s="12">
        <v>0</v>
      </c>
      <c r="P148" s="12">
        <v>0</v>
      </c>
      <c r="Q148" s="12">
        <v>0</v>
      </c>
      <c r="R148" s="12">
        <v>0</v>
      </c>
      <c r="S148" s="12">
        <v>15.045141299999997</v>
      </c>
      <c r="T148" s="12">
        <v>0</v>
      </c>
      <c r="U148" s="13">
        <v>957.02196169999957</v>
      </c>
      <c r="V148" s="23"/>
      <c r="W148" s="15"/>
      <c r="X148" s="16"/>
      <c r="Y148" s="15"/>
      <c r="Z148" s="15"/>
      <c r="AA148" s="15"/>
      <c r="AB148" s="15"/>
      <c r="AC148" s="15"/>
      <c r="AD148" s="15"/>
    </row>
    <row r="149" spans="1:30" s="24" customFormat="1" ht="39.950000000000003" customHeight="1" x14ac:dyDescent="0.35">
      <c r="A149" s="114"/>
      <c r="B149" s="117"/>
      <c r="C149" s="120"/>
      <c r="D149" s="17" t="s">
        <v>2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845.51014172499981</v>
      </c>
      <c r="N149" s="18">
        <v>1.6037199999999998E-2</v>
      </c>
      <c r="O149" s="18">
        <v>0</v>
      </c>
      <c r="P149" s="18">
        <v>0</v>
      </c>
      <c r="Q149" s="18">
        <v>0</v>
      </c>
      <c r="R149" s="18">
        <v>0</v>
      </c>
      <c r="S149" s="18">
        <v>12.488468900000001</v>
      </c>
      <c r="T149" s="18">
        <v>0</v>
      </c>
      <c r="U149" s="19">
        <v>858.01464782499988</v>
      </c>
      <c r="V149" s="23"/>
      <c r="W149" s="15"/>
      <c r="X149" s="16"/>
      <c r="Y149" s="15"/>
      <c r="Z149" s="15"/>
      <c r="AA149" s="15"/>
      <c r="AB149" s="15"/>
      <c r="AC149" s="15"/>
      <c r="AD149" s="15"/>
    </row>
    <row r="150" spans="1:30" s="24" customFormat="1" ht="39.950000000000003" customHeight="1" x14ac:dyDescent="0.35">
      <c r="A150" s="114"/>
      <c r="B150" s="117"/>
      <c r="C150" s="120"/>
      <c r="D150" s="17" t="s">
        <v>28</v>
      </c>
      <c r="E150" s="20" t="s">
        <v>32</v>
      </c>
      <c r="F150" s="20" t="s">
        <v>32</v>
      </c>
      <c r="G150" s="20" t="s">
        <v>32</v>
      </c>
      <c r="H150" s="20" t="s">
        <v>32</v>
      </c>
      <c r="I150" s="20" t="s">
        <v>32</v>
      </c>
      <c r="J150" s="21" t="s">
        <v>32</v>
      </c>
      <c r="K150" s="21" t="s">
        <v>32</v>
      </c>
      <c r="L150" s="21" t="s">
        <v>32</v>
      </c>
      <c r="M150" s="21">
        <v>0.11395357101031323</v>
      </c>
      <c r="N150" s="21">
        <v>6.344093732072932</v>
      </c>
      <c r="O150" s="21" t="s">
        <v>32</v>
      </c>
      <c r="P150" s="21" t="s">
        <v>32</v>
      </c>
      <c r="Q150" s="21" t="s">
        <v>32</v>
      </c>
      <c r="R150" s="21" t="s">
        <v>32</v>
      </c>
      <c r="S150" s="21">
        <v>0.20472264618443309</v>
      </c>
      <c r="T150" s="21" t="s">
        <v>32</v>
      </c>
      <c r="U150" s="22">
        <v>0.11539116974981195</v>
      </c>
      <c r="V150" s="23"/>
      <c r="W150" s="15"/>
      <c r="X150" s="16"/>
      <c r="Y150" s="15"/>
      <c r="Z150" s="15"/>
      <c r="AA150" s="15"/>
      <c r="AB150" s="15"/>
      <c r="AD150" s="15"/>
    </row>
    <row r="151" spans="1:30" s="24" customFormat="1" ht="39.950000000000003" customHeight="1" x14ac:dyDescent="0.35">
      <c r="A151" s="114"/>
      <c r="B151" s="117"/>
      <c r="C151" s="120" t="s">
        <v>29</v>
      </c>
      <c r="D151" s="17" t="s">
        <v>27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6511.3755677999998</v>
      </c>
      <c r="N151" s="18">
        <v>1.0108397</v>
      </c>
      <c r="O151" s="18">
        <v>0</v>
      </c>
      <c r="P151" s="18">
        <v>0</v>
      </c>
      <c r="Q151" s="18">
        <v>0</v>
      </c>
      <c r="R151" s="18">
        <v>0</v>
      </c>
      <c r="S151" s="18">
        <v>99.7832291</v>
      </c>
      <c r="T151" s="18">
        <v>0</v>
      </c>
      <c r="U151" s="19">
        <v>6612.1696366000006</v>
      </c>
      <c r="V151" s="23"/>
      <c r="W151" s="15"/>
      <c r="X151" s="16"/>
      <c r="Y151" s="15"/>
      <c r="Z151" s="15"/>
      <c r="AA151" s="15"/>
      <c r="AB151" s="15"/>
      <c r="AD151" s="15"/>
    </row>
    <row r="152" spans="1:30" s="24" customFormat="1" ht="39.950000000000003" customHeight="1" x14ac:dyDescent="0.35">
      <c r="A152" s="114"/>
      <c r="B152" s="117"/>
      <c r="C152" s="120"/>
      <c r="D152" s="17" t="s">
        <v>2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5847.3984983170003</v>
      </c>
      <c r="N152" s="18">
        <v>2.5279099999999999E-2</v>
      </c>
      <c r="O152" s="18">
        <v>0</v>
      </c>
      <c r="P152" s="18">
        <v>0</v>
      </c>
      <c r="Q152" s="18">
        <v>0</v>
      </c>
      <c r="R152" s="18">
        <v>0</v>
      </c>
      <c r="S152" s="18">
        <v>80.374413099999998</v>
      </c>
      <c r="T152" s="18">
        <v>0</v>
      </c>
      <c r="U152" s="19">
        <v>5927.7981905170009</v>
      </c>
      <c r="V152" s="23"/>
      <c r="W152" s="15"/>
      <c r="X152" s="16"/>
      <c r="Y152" s="15"/>
      <c r="Z152" s="15"/>
      <c r="AA152" s="15"/>
      <c r="AB152" s="15"/>
      <c r="AD152" s="15"/>
    </row>
    <row r="153" spans="1:30" s="24" customFormat="1" ht="39.950000000000003" customHeight="1" thickBot="1" x14ac:dyDescent="0.4">
      <c r="A153" s="115"/>
      <c r="B153" s="118"/>
      <c r="C153" s="121"/>
      <c r="D153" s="25" t="s">
        <v>28</v>
      </c>
      <c r="E153" s="26" t="s">
        <v>32</v>
      </c>
      <c r="F153" s="26" t="s">
        <v>32</v>
      </c>
      <c r="G153" s="26" t="s">
        <v>32</v>
      </c>
      <c r="H153" s="26" t="s">
        <v>32</v>
      </c>
      <c r="I153" s="26" t="s">
        <v>32</v>
      </c>
      <c r="J153" s="27" t="s">
        <v>32</v>
      </c>
      <c r="K153" s="27" t="s">
        <v>32</v>
      </c>
      <c r="L153" s="27" t="s">
        <v>32</v>
      </c>
      <c r="M153" s="27">
        <v>0.11355084995047036</v>
      </c>
      <c r="N153" s="27">
        <v>38.987171220494403</v>
      </c>
      <c r="O153" s="27" t="s">
        <v>32</v>
      </c>
      <c r="P153" s="27" t="s">
        <v>32</v>
      </c>
      <c r="Q153" s="27" t="s">
        <v>32</v>
      </c>
      <c r="R153" s="27" t="s">
        <v>32</v>
      </c>
      <c r="S153" s="27">
        <v>0.24148003389899717</v>
      </c>
      <c r="T153" s="27" t="s">
        <v>32</v>
      </c>
      <c r="U153" s="28">
        <v>0.11545120533587384</v>
      </c>
      <c r="V153" s="23"/>
      <c r="W153" s="15"/>
      <c r="X153" s="16"/>
      <c r="Y153" s="15"/>
      <c r="Z153" s="15"/>
      <c r="AA153" s="15"/>
      <c r="AB153" s="15"/>
      <c r="AD153" s="15"/>
    </row>
    <row r="154" spans="1:30" s="2" customFormat="1" ht="39.950000000000003" customHeight="1" x14ac:dyDescent="0.35">
      <c r="A154" s="113">
        <v>25</v>
      </c>
      <c r="B154" s="116" t="s">
        <v>55</v>
      </c>
      <c r="C154" s="119" t="s">
        <v>26</v>
      </c>
      <c r="D154" s="11" t="s">
        <v>27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283.69053696215474</v>
      </c>
      <c r="N154" s="12">
        <v>0.50323280000000015</v>
      </c>
      <c r="O154" s="12">
        <v>0</v>
      </c>
      <c r="P154" s="12">
        <v>0</v>
      </c>
      <c r="Q154" s="12">
        <v>0</v>
      </c>
      <c r="R154" s="12">
        <v>0</v>
      </c>
      <c r="S154" s="12">
        <v>6.3627761989997538</v>
      </c>
      <c r="T154" s="12">
        <v>0</v>
      </c>
      <c r="U154" s="13">
        <v>290.55654596115448</v>
      </c>
      <c r="V154" s="23"/>
      <c r="W154" s="15"/>
      <c r="X154" s="16"/>
      <c r="Y154" s="15"/>
      <c r="Z154" s="15"/>
      <c r="AA154" s="15"/>
      <c r="AB154" s="15"/>
      <c r="AC154" s="15"/>
      <c r="AD154" s="15"/>
    </row>
    <row r="155" spans="1:30" s="2" customFormat="1" ht="39.950000000000003" customHeight="1" x14ac:dyDescent="0.35">
      <c r="A155" s="114"/>
      <c r="B155" s="117"/>
      <c r="C155" s="120"/>
      <c r="D155" s="17" t="s">
        <v>2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200.72381734550095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5.2526025909990999</v>
      </c>
      <c r="T155" s="18">
        <v>0</v>
      </c>
      <c r="U155" s="19">
        <v>205.97641993650004</v>
      </c>
      <c r="V155" s="23"/>
      <c r="W155" s="15"/>
      <c r="X155" s="16"/>
      <c r="Y155" s="15"/>
      <c r="Z155" s="15"/>
      <c r="AA155" s="15"/>
      <c r="AB155" s="15"/>
      <c r="AC155" s="15"/>
      <c r="AD155" s="15"/>
    </row>
    <row r="156" spans="1:30" s="2" customFormat="1" ht="39.950000000000003" customHeight="1" x14ac:dyDescent="0.35">
      <c r="A156" s="114"/>
      <c r="B156" s="117"/>
      <c r="C156" s="120"/>
      <c r="D156" s="17" t="s">
        <v>28</v>
      </c>
      <c r="E156" s="20" t="s">
        <v>32</v>
      </c>
      <c r="F156" s="20" t="s">
        <v>32</v>
      </c>
      <c r="G156" s="20" t="s">
        <v>32</v>
      </c>
      <c r="H156" s="20" t="s">
        <v>32</v>
      </c>
      <c r="I156" s="20" t="s">
        <v>32</v>
      </c>
      <c r="J156" s="21" t="s">
        <v>32</v>
      </c>
      <c r="K156" s="21" t="s">
        <v>32</v>
      </c>
      <c r="L156" s="21" t="s">
        <v>32</v>
      </c>
      <c r="M156" s="21">
        <v>0.41333769312410606</v>
      </c>
      <c r="N156" s="21" t="s">
        <v>32</v>
      </c>
      <c r="O156" s="21" t="s">
        <v>32</v>
      </c>
      <c r="P156" s="21" t="s">
        <v>32</v>
      </c>
      <c r="Q156" s="21" t="s">
        <v>32</v>
      </c>
      <c r="R156" s="21" t="s">
        <v>32</v>
      </c>
      <c r="S156" s="21">
        <v>0.21135686333914847</v>
      </c>
      <c r="T156" s="21" t="s">
        <v>32</v>
      </c>
      <c r="U156" s="22">
        <v>0.4106301393660956</v>
      </c>
      <c r="V156" s="23"/>
      <c r="W156" s="15"/>
      <c r="X156" s="16"/>
      <c r="Y156" s="15"/>
      <c r="Z156" s="15"/>
      <c r="AA156" s="15"/>
      <c r="AB156" s="15"/>
      <c r="AD156" s="15"/>
    </row>
    <row r="157" spans="1:30" s="2" customFormat="1" ht="39.950000000000003" customHeight="1" x14ac:dyDescent="0.35">
      <c r="A157" s="114"/>
      <c r="B157" s="117"/>
      <c r="C157" s="120" t="s">
        <v>29</v>
      </c>
      <c r="D157" s="17" t="s">
        <v>27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1992.3319942943526</v>
      </c>
      <c r="N157" s="18">
        <v>3.0200353</v>
      </c>
      <c r="O157" s="18">
        <v>0</v>
      </c>
      <c r="P157" s="18">
        <v>0</v>
      </c>
      <c r="Q157" s="18">
        <v>0</v>
      </c>
      <c r="R157" s="18">
        <v>0</v>
      </c>
      <c r="S157" s="18">
        <v>40.962452130151739</v>
      </c>
      <c r="T157" s="18">
        <v>0</v>
      </c>
      <c r="U157" s="19">
        <v>2036.3144817245043</v>
      </c>
      <c r="V157" s="23"/>
      <c r="W157" s="15"/>
      <c r="X157" s="16"/>
      <c r="Y157" s="15"/>
      <c r="Z157" s="15"/>
      <c r="AA157" s="15"/>
      <c r="AB157" s="15"/>
      <c r="AD157" s="15"/>
    </row>
    <row r="158" spans="1:30" s="2" customFormat="1" ht="39.950000000000003" customHeight="1" x14ac:dyDescent="0.35">
      <c r="A158" s="114"/>
      <c r="B158" s="117"/>
      <c r="C158" s="120"/>
      <c r="D158" s="17" t="s">
        <v>2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1425.0382794074451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29.906220244999499</v>
      </c>
      <c r="T158" s="18">
        <v>0</v>
      </c>
      <c r="U158" s="19">
        <v>1454.9444996524446</v>
      </c>
      <c r="V158" s="23"/>
      <c r="W158" s="15"/>
      <c r="X158" s="16"/>
      <c r="Y158" s="15"/>
      <c r="Z158" s="15"/>
      <c r="AA158" s="15"/>
      <c r="AB158" s="15"/>
      <c r="AD158" s="15"/>
    </row>
    <row r="159" spans="1:30" s="2" customFormat="1" ht="39.950000000000003" customHeight="1" thickBot="1" x14ac:dyDescent="0.4">
      <c r="A159" s="115"/>
      <c r="B159" s="118"/>
      <c r="C159" s="121"/>
      <c r="D159" s="25" t="s">
        <v>28</v>
      </c>
      <c r="E159" s="26" t="s">
        <v>32</v>
      </c>
      <c r="F159" s="26" t="s">
        <v>32</v>
      </c>
      <c r="G159" s="26" t="s">
        <v>32</v>
      </c>
      <c r="H159" s="26" t="s">
        <v>32</v>
      </c>
      <c r="I159" s="26" t="s">
        <v>32</v>
      </c>
      <c r="J159" s="27" t="s">
        <v>32</v>
      </c>
      <c r="K159" s="27" t="s">
        <v>32</v>
      </c>
      <c r="L159" s="27" t="s">
        <v>32</v>
      </c>
      <c r="M159" s="27">
        <v>0.39809015875896175</v>
      </c>
      <c r="N159" s="27" t="s">
        <v>32</v>
      </c>
      <c r="O159" s="27" t="s">
        <v>32</v>
      </c>
      <c r="P159" s="27" t="s">
        <v>32</v>
      </c>
      <c r="Q159" s="27" t="s">
        <v>32</v>
      </c>
      <c r="R159" s="27" t="s">
        <v>32</v>
      </c>
      <c r="S159" s="27">
        <v>0.36969673180283985</v>
      </c>
      <c r="T159" s="27" t="s">
        <v>32</v>
      </c>
      <c r="U159" s="28">
        <v>0.39958223987989688</v>
      </c>
      <c r="V159" s="23"/>
      <c r="W159" s="15"/>
      <c r="X159" s="16"/>
      <c r="Y159" s="15"/>
      <c r="Z159" s="15"/>
      <c r="AA159" s="15"/>
      <c r="AB159" s="15"/>
      <c r="AD159" s="15"/>
    </row>
    <row r="160" spans="1:30" s="16" customFormat="1" ht="39.950000000000003" customHeight="1" x14ac:dyDescent="0.35">
      <c r="A160" s="113">
        <v>26</v>
      </c>
      <c r="B160" s="116" t="s">
        <v>56</v>
      </c>
      <c r="C160" s="119" t="s">
        <v>26</v>
      </c>
      <c r="D160" s="11" t="s">
        <v>27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3">
        <v>0</v>
      </c>
      <c r="V160" s="23"/>
      <c r="W160" s="15"/>
      <c r="Y160" s="15"/>
      <c r="Z160" s="15"/>
      <c r="AA160" s="15"/>
      <c r="AB160" s="15"/>
      <c r="AC160" s="15"/>
      <c r="AD160" s="15"/>
    </row>
    <row r="161" spans="1:30" s="24" customFormat="1" ht="39.950000000000003" customHeight="1" x14ac:dyDescent="0.35">
      <c r="A161" s="114"/>
      <c r="B161" s="117"/>
      <c r="C161" s="120"/>
      <c r="D161" s="17" t="s">
        <v>2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9">
        <v>0</v>
      </c>
      <c r="V161" s="23"/>
      <c r="W161" s="15"/>
      <c r="X161" s="16"/>
      <c r="Y161" s="15"/>
      <c r="Z161" s="15"/>
      <c r="AA161" s="15"/>
      <c r="AB161" s="15"/>
      <c r="AC161" s="15"/>
      <c r="AD161" s="15"/>
    </row>
    <row r="162" spans="1:30" s="24" customFormat="1" ht="39.950000000000003" customHeight="1" x14ac:dyDescent="0.35">
      <c r="A162" s="114"/>
      <c r="B162" s="117"/>
      <c r="C162" s="120"/>
      <c r="D162" s="17" t="s">
        <v>28</v>
      </c>
      <c r="E162" s="20" t="s">
        <v>32</v>
      </c>
      <c r="F162" s="20" t="s">
        <v>32</v>
      </c>
      <c r="G162" s="20" t="s">
        <v>32</v>
      </c>
      <c r="H162" s="20" t="s">
        <v>32</v>
      </c>
      <c r="I162" s="20" t="s">
        <v>32</v>
      </c>
      <c r="J162" s="21" t="s">
        <v>32</v>
      </c>
      <c r="K162" s="21" t="s">
        <v>32</v>
      </c>
      <c r="L162" s="21" t="s">
        <v>32</v>
      </c>
      <c r="M162" s="21" t="s">
        <v>32</v>
      </c>
      <c r="N162" s="21" t="s">
        <v>32</v>
      </c>
      <c r="O162" s="21" t="s">
        <v>32</v>
      </c>
      <c r="P162" s="21" t="s">
        <v>32</v>
      </c>
      <c r="Q162" s="21" t="s">
        <v>32</v>
      </c>
      <c r="R162" s="21" t="s">
        <v>32</v>
      </c>
      <c r="S162" s="21" t="s">
        <v>32</v>
      </c>
      <c r="T162" s="21" t="s">
        <v>32</v>
      </c>
      <c r="U162" s="22" t="s">
        <v>32</v>
      </c>
      <c r="V162" s="23"/>
      <c r="W162" s="15"/>
      <c r="X162" s="16"/>
      <c r="Y162" s="15"/>
      <c r="Z162" s="15"/>
      <c r="AA162" s="15"/>
      <c r="AB162" s="15"/>
      <c r="AD162" s="15"/>
    </row>
    <row r="163" spans="1:30" s="24" customFormat="1" ht="39.950000000000003" customHeight="1" x14ac:dyDescent="0.35">
      <c r="A163" s="114"/>
      <c r="B163" s="117"/>
      <c r="C163" s="120" t="s">
        <v>29</v>
      </c>
      <c r="D163" s="17" t="s">
        <v>27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9">
        <v>0</v>
      </c>
      <c r="V163" s="23"/>
      <c r="W163" s="15"/>
      <c r="X163" s="16"/>
      <c r="Y163" s="15"/>
      <c r="Z163" s="15"/>
      <c r="AA163" s="15"/>
      <c r="AB163" s="15"/>
      <c r="AD163" s="15"/>
    </row>
    <row r="164" spans="1:30" s="24" customFormat="1" ht="39.950000000000003" customHeight="1" x14ac:dyDescent="0.35">
      <c r="A164" s="114"/>
      <c r="B164" s="117"/>
      <c r="C164" s="120"/>
      <c r="D164" s="17" t="s">
        <v>2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9">
        <v>0</v>
      </c>
      <c r="V164" s="23"/>
      <c r="W164" s="15"/>
      <c r="X164" s="16"/>
      <c r="Y164" s="15"/>
      <c r="Z164" s="15"/>
      <c r="AA164" s="15"/>
      <c r="AB164" s="15"/>
      <c r="AD164" s="15"/>
    </row>
    <row r="165" spans="1:30" s="24" customFormat="1" ht="39.950000000000003" customHeight="1" thickBot="1" x14ac:dyDescent="0.4">
      <c r="A165" s="115"/>
      <c r="B165" s="118"/>
      <c r="C165" s="121"/>
      <c r="D165" s="25" t="s">
        <v>28</v>
      </c>
      <c r="E165" s="26" t="s">
        <v>32</v>
      </c>
      <c r="F165" s="26" t="s">
        <v>32</v>
      </c>
      <c r="G165" s="26" t="s">
        <v>32</v>
      </c>
      <c r="H165" s="26" t="s">
        <v>32</v>
      </c>
      <c r="I165" s="26" t="s">
        <v>32</v>
      </c>
      <c r="J165" s="27" t="s">
        <v>32</v>
      </c>
      <c r="K165" s="27" t="s">
        <v>32</v>
      </c>
      <c r="L165" s="27" t="s">
        <v>32</v>
      </c>
      <c r="M165" s="27" t="s">
        <v>32</v>
      </c>
      <c r="N165" s="27" t="s">
        <v>32</v>
      </c>
      <c r="O165" s="27" t="s">
        <v>32</v>
      </c>
      <c r="P165" s="27" t="s">
        <v>32</v>
      </c>
      <c r="Q165" s="27" t="s">
        <v>32</v>
      </c>
      <c r="R165" s="27" t="s">
        <v>32</v>
      </c>
      <c r="S165" s="27" t="s">
        <v>32</v>
      </c>
      <c r="T165" s="27" t="s">
        <v>32</v>
      </c>
      <c r="U165" s="28" t="s">
        <v>32</v>
      </c>
      <c r="V165" s="23"/>
      <c r="W165" s="15"/>
      <c r="X165" s="16"/>
      <c r="Y165" s="15"/>
      <c r="Z165" s="15"/>
      <c r="AA165" s="15"/>
      <c r="AB165" s="15"/>
      <c r="AD165" s="15"/>
    </row>
    <row r="166" spans="1:30" s="16" customFormat="1" ht="39.950000000000003" customHeight="1" x14ac:dyDescent="0.35">
      <c r="A166" s="113">
        <v>27</v>
      </c>
      <c r="B166" s="116" t="s">
        <v>57</v>
      </c>
      <c r="C166" s="119" t="s">
        <v>26</v>
      </c>
      <c r="D166" s="11" t="s">
        <v>27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342.44589055138476</v>
      </c>
      <c r="N166" s="12">
        <v>8.6603176409998071</v>
      </c>
      <c r="O166" s="12">
        <v>0</v>
      </c>
      <c r="P166" s="12">
        <v>0</v>
      </c>
      <c r="Q166" s="12">
        <v>0</v>
      </c>
      <c r="R166" s="12">
        <v>0</v>
      </c>
      <c r="S166" s="12">
        <v>28.535585469007202</v>
      </c>
      <c r="T166" s="12">
        <v>0</v>
      </c>
      <c r="U166" s="13">
        <v>379.64179366139172</v>
      </c>
      <c r="V166" s="23"/>
      <c r="W166" s="15"/>
      <c r="Y166" s="15"/>
      <c r="Z166" s="15"/>
      <c r="AA166" s="15"/>
      <c r="AB166" s="15"/>
      <c r="AC166" s="15"/>
      <c r="AD166" s="15"/>
    </row>
    <row r="167" spans="1:30" s="24" customFormat="1" ht="39.950000000000003" customHeight="1" x14ac:dyDescent="0.35">
      <c r="A167" s="114"/>
      <c r="B167" s="117"/>
      <c r="C167" s="120"/>
      <c r="D167" s="17" t="s">
        <v>2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280.00946803419697</v>
      </c>
      <c r="N167" s="18">
        <v>4.6473948660001021</v>
      </c>
      <c r="O167" s="18">
        <v>0</v>
      </c>
      <c r="P167" s="18">
        <v>0</v>
      </c>
      <c r="Q167" s="18">
        <v>0</v>
      </c>
      <c r="R167" s="18">
        <v>0</v>
      </c>
      <c r="S167" s="18">
        <v>32.206096751043674</v>
      </c>
      <c r="T167" s="18">
        <v>0</v>
      </c>
      <c r="U167" s="19">
        <v>316.86295965124077</v>
      </c>
      <c r="V167" s="23"/>
      <c r="W167" s="15"/>
      <c r="X167" s="16"/>
      <c r="Y167" s="15"/>
      <c r="Z167" s="15"/>
      <c r="AA167" s="15"/>
      <c r="AB167" s="15"/>
      <c r="AC167" s="15"/>
      <c r="AD167" s="15"/>
    </row>
    <row r="168" spans="1:30" s="24" customFormat="1" ht="39.950000000000003" customHeight="1" x14ac:dyDescent="0.35">
      <c r="A168" s="114"/>
      <c r="B168" s="117"/>
      <c r="C168" s="120"/>
      <c r="D168" s="17" t="s">
        <v>28</v>
      </c>
      <c r="E168" s="20" t="s">
        <v>32</v>
      </c>
      <c r="F168" s="20" t="s">
        <v>32</v>
      </c>
      <c r="G168" s="20" t="s">
        <v>32</v>
      </c>
      <c r="H168" s="20" t="s">
        <v>32</v>
      </c>
      <c r="I168" s="20" t="s">
        <v>32</v>
      </c>
      <c r="J168" s="21" t="s">
        <v>32</v>
      </c>
      <c r="K168" s="21" t="s">
        <v>32</v>
      </c>
      <c r="L168" s="21" t="s">
        <v>32</v>
      </c>
      <c r="M168" s="21">
        <v>0.22297968334971646</v>
      </c>
      <c r="N168" s="21">
        <v>0.86347790336428387</v>
      </c>
      <c r="O168" s="21" t="s">
        <v>32</v>
      </c>
      <c r="P168" s="21" t="s">
        <v>32</v>
      </c>
      <c r="Q168" s="21" t="s">
        <v>32</v>
      </c>
      <c r="R168" s="21" t="s">
        <v>32</v>
      </c>
      <c r="S168" s="21">
        <v>-0.11396945461630724</v>
      </c>
      <c r="T168" s="21" t="s">
        <v>32</v>
      </c>
      <c r="U168" s="22">
        <v>0.19812613654574604</v>
      </c>
      <c r="V168" s="23"/>
      <c r="W168" s="15"/>
      <c r="X168" s="16"/>
      <c r="Y168" s="15"/>
      <c r="Z168" s="15"/>
      <c r="AA168" s="15"/>
      <c r="AB168" s="15"/>
      <c r="AD168" s="15"/>
    </row>
    <row r="169" spans="1:30" s="24" customFormat="1" ht="39.950000000000003" customHeight="1" x14ac:dyDescent="0.35">
      <c r="A169" s="114"/>
      <c r="B169" s="117"/>
      <c r="C169" s="120" t="s">
        <v>29</v>
      </c>
      <c r="D169" s="17" t="s">
        <v>27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2486.96769031743</v>
      </c>
      <c r="N169" s="18">
        <v>85.797860802000699</v>
      </c>
      <c r="O169" s="18">
        <v>0</v>
      </c>
      <c r="P169" s="18">
        <v>0</v>
      </c>
      <c r="Q169" s="18">
        <v>0</v>
      </c>
      <c r="R169" s="18">
        <v>0</v>
      </c>
      <c r="S169" s="18">
        <v>202.1686410030095</v>
      </c>
      <c r="T169" s="18">
        <v>0</v>
      </c>
      <c r="U169" s="19">
        <v>2774.9341921224404</v>
      </c>
      <c r="V169" s="23"/>
      <c r="W169" s="15"/>
      <c r="X169" s="16"/>
      <c r="Y169" s="15"/>
      <c r="Z169" s="15"/>
      <c r="AA169" s="15"/>
      <c r="AB169" s="15"/>
      <c r="AD169" s="15"/>
    </row>
    <row r="170" spans="1:30" s="24" customFormat="1" ht="39.950000000000003" customHeight="1" x14ac:dyDescent="0.35">
      <c r="A170" s="114"/>
      <c r="B170" s="117"/>
      <c r="C170" s="120"/>
      <c r="D170" s="17" t="s">
        <v>2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1799.189238715757</v>
      </c>
      <c r="N170" s="18">
        <v>20.8976238290001</v>
      </c>
      <c r="O170" s="18">
        <v>0</v>
      </c>
      <c r="P170" s="18">
        <v>0</v>
      </c>
      <c r="Q170" s="18">
        <v>0</v>
      </c>
      <c r="R170" s="18">
        <v>0</v>
      </c>
      <c r="S170" s="18">
        <v>174.75251156799169</v>
      </c>
      <c r="T170" s="18">
        <v>0</v>
      </c>
      <c r="U170" s="19">
        <v>1994.8393741127488</v>
      </c>
      <c r="V170" s="23"/>
      <c r="W170" s="15"/>
      <c r="X170" s="16"/>
      <c r="Y170" s="15"/>
      <c r="Z170" s="15"/>
      <c r="AA170" s="15"/>
      <c r="AB170" s="15"/>
      <c r="AD170" s="15"/>
    </row>
    <row r="171" spans="1:30" s="24" customFormat="1" ht="39.950000000000003" customHeight="1" thickBot="1" x14ac:dyDescent="0.4">
      <c r="A171" s="115"/>
      <c r="B171" s="118"/>
      <c r="C171" s="121"/>
      <c r="D171" s="25" t="s">
        <v>28</v>
      </c>
      <c r="E171" s="26" t="s">
        <v>32</v>
      </c>
      <c r="F171" s="26" t="s">
        <v>32</v>
      </c>
      <c r="G171" s="26" t="s">
        <v>32</v>
      </c>
      <c r="H171" s="26" t="s">
        <v>32</v>
      </c>
      <c r="I171" s="26" t="s">
        <v>32</v>
      </c>
      <c r="J171" s="27" t="s">
        <v>32</v>
      </c>
      <c r="K171" s="27" t="s">
        <v>32</v>
      </c>
      <c r="L171" s="27" t="s">
        <v>32</v>
      </c>
      <c r="M171" s="27">
        <v>0.38227132355049109</v>
      </c>
      <c r="N171" s="27">
        <v>3.1056275825453943</v>
      </c>
      <c r="O171" s="27" t="s">
        <v>32</v>
      </c>
      <c r="P171" s="27" t="s">
        <v>32</v>
      </c>
      <c r="Q171" s="27" t="s">
        <v>32</v>
      </c>
      <c r="R171" s="27" t="s">
        <v>32</v>
      </c>
      <c r="S171" s="27">
        <v>0.15688546727610778</v>
      </c>
      <c r="T171" s="27" t="s">
        <v>32</v>
      </c>
      <c r="U171" s="28">
        <v>0.3910564570426413</v>
      </c>
      <c r="V171" s="23"/>
      <c r="W171" s="15"/>
      <c r="X171" s="16"/>
      <c r="Y171" s="15"/>
      <c r="Z171" s="15"/>
      <c r="AA171" s="15"/>
      <c r="AB171" s="15"/>
      <c r="AD171" s="15"/>
    </row>
    <row r="172" spans="1:30" s="16" customFormat="1" ht="39.950000000000003" customHeight="1" x14ac:dyDescent="0.35">
      <c r="A172" s="104" t="s">
        <v>58</v>
      </c>
      <c r="B172" s="105"/>
      <c r="C172" s="110" t="s">
        <v>26</v>
      </c>
      <c r="D172" s="29" t="s">
        <v>27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1857.3427553396721</v>
      </c>
      <c r="N172" s="30">
        <v>9.4119364673998067</v>
      </c>
      <c r="O172" s="30">
        <v>0</v>
      </c>
      <c r="P172" s="30">
        <v>0</v>
      </c>
      <c r="Q172" s="30">
        <v>0</v>
      </c>
      <c r="R172" s="30">
        <v>0</v>
      </c>
      <c r="S172" s="30">
        <v>71.195661559147936</v>
      </c>
      <c r="T172" s="30">
        <v>0</v>
      </c>
      <c r="U172" s="31">
        <v>1937.9503533662196</v>
      </c>
      <c r="V172" s="23"/>
      <c r="W172" s="15"/>
      <c r="Y172" s="15"/>
      <c r="Z172" s="15"/>
      <c r="AA172" s="15"/>
      <c r="AB172" s="15"/>
      <c r="AC172" s="15"/>
      <c r="AD172" s="15"/>
    </row>
    <row r="173" spans="1:30" s="16" customFormat="1" ht="39.950000000000003" customHeight="1" x14ac:dyDescent="0.35">
      <c r="A173" s="106"/>
      <c r="B173" s="107"/>
      <c r="C173" s="111"/>
      <c r="D173" s="33" t="s">
        <v>2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1545.2812013720238</v>
      </c>
      <c r="N173" s="34">
        <v>4.7765069370001019</v>
      </c>
      <c r="O173" s="34">
        <v>0</v>
      </c>
      <c r="P173" s="34">
        <v>0</v>
      </c>
      <c r="Q173" s="34">
        <v>0</v>
      </c>
      <c r="R173" s="34">
        <v>0</v>
      </c>
      <c r="S173" s="34">
        <v>60.451731740054925</v>
      </c>
      <c r="T173" s="34">
        <v>0</v>
      </c>
      <c r="U173" s="35">
        <v>1610.5094400490789</v>
      </c>
      <c r="V173" s="23"/>
      <c r="W173" s="15"/>
      <c r="Y173" s="15"/>
      <c r="Z173" s="15"/>
      <c r="AA173" s="15"/>
      <c r="AB173" s="15"/>
      <c r="AC173" s="15"/>
      <c r="AD173" s="15"/>
    </row>
    <row r="174" spans="1:30" s="16" customFormat="1" ht="39.950000000000003" customHeight="1" x14ac:dyDescent="0.35">
      <c r="A174" s="106"/>
      <c r="B174" s="107"/>
      <c r="C174" s="111"/>
      <c r="D174" s="33" t="s">
        <v>28</v>
      </c>
      <c r="E174" s="36" t="s">
        <v>32</v>
      </c>
      <c r="F174" s="36" t="s">
        <v>32</v>
      </c>
      <c r="G174" s="36" t="s">
        <v>32</v>
      </c>
      <c r="H174" s="36" t="s">
        <v>32</v>
      </c>
      <c r="I174" s="36" t="s">
        <v>32</v>
      </c>
      <c r="J174" s="36" t="s">
        <v>32</v>
      </c>
      <c r="K174" s="36" t="s">
        <v>32</v>
      </c>
      <c r="L174" s="36" t="s">
        <v>32</v>
      </c>
      <c r="M174" s="36">
        <v>0.20194483288256865</v>
      </c>
      <c r="N174" s="36">
        <v>0.97046431451662429</v>
      </c>
      <c r="O174" s="36" t="s">
        <v>32</v>
      </c>
      <c r="P174" s="36" t="s">
        <v>32</v>
      </c>
      <c r="Q174" s="36" t="s">
        <v>32</v>
      </c>
      <c r="R174" s="36" t="s">
        <v>32</v>
      </c>
      <c r="S174" s="36">
        <v>0.17772741176865497</v>
      </c>
      <c r="T174" s="36" t="s">
        <v>32</v>
      </c>
      <c r="U174" s="37">
        <v>0.20331511581028811</v>
      </c>
      <c r="V174" s="23"/>
      <c r="W174" s="15"/>
      <c r="Y174" s="15"/>
      <c r="Z174" s="15"/>
      <c r="AA174" s="15"/>
      <c r="AB174" s="15"/>
      <c r="AD174" s="15"/>
    </row>
    <row r="175" spans="1:30" s="16" customFormat="1" ht="39.950000000000003" customHeight="1" x14ac:dyDescent="0.35">
      <c r="A175" s="106"/>
      <c r="B175" s="107"/>
      <c r="C175" s="111" t="s">
        <v>29</v>
      </c>
      <c r="D175" s="33" t="s">
        <v>27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13053.203970966879</v>
      </c>
      <c r="N175" s="34">
        <v>90.637517888374148</v>
      </c>
      <c r="O175" s="34">
        <v>0</v>
      </c>
      <c r="P175" s="34">
        <v>0</v>
      </c>
      <c r="Q175" s="34">
        <v>0</v>
      </c>
      <c r="R175" s="34">
        <v>0</v>
      </c>
      <c r="S175" s="34">
        <v>456.05776409746375</v>
      </c>
      <c r="T175" s="34">
        <v>0</v>
      </c>
      <c r="U175" s="35">
        <v>13599.899252952717</v>
      </c>
      <c r="V175" s="23"/>
      <c r="W175" s="15"/>
      <c r="Y175" s="15"/>
      <c r="Z175" s="15"/>
      <c r="AA175" s="15"/>
      <c r="AB175" s="15"/>
      <c r="AD175" s="15"/>
    </row>
    <row r="176" spans="1:30" s="16" customFormat="1" ht="39.950000000000003" customHeight="1" x14ac:dyDescent="0.35">
      <c r="A176" s="106"/>
      <c r="B176" s="107"/>
      <c r="C176" s="111"/>
      <c r="D176" s="33" t="s">
        <v>2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10418.452377279438</v>
      </c>
      <c r="N176" s="34">
        <v>22.886370342150691</v>
      </c>
      <c r="O176" s="34">
        <v>0</v>
      </c>
      <c r="P176" s="34">
        <v>0</v>
      </c>
      <c r="Q176" s="34">
        <v>0</v>
      </c>
      <c r="R176" s="34">
        <v>0</v>
      </c>
      <c r="S176" s="34">
        <v>371.17495441103563</v>
      </c>
      <c r="T176" s="34">
        <v>0</v>
      </c>
      <c r="U176" s="35">
        <v>10812.513702032626</v>
      </c>
      <c r="V176" s="23"/>
      <c r="W176" s="15"/>
      <c r="Y176" s="15"/>
      <c r="Z176" s="15"/>
      <c r="AA176" s="15"/>
      <c r="AB176" s="15"/>
      <c r="AD176" s="15"/>
    </row>
    <row r="177" spans="1:30" s="16" customFormat="1" ht="39.950000000000003" customHeight="1" thickBot="1" x14ac:dyDescent="0.4">
      <c r="A177" s="108"/>
      <c r="B177" s="109"/>
      <c r="C177" s="112"/>
      <c r="D177" s="38" t="s">
        <v>28</v>
      </c>
      <c r="E177" s="39" t="s">
        <v>32</v>
      </c>
      <c r="F177" s="39" t="s">
        <v>32</v>
      </c>
      <c r="G177" s="39" t="s">
        <v>32</v>
      </c>
      <c r="H177" s="39" t="s">
        <v>32</v>
      </c>
      <c r="I177" s="39" t="s">
        <v>32</v>
      </c>
      <c r="J177" s="39" t="s">
        <v>32</v>
      </c>
      <c r="K177" s="39" t="s">
        <v>32</v>
      </c>
      <c r="L177" s="39" t="s">
        <v>32</v>
      </c>
      <c r="M177" s="39">
        <v>0.25289280003173092</v>
      </c>
      <c r="N177" s="39">
        <v>2.9603273272845545</v>
      </c>
      <c r="O177" s="39" t="s">
        <v>32</v>
      </c>
      <c r="P177" s="39" t="s">
        <v>32</v>
      </c>
      <c r="Q177" s="39" t="s">
        <v>32</v>
      </c>
      <c r="R177" s="39" t="s">
        <v>32</v>
      </c>
      <c r="S177" s="39">
        <v>0.2286867922463047</v>
      </c>
      <c r="T177" s="39" t="s">
        <v>32</v>
      </c>
      <c r="U177" s="40">
        <v>0.25779255663704687</v>
      </c>
      <c r="V177" s="23"/>
      <c r="W177" s="15"/>
      <c r="Y177" s="15"/>
      <c r="Z177" s="15"/>
      <c r="AA177" s="15"/>
      <c r="AB177" s="15"/>
      <c r="AD177" s="15"/>
    </row>
    <row r="178" spans="1:30" s="16" customFormat="1" ht="39.950000000000003" customHeight="1" x14ac:dyDescent="0.35">
      <c r="A178" s="104" t="s">
        <v>59</v>
      </c>
      <c r="B178" s="105"/>
      <c r="C178" s="110" t="s">
        <v>26</v>
      </c>
      <c r="D178" s="29" t="s">
        <v>27</v>
      </c>
      <c r="E178" s="30">
        <v>1315.436902097081</v>
      </c>
      <c r="F178" s="30">
        <v>228.79653833212978</v>
      </c>
      <c r="G178" s="30">
        <v>199.74289756612976</v>
      </c>
      <c r="H178" s="30">
        <v>29.053640765999994</v>
      </c>
      <c r="I178" s="30">
        <v>154.50016904210676</v>
      </c>
      <c r="J178" s="30">
        <v>5886.3013479035444</v>
      </c>
      <c r="K178" s="30">
        <v>2533.0696660871686</v>
      </c>
      <c r="L178" s="30">
        <v>3353.2316818163758</v>
      </c>
      <c r="M178" s="30">
        <v>3692.5457545744921</v>
      </c>
      <c r="N178" s="30">
        <v>74.812346523484038</v>
      </c>
      <c r="O178" s="30">
        <v>561.52341408101904</v>
      </c>
      <c r="P178" s="30">
        <v>28.387664319999999</v>
      </c>
      <c r="Q178" s="30">
        <v>50.059566761999989</v>
      </c>
      <c r="R178" s="30">
        <v>327.59917232808999</v>
      </c>
      <c r="S178" s="30">
        <v>512.72740212599956</v>
      </c>
      <c r="T178" s="30">
        <v>262.02125885128549</v>
      </c>
      <c r="U178" s="31">
        <v>13094.711536941229</v>
      </c>
      <c r="V178" s="23"/>
      <c r="W178" s="15"/>
      <c r="Y178" s="15"/>
      <c r="Z178" s="15"/>
      <c r="AA178" s="15"/>
      <c r="AB178" s="15"/>
      <c r="AC178" s="15"/>
      <c r="AD178" s="15"/>
    </row>
    <row r="179" spans="1:30" s="16" customFormat="1" ht="39.950000000000003" customHeight="1" x14ac:dyDescent="0.35">
      <c r="A179" s="106"/>
      <c r="B179" s="107"/>
      <c r="C179" s="111"/>
      <c r="D179" s="33" t="s">
        <v>2</v>
      </c>
      <c r="E179" s="34">
        <v>1106.4520631393821</v>
      </c>
      <c r="F179" s="34">
        <v>200.24900112626372</v>
      </c>
      <c r="G179" s="34">
        <v>173.6514657152637</v>
      </c>
      <c r="H179" s="34">
        <v>26.597535411000003</v>
      </c>
      <c r="I179" s="34">
        <v>117.76973931081693</v>
      </c>
      <c r="J179" s="34">
        <v>5114.8563660348291</v>
      </c>
      <c r="K179" s="34">
        <v>1808.5118808290395</v>
      </c>
      <c r="L179" s="34">
        <v>3306.3444852057892</v>
      </c>
      <c r="M179" s="34">
        <v>2892.0942920326206</v>
      </c>
      <c r="N179" s="34">
        <v>39.504947176999984</v>
      </c>
      <c r="O179" s="34">
        <v>809.87958829499996</v>
      </c>
      <c r="P179" s="34">
        <v>23.375353057999998</v>
      </c>
      <c r="Q179" s="34">
        <v>27.982268922500012</v>
      </c>
      <c r="R179" s="34">
        <v>343.1824954205523</v>
      </c>
      <c r="S179" s="34">
        <v>398.40439962523573</v>
      </c>
      <c r="T179" s="34">
        <v>279.73857490369505</v>
      </c>
      <c r="U179" s="35">
        <v>11353.489089045896</v>
      </c>
      <c r="V179" s="32"/>
      <c r="W179" s="15"/>
      <c r="Y179" s="15"/>
      <c r="Z179" s="15"/>
      <c r="AA179" s="15"/>
      <c r="AB179" s="15"/>
      <c r="AC179" s="15"/>
      <c r="AD179" s="15"/>
    </row>
    <row r="180" spans="1:30" s="16" customFormat="1" ht="39.950000000000003" customHeight="1" x14ac:dyDescent="0.35">
      <c r="A180" s="106"/>
      <c r="B180" s="107"/>
      <c r="C180" s="111"/>
      <c r="D180" s="33" t="s">
        <v>28</v>
      </c>
      <c r="E180" s="36">
        <v>0.18887834902195186</v>
      </c>
      <c r="F180" s="36">
        <v>0.14256019778029197</v>
      </c>
      <c r="G180" s="36">
        <v>0.15025172257197172</v>
      </c>
      <c r="H180" s="36">
        <v>9.2343343736435601E-2</v>
      </c>
      <c r="I180" s="36">
        <v>0.31188342562558607</v>
      </c>
      <c r="J180" s="36">
        <v>0.15082436859644599</v>
      </c>
      <c r="K180" s="36">
        <v>0.40063755894486286</v>
      </c>
      <c r="L180" s="36">
        <v>1.4180977457244108E-2</v>
      </c>
      <c r="M180" s="36">
        <v>0.27677225626668572</v>
      </c>
      <c r="N180" s="36">
        <v>0.89374627406261242</v>
      </c>
      <c r="O180" s="36">
        <v>-0.30665814746218395</v>
      </c>
      <c r="P180" s="36">
        <v>0.21442718959423732</v>
      </c>
      <c r="Q180" s="36">
        <v>0.7889745431525047</v>
      </c>
      <c r="R180" s="36">
        <v>-4.5408269070850354E-2</v>
      </c>
      <c r="S180" s="36">
        <v>0.28695215868173957</v>
      </c>
      <c r="T180" s="36">
        <v>-6.3335262426746322E-2</v>
      </c>
      <c r="U180" s="37">
        <v>0.15336452382513011</v>
      </c>
      <c r="V180" s="32"/>
      <c r="W180" s="15"/>
      <c r="Y180" s="15"/>
      <c r="Z180" s="15"/>
      <c r="AA180" s="15"/>
      <c r="AB180" s="15"/>
      <c r="AD180" s="15"/>
    </row>
    <row r="181" spans="1:30" s="16" customFormat="1" ht="39.950000000000003" customHeight="1" x14ac:dyDescent="0.35">
      <c r="A181" s="106"/>
      <c r="B181" s="107"/>
      <c r="C181" s="111" t="s">
        <v>29</v>
      </c>
      <c r="D181" s="33" t="s">
        <v>27</v>
      </c>
      <c r="E181" s="34">
        <v>9783.2166361069958</v>
      </c>
      <c r="F181" s="34">
        <v>1772.2675876150045</v>
      </c>
      <c r="G181" s="34">
        <v>1644.9740184425043</v>
      </c>
      <c r="H181" s="34">
        <v>127.2935691725</v>
      </c>
      <c r="I181" s="34">
        <v>1216.5264826559214</v>
      </c>
      <c r="J181" s="34">
        <v>30628.726095614405</v>
      </c>
      <c r="K181" s="34">
        <v>13306.19695209893</v>
      </c>
      <c r="L181" s="34">
        <v>17322.529143515476</v>
      </c>
      <c r="M181" s="34">
        <v>27249.410571769527</v>
      </c>
      <c r="N181" s="34">
        <v>623.91669199546357</v>
      </c>
      <c r="O181" s="34">
        <v>8967.691245223401</v>
      </c>
      <c r="P181" s="34">
        <v>204.34512482900001</v>
      </c>
      <c r="Q181" s="34">
        <v>196.40757574588</v>
      </c>
      <c r="R181" s="34">
        <v>2541.4835133598845</v>
      </c>
      <c r="S181" s="34">
        <v>2894.908680449656</v>
      </c>
      <c r="T181" s="34">
        <v>2287.2756399033992</v>
      </c>
      <c r="U181" s="35">
        <v>88366.175845268532</v>
      </c>
      <c r="V181" s="32"/>
      <c r="W181" s="15"/>
      <c r="Y181" s="15"/>
      <c r="Z181" s="15"/>
      <c r="AA181" s="15"/>
      <c r="AB181" s="15"/>
      <c r="AD181" s="15"/>
    </row>
    <row r="182" spans="1:30" s="16" customFormat="1" ht="39.950000000000003" customHeight="1" x14ac:dyDescent="0.35">
      <c r="A182" s="106"/>
      <c r="B182" s="107"/>
      <c r="C182" s="111"/>
      <c r="D182" s="33" t="s">
        <v>2</v>
      </c>
      <c r="E182" s="34">
        <v>8400.0517384977029</v>
      </c>
      <c r="F182" s="34">
        <v>1385.7127942241088</v>
      </c>
      <c r="G182" s="34">
        <v>1272.6842726457587</v>
      </c>
      <c r="H182" s="34">
        <v>113.02852157835001</v>
      </c>
      <c r="I182" s="34">
        <v>1008.5799622348109</v>
      </c>
      <c r="J182" s="34">
        <v>24920.139500243266</v>
      </c>
      <c r="K182" s="34">
        <v>11036.080926361352</v>
      </c>
      <c r="L182" s="34">
        <v>13884.058573881915</v>
      </c>
      <c r="M182" s="34">
        <v>21867.927373275121</v>
      </c>
      <c r="N182" s="34">
        <v>191.99609834068215</v>
      </c>
      <c r="O182" s="34">
        <v>9248.0912400022899</v>
      </c>
      <c r="P182" s="34">
        <v>148.20663266599999</v>
      </c>
      <c r="Q182" s="34">
        <v>130.46343879950001</v>
      </c>
      <c r="R182" s="34">
        <v>1827.742117222982</v>
      </c>
      <c r="S182" s="34">
        <v>2382.8438820704691</v>
      </c>
      <c r="T182" s="34">
        <v>1470.9619498192944</v>
      </c>
      <c r="U182" s="35">
        <v>72982.716727396226</v>
      </c>
      <c r="V182" s="32"/>
      <c r="W182" s="15"/>
      <c r="Y182" s="15"/>
      <c r="Z182" s="15"/>
      <c r="AA182" s="15"/>
      <c r="AB182" s="15"/>
      <c r="AD182" s="15"/>
    </row>
    <row r="183" spans="1:30" s="16" customFormat="1" ht="39.950000000000003" customHeight="1" thickBot="1" x14ac:dyDescent="0.4">
      <c r="A183" s="108"/>
      <c r="B183" s="109"/>
      <c r="C183" s="112"/>
      <c r="D183" s="38" t="s">
        <v>28</v>
      </c>
      <c r="E183" s="39">
        <v>0.16466147360381181</v>
      </c>
      <c r="F183" s="39">
        <v>0.27895736764654477</v>
      </c>
      <c r="G183" s="39">
        <v>0.2925232548232875</v>
      </c>
      <c r="H183" s="39">
        <v>0.12620750404367301</v>
      </c>
      <c r="I183" s="39">
        <v>0.20617752504257847</v>
      </c>
      <c r="J183" s="39">
        <v>0.22907522629700422</v>
      </c>
      <c r="K183" s="39">
        <v>0.20569947256503543</v>
      </c>
      <c r="L183" s="39">
        <v>0.24765601148513311</v>
      </c>
      <c r="M183" s="39">
        <v>0.24609022641401024</v>
      </c>
      <c r="N183" s="39">
        <v>2.2496321403801232</v>
      </c>
      <c r="O183" s="39">
        <v>-3.0319769507250172E-2</v>
      </c>
      <c r="P183" s="39">
        <v>0.37878528884408508</v>
      </c>
      <c r="Q183" s="39">
        <v>0.50546066816255586</v>
      </c>
      <c r="R183" s="39">
        <v>0.39050443134797391</v>
      </c>
      <c r="S183" s="39">
        <v>0.21489649499582419</v>
      </c>
      <c r="T183" s="39">
        <v>0.55495228152188969</v>
      </c>
      <c r="U183" s="40">
        <v>0.21078222088295692</v>
      </c>
      <c r="V183" s="32"/>
      <c r="W183" s="15"/>
      <c r="Y183" s="15"/>
      <c r="Z183" s="15"/>
      <c r="AA183" s="15"/>
      <c r="AB183" s="15"/>
      <c r="AD183" s="15"/>
    </row>
    <row r="184" spans="1:30" s="2" customFormat="1" ht="39.950000000000003" customHeight="1" x14ac:dyDescent="0.35">
      <c r="A184" s="113">
        <v>28</v>
      </c>
      <c r="B184" s="116" t="s">
        <v>60</v>
      </c>
      <c r="C184" s="119" t="s">
        <v>26</v>
      </c>
      <c r="D184" s="11" t="s">
        <v>27</v>
      </c>
      <c r="E184" s="12">
        <v>48.653840271000036</v>
      </c>
      <c r="F184" s="12">
        <v>16.081301875999984</v>
      </c>
      <c r="G184" s="12">
        <v>8.6477562539999866</v>
      </c>
      <c r="H184" s="12">
        <v>7.4335456219999969</v>
      </c>
      <c r="I184" s="12">
        <v>27.328625450999994</v>
      </c>
      <c r="J184" s="12">
        <v>478.71294726500025</v>
      </c>
      <c r="K184" s="12">
        <v>172.60186127899999</v>
      </c>
      <c r="L184" s="12">
        <v>306.11108598600026</v>
      </c>
      <c r="M184" s="12">
        <v>1349.4471274840002</v>
      </c>
      <c r="N184" s="12">
        <v>0.15490000000000004</v>
      </c>
      <c r="O184" s="12">
        <v>0</v>
      </c>
      <c r="P184" s="12">
        <v>0</v>
      </c>
      <c r="Q184" s="12">
        <v>3.8247490370000001</v>
      </c>
      <c r="R184" s="12">
        <v>10.810665254</v>
      </c>
      <c r="S184" s="12">
        <v>0.53930636500001583</v>
      </c>
      <c r="T184" s="12">
        <v>22.771023438000043</v>
      </c>
      <c r="U184" s="13">
        <v>1958.3244864410005</v>
      </c>
      <c r="V184" s="23"/>
      <c r="W184" s="15"/>
      <c r="X184" s="16"/>
      <c r="Y184" s="15"/>
      <c r="Z184" s="15"/>
      <c r="AA184" s="15"/>
      <c r="AB184" s="15"/>
      <c r="AC184" s="15"/>
      <c r="AD184" s="15"/>
    </row>
    <row r="185" spans="1:30" s="2" customFormat="1" ht="39.950000000000003" customHeight="1" x14ac:dyDescent="0.35">
      <c r="A185" s="114"/>
      <c r="B185" s="117"/>
      <c r="C185" s="120"/>
      <c r="D185" s="17" t="s">
        <v>2</v>
      </c>
      <c r="E185" s="18">
        <v>95.415388022000116</v>
      </c>
      <c r="F185" s="18">
        <v>18.21031172</v>
      </c>
      <c r="G185" s="18">
        <v>8.9015923199999989</v>
      </c>
      <c r="H185" s="18">
        <v>9.3087194000000011</v>
      </c>
      <c r="I185" s="18">
        <v>19.548294199999987</v>
      </c>
      <c r="J185" s="18">
        <v>435.15249969999991</v>
      </c>
      <c r="K185" s="18">
        <v>141.95990000000006</v>
      </c>
      <c r="L185" s="18">
        <v>293.19259969999985</v>
      </c>
      <c r="M185" s="18">
        <v>295.36482849999993</v>
      </c>
      <c r="N185" s="18">
        <v>0.1160367000000001</v>
      </c>
      <c r="O185" s="18">
        <v>-18.092887670000003</v>
      </c>
      <c r="P185" s="18">
        <v>0</v>
      </c>
      <c r="Q185" s="18">
        <v>16.797738590000002</v>
      </c>
      <c r="R185" s="18">
        <v>7.0908993020000048</v>
      </c>
      <c r="S185" s="18">
        <v>10.945760100000001</v>
      </c>
      <c r="T185" s="18">
        <v>21.408030800000006</v>
      </c>
      <c r="U185" s="19">
        <v>901.95689996400006</v>
      </c>
      <c r="V185" s="23"/>
      <c r="W185" s="15"/>
      <c r="X185" s="16"/>
      <c r="Y185" s="15"/>
      <c r="Z185" s="15"/>
      <c r="AA185" s="15"/>
      <c r="AB185" s="15"/>
      <c r="AC185" s="15"/>
      <c r="AD185" s="15"/>
    </row>
    <row r="186" spans="1:30" s="2" customFormat="1" ht="39.950000000000003" customHeight="1" x14ac:dyDescent="0.35">
      <c r="A186" s="114"/>
      <c r="B186" s="117"/>
      <c r="C186" s="120"/>
      <c r="D186" s="17" t="s">
        <v>28</v>
      </c>
      <c r="E186" s="20">
        <v>-0.49008392378196036</v>
      </c>
      <c r="F186" s="20">
        <v>-0.11691232290448768</v>
      </c>
      <c r="G186" s="20">
        <v>-2.8515804462275387E-2</v>
      </c>
      <c r="H186" s="20">
        <v>-0.20144272240067779</v>
      </c>
      <c r="I186" s="20">
        <v>0.39800563524361182</v>
      </c>
      <c r="J186" s="21">
        <v>0.10010386610448409</v>
      </c>
      <c r="K186" s="21">
        <v>0.21584941436983202</v>
      </c>
      <c r="L186" s="21">
        <v>4.4061433676084776E-2</v>
      </c>
      <c r="M186" s="21">
        <v>3.5687468421244359</v>
      </c>
      <c r="N186" s="21">
        <v>0.33492248573080674</v>
      </c>
      <c r="O186" s="21" t="s">
        <v>32</v>
      </c>
      <c r="P186" s="21" t="s">
        <v>32</v>
      </c>
      <c r="Q186" s="21">
        <v>-0.77230571743288456</v>
      </c>
      <c r="R186" s="21">
        <v>0.52458310202639968</v>
      </c>
      <c r="S186" s="21">
        <v>-0.95072919924491894</v>
      </c>
      <c r="T186" s="21">
        <v>6.3667352253624215E-2</v>
      </c>
      <c r="U186" s="22">
        <v>1.1711951940488103</v>
      </c>
      <c r="V186" s="23"/>
      <c r="W186" s="15"/>
      <c r="X186" s="16"/>
      <c r="Y186" s="15"/>
      <c r="Z186" s="15"/>
      <c r="AA186" s="15"/>
      <c r="AB186" s="15"/>
      <c r="AD186" s="15"/>
    </row>
    <row r="187" spans="1:30" s="2" customFormat="1" ht="39.950000000000003" customHeight="1" x14ac:dyDescent="0.35">
      <c r="A187" s="114"/>
      <c r="B187" s="117"/>
      <c r="C187" s="120" t="s">
        <v>29</v>
      </c>
      <c r="D187" s="17" t="s">
        <v>27</v>
      </c>
      <c r="E187" s="18">
        <v>766.66442327100003</v>
      </c>
      <c r="F187" s="18">
        <v>151.02237597599998</v>
      </c>
      <c r="G187" s="18">
        <v>83.833606873999997</v>
      </c>
      <c r="H187" s="18">
        <v>67.188769101999995</v>
      </c>
      <c r="I187" s="18">
        <v>189.636780851</v>
      </c>
      <c r="J187" s="18">
        <v>2604.754210865</v>
      </c>
      <c r="K187" s="18">
        <v>859.74277457899996</v>
      </c>
      <c r="L187" s="18">
        <v>1745.0114362860002</v>
      </c>
      <c r="M187" s="18">
        <v>4354.6195760840001</v>
      </c>
      <c r="N187" s="18">
        <v>2.4125626200000001</v>
      </c>
      <c r="O187" s="18">
        <v>4.2853490000000001</v>
      </c>
      <c r="P187" s="18">
        <v>0</v>
      </c>
      <c r="Q187" s="18">
        <v>26.095889517</v>
      </c>
      <c r="R187" s="18">
        <v>103.51478769100001</v>
      </c>
      <c r="S187" s="18">
        <v>346.82564286500002</v>
      </c>
      <c r="T187" s="18">
        <v>260.70619392100002</v>
      </c>
      <c r="U187" s="19">
        <v>8810.5377926609999</v>
      </c>
      <c r="V187" s="23"/>
      <c r="W187" s="15"/>
      <c r="X187" s="16"/>
      <c r="Y187" s="15"/>
      <c r="Z187" s="15"/>
      <c r="AA187" s="15"/>
      <c r="AB187" s="15"/>
      <c r="AD187" s="15"/>
    </row>
    <row r="188" spans="1:30" s="2" customFormat="1" ht="39.950000000000003" customHeight="1" x14ac:dyDescent="0.35">
      <c r="A188" s="114"/>
      <c r="B188" s="117"/>
      <c r="C188" s="120"/>
      <c r="D188" s="17" t="s">
        <v>2</v>
      </c>
      <c r="E188" s="18">
        <v>744.43910892200006</v>
      </c>
      <c r="F188" s="18">
        <v>124.57707714</v>
      </c>
      <c r="G188" s="18">
        <v>70.406845649999994</v>
      </c>
      <c r="H188" s="18">
        <v>54.170231489999999</v>
      </c>
      <c r="I188" s="18">
        <v>167.76448329999999</v>
      </c>
      <c r="J188" s="18">
        <v>2568.7126297</v>
      </c>
      <c r="K188" s="18">
        <v>828.94243370000004</v>
      </c>
      <c r="L188" s="18">
        <v>1739.7701959999999</v>
      </c>
      <c r="M188" s="18">
        <v>3621.0901097000001</v>
      </c>
      <c r="N188" s="18">
        <v>0.73055989200000004</v>
      </c>
      <c r="O188" s="18">
        <v>46.811624930000001</v>
      </c>
      <c r="P188" s="18">
        <v>0</v>
      </c>
      <c r="Q188" s="18">
        <v>73.027792829999996</v>
      </c>
      <c r="R188" s="18">
        <v>75.453351574999999</v>
      </c>
      <c r="S188" s="18">
        <v>157.51872399999999</v>
      </c>
      <c r="T188" s="18">
        <v>210.436601658</v>
      </c>
      <c r="U188" s="19">
        <v>7790.5620636470012</v>
      </c>
      <c r="V188" s="23"/>
      <c r="W188" s="15"/>
      <c r="X188" s="16"/>
      <c r="Y188" s="15"/>
      <c r="Z188" s="15"/>
      <c r="AA188" s="15"/>
      <c r="AB188" s="15"/>
      <c r="AD188" s="15"/>
    </row>
    <row r="189" spans="1:30" s="2" customFormat="1" ht="39.950000000000003" customHeight="1" thickBot="1" x14ac:dyDescent="0.4">
      <c r="A189" s="115"/>
      <c r="B189" s="118"/>
      <c r="C189" s="121"/>
      <c r="D189" s="25" t="s">
        <v>28</v>
      </c>
      <c r="E189" s="26">
        <v>2.9855113846965649E-2</v>
      </c>
      <c r="F189" s="26">
        <v>0.21228061729430922</v>
      </c>
      <c r="G189" s="26">
        <v>0.19070249632750028</v>
      </c>
      <c r="H189" s="26">
        <v>0.24032641644522529</v>
      </c>
      <c r="I189" s="26">
        <v>0.13037501812518623</v>
      </c>
      <c r="J189" s="27">
        <v>1.4030989978512825E-2</v>
      </c>
      <c r="K189" s="27">
        <v>3.7156187965335569E-2</v>
      </c>
      <c r="L189" s="27">
        <v>3.0126049394630624E-3</v>
      </c>
      <c r="M189" s="27">
        <v>0.20257144786843523</v>
      </c>
      <c r="N189" s="27">
        <v>2.3023474822787011</v>
      </c>
      <c r="O189" s="27">
        <v>-0.90845545296904084</v>
      </c>
      <c r="P189" s="27" t="s">
        <v>32</v>
      </c>
      <c r="Q189" s="27">
        <v>-0.64265810993701911</v>
      </c>
      <c r="R189" s="27">
        <v>0.37190443539286888</v>
      </c>
      <c r="S189" s="27">
        <v>1.2018058174785624</v>
      </c>
      <c r="T189" s="27">
        <v>0.23888236108610891</v>
      </c>
      <c r="U189" s="28">
        <v>0.13092453672546916</v>
      </c>
      <c r="V189" s="23"/>
      <c r="W189" s="15"/>
      <c r="X189" s="16"/>
      <c r="Y189" s="15"/>
      <c r="Z189" s="15"/>
      <c r="AA189" s="15"/>
      <c r="AB189" s="15"/>
      <c r="AD189" s="15"/>
    </row>
    <row r="190" spans="1:30" s="2" customFormat="1" ht="39.950000000000003" customHeight="1" x14ac:dyDescent="0.35">
      <c r="A190" s="113">
        <v>29</v>
      </c>
      <c r="B190" s="116" t="s">
        <v>61</v>
      </c>
      <c r="C190" s="119" t="s">
        <v>26</v>
      </c>
      <c r="D190" s="11" t="s">
        <v>27</v>
      </c>
      <c r="E190" s="12">
        <v>366.54859680000027</v>
      </c>
      <c r="F190" s="12">
        <v>72.074356100000017</v>
      </c>
      <c r="G190" s="12">
        <v>28.003862700000013</v>
      </c>
      <c r="H190" s="12">
        <v>44.070493400000004</v>
      </c>
      <c r="I190" s="12">
        <v>50.32527319999997</v>
      </c>
      <c r="J190" s="12">
        <v>830.39353529999994</v>
      </c>
      <c r="K190" s="12">
        <v>316.09099489999994</v>
      </c>
      <c r="L190" s="12">
        <v>514.3025404</v>
      </c>
      <c r="M190" s="12">
        <v>1264.0106209999994</v>
      </c>
      <c r="N190" s="12">
        <v>7.9066599999999987E-2</v>
      </c>
      <c r="O190" s="12">
        <v>0</v>
      </c>
      <c r="P190" s="12">
        <v>8.6171080000000018</v>
      </c>
      <c r="Q190" s="12">
        <v>61.915752999999995</v>
      </c>
      <c r="R190" s="12">
        <v>27.005376899999998</v>
      </c>
      <c r="S190" s="12">
        <v>19.813636300000042</v>
      </c>
      <c r="T190" s="12">
        <v>82.827413500000034</v>
      </c>
      <c r="U190" s="13">
        <v>2783.6107366999995</v>
      </c>
      <c r="V190" s="23"/>
      <c r="W190" s="15"/>
      <c r="X190" s="16"/>
      <c r="Y190" s="15"/>
      <c r="Z190" s="15"/>
      <c r="AA190" s="15"/>
      <c r="AB190" s="15"/>
      <c r="AC190" s="15"/>
      <c r="AD190" s="15"/>
    </row>
    <row r="191" spans="1:30" s="2" customFormat="1" ht="39.950000000000003" customHeight="1" x14ac:dyDescent="0.35">
      <c r="A191" s="114"/>
      <c r="B191" s="117"/>
      <c r="C191" s="120"/>
      <c r="D191" s="17" t="s">
        <v>2</v>
      </c>
      <c r="E191" s="18">
        <v>288.70209800000021</v>
      </c>
      <c r="F191" s="18">
        <v>73.830802399999982</v>
      </c>
      <c r="G191" s="18">
        <v>39.547737399999988</v>
      </c>
      <c r="H191" s="18">
        <v>34.283064999999993</v>
      </c>
      <c r="I191" s="18">
        <v>53.504572199999984</v>
      </c>
      <c r="J191" s="18">
        <v>765.89079760000027</v>
      </c>
      <c r="K191" s="18">
        <v>245.35706770000002</v>
      </c>
      <c r="L191" s="18">
        <v>520.53372990000025</v>
      </c>
      <c r="M191" s="18">
        <v>1327.1903199999997</v>
      </c>
      <c r="N191" s="18">
        <v>0.34034439999999999</v>
      </c>
      <c r="O191" s="18">
        <v>0</v>
      </c>
      <c r="P191" s="18">
        <v>12.872048999999997</v>
      </c>
      <c r="Q191" s="18">
        <v>51.887270400000006</v>
      </c>
      <c r="R191" s="18">
        <v>32.000538399999982</v>
      </c>
      <c r="S191" s="18">
        <v>22.286861099999896</v>
      </c>
      <c r="T191" s="18">
        <v>77.333508800000004</v>
      </c>
      <c r="U191" s="19">
        <v>2705.8391622999998</v>
      </c>
      <c r="V191" s="23"/>
      <c r="W191" s="15"/>
      <c r="X191" s="16"/>
      <c r="Y191" s="15"/>
      <c r="Z191" s="15"/>
      <c r="AA191" s="15"/>
      <c r="AB191" s="15"/>
      <c r="AC191" s="15"/>
      <c r="AD191" s="15"/>
    </row>
    <row r="192" spans="1:30" s="2" customFormat="1" ht="39.950000000000003" customHeight="1" x14ac:dyDescent="0.35">
      <c r="A192" s="114"/>
      <c r="B192" s="117"/>
      <c r="C192" s="120"/>
      <c r="D192" s="17" t="s">
        <v>28</v>
      </c>
      <c r="E192" s="20">
        <v>0.26964299649807189</v>
      </c>
      <c r="F192" s="20">
        <v>-2.379015590923559E-2</v>
      </c>
      <c r="G192" s="20">
        <v>-0.29189722241859478</v>
      </c>
      <c r="H192" s="20">
        <v>0.28548872161809374</v>
      </c>
      <c r="I192" s="20">
        <v>-5.9421071307995905E-2</v>
      </c>
      <c r="J192" s="21">
        <v>8.4219235825950395E-2</v>
      </c>
      <c r="K192" s="21">
        <v>0.28828974792968609</v>
      </c>
      <c r="L192" s="21">
        <v>-1.1970769888816483E-2</v>
      </c>
      <c r="M192" s="21">
        <v>-4.7604098709822018E-2</v>
      </c>
      <c r="N192" s="21">
        <v>-0.76768649638425079</v>
      </c>
      <c r="O192" s="21" t="s">
        <v>32</v>
      </c>
      <c r="P192" s="21">
        <v>-0.33055661922977425</v>
      </c>
      <c r="Q192" s="21">
        <v>0.19327442979155035</v>
      </c>
      <c r="R192" s="21">
        <v>-0.15609617055692998</v>
      </c>
      <c r="S192" s="21">
        <v>-0.11097232530425141</v>
      </c>
      <c r="T192" s="21">
        <v>7.104170992949993E-2</v>
      </c>
      <c r="U192" s="22">
        <v>2.8742127574904654E-2</v>
      </c>
      <c r="V192" s="23"/>
      <c r="W192" s="15"/>
      <c r="X192" s="16"/>
      <c r="Y192" s="15"/>
      <c r="Z192" s="15"/>
      <c r="AA192" s="15"/>
      <c r="AB192" s="15"/>
      <c r="AD192" s="15"/>
    </row>
    <row r="193" spans="1:30" s="2" customFormat="1" ht="39.950000000000003" customHeight="1" x14ac:dyDescent="0.35">
      <c r="A193" s="114"/>
      <c r="B193" s="117"/>
      <c r="C193" s="120" t="s">
        <v>29</v>
      </c>
      <c r="D193" s="17" t="s">
        <v>27</v>
      </c>
      <c r="E193" s="18">
        <v>2585.5848543000002</v>
      </c>
      <c r="F193" s="18">
        <v>568.14667940000004</v>
      </c>
      <c r="G193" s="18">
        <v>298.88729749999999</v>
      </c>
      <c r="H193" s="18">
        <v>269.25938189999999</v>
      </c>
      <c r="I193" s="18">
        <v>545.98367089999999</v>
      </c>
      <c r="J193" s="18">
        <v>4781.2532740999995</v>
      </c>
      <c r="K193" s="18">
        <v>1672.1050602</v>
      </c>
      <c r="L193" s="18">
        <v>3109.1482139</v>
      </c>
      <c r="M193" s="18">
        <v>9930.3049460999991</v>
      </c>
      <c r="N193" s="18">
        <v>2.6072701</v>
      </c>
      <c r="O193" s="18">
        <v>12.96</v>
      </c>
      <c r="P193" s="18">
        <v>74.9703892</v>
      </c>
      <c r="Q193" s="18">
        <v>178.75864659999999</v>
      </c>
      <c r="R193" s="18">
        <v>317.79123700000002</v>
      </c>
      <c r="S193" s="18">
        <v>438.36349130000002</v>
      </c>
      <c r="T193" s="18">
        <v>720.24567750000006</v>
      </c>
      <c r="U193" s="19">
        <v>20156.970136499996</v>
      </c>
      <c r="V193" s="23"/>
      <c r="W193" s="15"/>
      <c r="X193" s="16"/>
      <c r="Y193" s="15"/>
      <c r="Z193" s="15"/>
      <c r="AA193" s="15"/>
      <c r="AB193" s="15"/>
      <c r="AD193" s="15"/>
    </row>
    <row r="194" spans="1:30" s="2" customFormat="1" ht="39.950000000000003" customHeight="1" x14ac:dyDescent="0.35">
      <c r="A194" s="114"/>
      <c r="B194" s="117"/>
      <c r="C194" s="120"/>
      <c r="D194" s="17" t="s">
        <v>2</v>
      </c>
      <c r="E194" s="18">
        <v>2470.5474293000002</v>
      </c>
      <c r="F194" s="18">
        <v>489.9331234</v>
      </c>
      <c r="G194" s="18">
        <v>263.06696979999998</v>
      </c>
      <c r="H194" s="18">
        <v>226.86615359999999</v>
      </c>
      <c r="I194" s="18">
        <v>439.7469165</v>
      </c>
      <c r="J194" s="18">
        <v>4304.2815026000007</v>
      </c>
      <c r="K194" s="18">
        <v>1363.2064488000001</v>
      </c>
      <c r="L194" s="18">
        <v>2941.0750538000002</v>
      </c>
      <c r="M194" s="18">
        <v>9174.0713347000001</v>
      </c>
      <c r="N194" s="18">
        <v>2.2109570999999999</v>
      </c>
      <c r="O194" s="18">
        <v>502.95</v>
      </c>
      <c r="P194" s="18">
        <v>66.448177999999999</v>
      </c>
      <c r="Q194" s="18">
        <v>178.6547913</v>
      </c>
      <c r="R194" s="18">
        <v>312.45254119999998</v>
      </c>
      <c r="S194" s="18">
        <v>985.68277279999995</v>
      </c>
      <c r="T194" s="18">
        <v>666.6745694</v>
      </c>
      <c r="U194" s="19">
        <v>19593.6541163</v>
      </c>
      <c r="V194" s="23"/>
      <c r="W194" s="15"/>
      <c r="X194" s="16"/>
      <c r="Y194" s="15"/>
      <c r="Z194" s="15"/>
      <c r="AA194" s="15"/>
      <c r="AB194" s="15"/>
      <c r="AD194" s="15"/>
    </row>
    <row r="195" spans="1:30" s="2" customFormat="1" ht="39.950000000000003" customHeight="1" thickBot="1" x14ac:dyDescent="0.4">
      <c r="A195" s="115"/>
      <c r="B195" s="118"/>
      <c r="C195" s="121"/>
      <c r="D195" s="25" t="s">
        <v>28</v>
      </c>
      <c r="E195" s="26">
        <v>4.6563536338419718E-2</v>
      </c>
      <c r="F195" s="26">
        <v>0.15964129034024002</v>
      </c>
      <c r="G195" s="26">
        <v>0.13616429203268227</v>
      </c>
      <c r="H195" s="26">
        <v>0.1868644909224573</v>
      </c>
      <c r="I195" s="26">
        <v>0.24158612696036949</v>
      </c>
      <c r="J195" s="27">
        <v>0.11081333114757574</v>
      </c>
      <c r="K195" s="27">
        <v>0.22659708782328342</v>
      </c>
      <c r="L195" s="27">
        <v>5.7146844954820773E-2</v>
      </c>
      <c r="M195" s="27">
        <v>8.2431625372218514E-2</v>
      </c>
      <c r="N195" s="27">
        <v>0.17924952049047002</v>
      </c>
      <c r="O195" s="27">
        <v>-0.97423203101699973</v>
      </c>
      <c r="P195" s="27">
        <v>0.12825349703343258</v>
      </c>
      <c r="Q195" s="27">
        <v>5.8131830243274426E-4</v>
      </c>
      <c r="R195" s="27">
        <v>1.7086421443385718E-2</v>
      </c>
      <c r="S195" s="27">
        <v>-0.55526919674698816</v>
      </c>
      <c r="T195" s="27">
        <v>8.0355709605382852E-2</v>
      </c>
      <c r="U195" s="28">
        <v>2.8749921625459977E-2</v>
      </c>
      <c r="V195" s="23"/>
      <c r="W195" s="15"/>
      <c r="X195" s="16"/>
      <c r="Y195" s="15"/>
      <c r="Z195" s="15"/>
      <c r="AA195" s="15"/>
      <c r="AB195" s="15"/>
      <c r="AD195" s="15"/>
    </row>
    <row r="196" spans="1:30" s="2" customFormat="1" ht="39.950000000000003" customHeight="1" x14ac:dyDescent="0.35">
      <c r="A196" s="113">
        <v>30</v>
      </c>
      <c r="B196" s="116" t="s">
        <v>62</v>
      </c>
      <c r="C196" s="119" t="s">
        <v>26</v>
      </c>
      <c r="D196" s="11" t="s">
        <v>27</v>
      </c>
      <c r="E196" s="12">
        <v>119.21407119999992</v>
      </c>
      <c r="F196" s="12">
        <v>43.224299999999999</v>
      </c>
      <c r="G196" s="12">
        <v>18.579399999999993</v>
      </c>
      <c r="H196" s="12">
        <v>24.644900000000007</v>
      </c>
      <c r="I196" s="12">
        <v>25.030558099999979</v>
      </c>
      <c r="J196" s="12">
        <v>324.25839980000012</v>
      </c>
      <c r="K196" s="12">
        <v>91.778099900000029</v>
      </c>
      <c r="L196" s="12">
        <v>232.48029990000009</v>
      </c>
      <c r="M196" s="12">
        <v>511.08819999999923</v>
      </c>
      <c r="N196" s="12">
        <v>0.27389999999999981</v>
      </c>
      <c r="O196" s="12">
        <v>5.6669999999999998</v>
      </c>
      <c r="P196" s="12">
        <v>0.36239139999999992</v>
      </c>
      <c r="Q196" s="12">
        <v>8.647900000000007</v>
      </c>
      <c r="R196" s="12">
        <v>8.777199999999997</v>
      </c>
      <c r="S196" s="12">
        <v>10.478799999999978</v>
      </c>
      <c r="T196" s="12">
        <v>39.428979499999997</v>
      </c>
      <c r="U196" s="13">
        <v>1096.4516999999992</v>
      </c>
      <c r="V196" s="23"/>
      <c r="W196" s="15"/>
      <c r="X196" s="16"/>
      <c r="Y196" s="15"/>
      <c r="Z196" s="15"/>
      <c r="AA196" s="15"/>
      <c r="AB196" s="15"/>
      <c r="AC196" s="15"/>
      <c r="AD196" s="15"/>
    </row>
    <row r="197" spans="1:30" s="2" customFormat="1" ht="39.950000000000003" customHeight="1" x14ac:dyDescent="0.35">
      <c r="A197" s="114"/>
      <c r="B197" s="117"/>
      <c r="C197" s="120"/>
      <c r="D197" s="17" t="s">
        <v>2</v>
      </c>
      <c r="E197" s="18">
        <v>124.80747790000009</v>
      </c>
      <c r="F197" s="18">
        <v>37.993799999999993</v>
      </c>
      <c r="G197" s="18">
        <v>18.334699999999998</v>
      </c>
      <c r="H197" s="18">
        <v>19.659099999999995</v>
      </c>
      <c r="I197" s="18">
        <v>20.431735400000008</v>
      </c>
      <c r="J197" s="18">
        <v>328.06649999999996</v>
      </c>
      <c r="K197" s="18">
        <v>85.79850001799997</v>
      </c>
      <c r="L197" s="18">
        <v>242.26799998199999</v>
      </c>
      <c r="M197" s="18">
        <v>528.11410000000024</v>
      </c>
      <c r="N197" s="18">
        <v>0.18900000000000006</v>
      </c>
      <c r="O197" s="18">
        <v>7.4397000000000162</v>
      </c>
      <c r="P197" s="18">
        <v>0.38969399999999954</v>
      </c>
      <c r="Q197" s="18">
        <v>27.285899999999998</v>
      </c>
      <c r="R197" s="18">
        <v>-1.5945000000000009</v>
      </c>
      <c r="S197" s="18">
        <v>17.752199999999988</v>
      </c>
      <c r="T197" s="18">
        <v>34.868992699999978</v>
      </c>
      <c r="U197" s="19">
        <v>1125.7446</v>
      </c>
      <c r="V197" s="23"/>
      <c r="W197" s="15"/>
      <c r="X197" s="16"/>
      <c r="Y197" s="15"/>
      <c r="Z197" s="15"/>
      <c r="AA197" s="15"/>
      <c r="AB197" s="15"/>
      <c r="AC197" s="15"/>
      <c r="AD197" s="15"/>
    </row>
    <row r="198" spans="1:30" s="2" customFormat="1" ht="39.950000000000003" customHeight="1" x14ac:dyDescent="0.35">
      <c r="A198" s="114"/>
      <c r="B198" s="117"/>
      <c r="C198" s="120"/>
      <c r="D198" s="17" t="s">
        <v>28</v>
      </c>
      <c r="E198" s="20">
        <v>-4.4816278592551939E-2</v>
      </c>
      <c r="F198" s="20">
        <v>0.13766719833235969</v>
      </c>
      <c r="G198" s="20">
        <v>1.3346277822925634E-2</v>
      </c>
      <c r="H198" s="20">
        <v>0.25361283069926971</v>
      </c>
      <c r="I198" s="20">
        <v>0.22508233441589937</v>
      </c>
      <c r="J198" s="21">
        <v>-1.1607708193307888E-2</v>
      </c>
      <c r="K198" s="21">
        <v>6.9693524720660358E-2</v>
      </c>
      <c r="L198" s="21">
        <v>-4.0400300835137563E-2</v>
      </c>
      <c r="M198" s="21">
        <v>-3.2239055916138189E-2</v>
      </c>
      <c r="N198" s="21">
        <v>0.44920634920634778</v>
      </c>
      <c r="O198" s="21">
        <v>-0.23827573692487769</v>
      </c>
      <c r="P198" s="21">
        <v>-7.0061638105794938E-2</v>
      </c>
      <c r="Q198" s="21">
        <v>-0.68306341370451373</v>
      </c>
      <c r="R198" s="21" t="s">
        <v>32</v>
      </c>
      <c r="S198" s="21">
        <v>-0.40971823210644398</v>
      </c>
      <c r="T198" s="21">
        <v>0.13077483594758449</v>
      </c>
      <c r="U198" s="22">
        <v>-2.602091095973352E-2</v>
      </c>
      <c r="V198" s="23"/>
      <c r="W198" s="15"/>
      <c r="X198" s="16"/>
      <c r="Y198" s="15"/>
      <c r="Z198" s="15"/>
      <c r="AA198" s="15"/>
      <c r="AB198" s="15"/>
      <c r="AD198" s="15"/>
    </row>
    <row r="199" spans="1:30" s="2" customFormat="1" ht="39.950000000000003" customHeight="1" x14ac:dyDescent="0.35">
      <c r="A199" s="114"/>
      <c r="B199" s="117"/>
      <c r="C199" s="120" t="s">
        <v>29</v>
      </c>
      <c r="D199" s="17" t="s">
        <v>27</v>
      </c>
      <c r="E199" s="18">
        <v>1086.0705058999999</v>
      </c>
      <c r="F199" s="18">
        <v>296.7851</v>
      </c>
      <c r="G199" s="18">
        <v>159.9649</v>
      </c>
      <c r="H199" s="18">
        <v>136.8202</v>
      </c>
      <c r="I199" s="18">
        <v>205.53234079999999</v>
      </c>
      <c r="J199" s="18">
        <v>1845.3511997999999</v>
      </c>
      <c r="K199" s="18">
        <v>488.87869990000002</v>
      </c>
      <c r="L199" s="18">
        <v>1356.4724999</v>
      </c>
      <c r="M199" s="18">
        <v>4926.8639999999996</v>
      </c>
      <c r="N199" s="18">
        <v>2.7801</v>
      </c>
      <c r="O199" s="18">
        <v>5.6669999999999998</v>
      </c>
      <c r="P199" s="18">
        <v>5.2532126999999997</v>
      </c>
      <c r="Q199" s="18">
        <v>73.587000000000003</v>
      </c>
      <c r="R199" s="18">
        <v>88.520399999999995</v>
      </c>
      <c r="S199" s="18">
        <v>271.90449999999998</v>
      </c>
      <c r="T199" s="18">
        <v>290.4727408</v>
      </c>
      <c r="U199" s="19">
        <v>9098.7881000000016</v>
      </c>
      <c r="V199" s="23"/>
      <c r="W199" s="15"/>
      <c r="X199" s="16"/>
      <c r="Y199" s="15"/>
      <c r="Z199" s="15"/>
      <c r="AA199" s="15"/>
      <c r="AB199" s="15"/>
      <c r="AD199" s="15"/>
    </row>
    <row r="200" spans="1:30" s="2" customFormat="1" ht="39.950000000000003" customHeight="1" x14ac:dyDescent="0.35">
      <c r="A200" s="114"/>
      <c r="B200" s="117"/>
      <c r="C200" s="120"/>
      <c r="D200" s="17" t="s">
        <v>2</v>
      </c>
      <c r="E200" s="18">
        <v>1086.4344536000001</v>
      </c>
      <c r="F200" s="18">
        <v>232.91049999999998</v>
      </c>
      <c r="G200" s="18">
        <v>139.75229999999999</v>
      </c>
      <c r="H200" s="18">
        <v>93.158199999999994</v>
      </c>
      <c r="I200" s="18">
        <v>186.98691550000001</v>
      </c>
      <c r="J200" s="18">
        <v>1789.140099982</v>
      </c>
      <c r="K200" s="18">
        <v>473.6721</v>
      </c>
      <c r="L200" s="18">
        <v>1315.467999982</v>
      </c>
      <c r="M200" s="18">
        <v>4012.6203</v>
      </c>
      <c r="N200" s="18">
        <v>0.96640000000000004</v>
      </c>
      <c r="O200" s="18">
        <v>338.30119999999999</v>
      </c>
      <c r="P200" s="18">
        <v>6.2190244999999997</v>
      </c>
      <c r="Q200" s="18">
        <v>91.737899999999996</v>
      </c>
      <c r="R200" s="18">
        <v>75.360299999999995</v>
      </c>
      <c r="S200" s="18">
        <v>179.40369999999999</v>
      </c>
      <c r="T200" s="18">
        <v>255.43310641799897</v>
      </c>
      <c r="U200" s="19">
        <v>8255.5138999999981</v>
      </c>
      <c r="V200" s="23"/>
      <c r="W200" s="15"/>
      <c r="X200" s="16"/>
      <c r="Y200" s="15"/>
      <c r="Z200" s="15"/>
      <c r="AA200" s="15"/>
      <c r="AB200" s="15"/>
      <c r="AD200" s="15"/>
    </row>
    <row r="201" spans="1:30" s="2" customFormat="1" ht="39.950000000000003" customHeight="1" thickBot="1" x14ac:dyDescent="0.4">
      <c r="A201" s="115"/>
      <c r="B201" s="118"/>
      <c r="C201" s="121"/>
      <c r="D201" s="25" t="s">
        <v>28</v>
      </c>
      <c r="E201" s="26">
        <v>-3.3499278193376448E-4</v>
      </c>
      <c r="F201" s="26">
        <v>0.27424525729840443</v>
      </c>
      <c r="G201" s="26">
        <v>0.1446316089252199</v>
      </c>
      <c r="H201" s="26">
        <v>0.46868659978402338</v>
      </c>
      <c r="I201" s="26">
        <v>9.9180337032726634E-2</v>
      </c>
      <c r="J201" s="27">
        <v>3.1417941959137455E-2</v>
      </c>
      <c r="K201" s="27">
        <v>3.2103642794245248E-2</v>
      </c>
      <c r="L201" s="27">
        <v>3.1171035645535309E-2</v>
      </c>
      <c r="M201" s="27">
        <v>0.22784206619300598</v>
      </c>
      <c r="N201" s="27">
        <v>1.8767591059602646</v>
      </c>
      <c r="O201" s="27">
        <v>-0.98324865534027084</v>
      </c>
      <c r="P201" s="27">
        <v>-0.15529956506844442</v>
      </c>
      <c r="Q201" s="27">
        <v>-0.19785606603159647</v>
      </c>
      <c r="R201" s="27">
        <v>0.17462908189059759</v>
      </c>
      <c r="S201" s="27">
        <v>0.51560140621403017</v>
      </c>
      <c r="T201" s="27">
        <v>0.13717734115741848</v>
      </c>
      <c r="U201" s="28">
        <v>0.10214678458720827</v>
      </c>
      <c r="V201" s="23"/>
      <c r="W201" s="15"/>
      <c r="X201" s="16"/>
      <c r="Y201" s="15"/>
      <c r="Z201" s="15"/>
      <c r="AA201" s="15"/>
      <c r="AB201" s="15"/>
      <c r="AD201" s="15"/>
    </row>
    <row r="202" spans="1:30" s="2" customFormat="1" ht="39.950000000000003" customHeight="1" x14ac:dyDescent="0.35">
      <c r="A202" s="113">
        <v>31</v>
      </c>
      <c r="B202" s="116" t="s">
        <v>63</v>
      </c>
      <c r="C202" s="119" t="s">
        <v>26</v>
      </c>
      <c r="D202" s="11" t="s">
        <v>27</v>
      </c>
      <c r="E202" s="12">
        <v>102.18306259999986</v>
      </c>
      <c r="F202" s="12">
        <v>22.706670899999992</v>
      </c>
      <c r="G202" s="12">
        <v>11.726438000000002</v>
      </c>
      <c r="H202" s="12">
        <v>10.98023289999999</v>
      </c>
      <c r="I202" s="12">
        <v>35.741171400000013</v>
      </c>
      <c r="J202" s="12">
        <v>540.86921539999992</v>
      </c>
      <c r="K202" s="12">
        <v>159.87329439999996</v>
      </c>
      <c r="L202" s="12">
        <v>380.99592099999995</v>
      </c>
      <c r="M202" s="12">
        <v>488.76759070000026</v>
      </c>
      <c r="N202" s="12">
        <v>0.23695515700000014</v>
      </c>
      <c r="O202" s="12">
        <v>89.930465400000031</v>
      </c>
      <c r="P202" s="12">
        <v>0</v>
      </c>
      <c r="Q202" s="12">
        <v>1.7258779000000004</v>
      </c>
      <c r="R202" s="12">
        <v>12.663422024999996</v>
      </c>
      <c r="S202" s="12">
        <v>65.275011500000005</v>
      </c>
      <c r="T202" s="12">
        <v>35.585293199999995</v>
      </c>
      <c r="U202" s="13">
        <v>1395.6847361820003</v>
      </c>
      <c r="V202" s="23"/>
      <c r="W202" s="15"/>
      <c r="X202" s="16"/>
      <c r="Y202" s="15"/>
      <c r="Z202" s="15"/>
      <c r="AA202" s="15"/>
      <c r="AB202" s="15"/>
      <c r="AC202" s="15"/>
      <c r="AD202" s="15"/>
    </row>
    <row r="203" spans="1:30" s="2" customFormat="1" ht="39.950000000000003" customHeight="1" x14ac:dyDescent="0.35">
      <c r="A203" s="114"/>
      <c r="B203" s="117"/>
      <c r="C203" s="120"/>
      <c r="D203" s="17" t="s">
        <v>2</v>
      </c>
      <c r="E203" s="18">
        <v>111.99095039999997</v>
      </c>
      <c r="F203" s="18">
        <v>25.339419300000003</v>
      </c>
      <c r="G203" s="18">
        <v>15.238947100000004</v>
      </c>
      <c r="H203" s="18">
        <v>10.100472199999999</v>
      </c>
      <c r="I203" s="18">
        <v>39.7096947</v>
      </c>
      <c r="J203" s="18">
        <v>522.57653327299988</v>
      </c>
      <c r="K203" s="18">
        <v>143.80303817300012</v>
      </c>
      <c r="L203" s="18">
        <v>378.77349509999976</v>
      </c>
      <c r="M203" s="18">
        <v>380.83055090000016</v>
      </c>
      <c r="N203" s="18">
        <v>0.19396709999999995</v>
      </c>
      <c r="O203" s="18">
        <v>-24.099596900000002</v>
      </c>
      <c r="P203" s="18">
        <v>0</v>
      </c>
      <c r="Q203" s="18">
        <v>5.6795708999999945</v>
      </c>
      <c r="R203" s="18">
        <v>12.361562942000017</v>
      </c>
      <c r="S203" s="18">
        <v>63.054246550000016</v>
      </c>
      <c r="T203" s="18">
        <v>28.655382820000028</v>
      </c>
      <c r="U203" s="19">
        <v>1166.292281985</v>
      </c>
      <c r="V203" s="23"/>
      <c r="W203" s="15"/>
      <c r="X203" s="16"/>
      <c r="Y203" s="15"/>
      <c r="Z203" s="15"/>
      <c r="AA203" s="15"/>
      <c r="AB203" s="15"/>
      <c r="AC203" s="15"/>
      <c r="AD203" s="15"/>
    </row>
    <row r="204" spans="1:30" s="2" customFormat="1" ht="39.950000000000003" customHeight="1" x14ac:dyDescent="0.35">
      <c r="A204" s="114"/>
      <c r="B204" s="117"/>
      <c r="C204" s="120"/>
      <c r="D204" s="17" t="s">
        <v>28</v>
      </c>
      <c r="E204" s="20">
        <v>-8.7577503047961622E-2</v>
      </c>
      <c r="F204" s="20">
        <v>-0.10389931863987155</v>
      </c>
      <c r="G204" s="20">
        <v>-0.23049552419536923</v>
      </c>
      <c r="H204" s="20">
        <v>8.7100947617081856E-2</v>
      </c>
      <c r="I204" s="20">
        <v>-9.9938398670186376E-2</v>
      </c>
      <c r="J204" s="21">
        <v>3.500479061397832E-2</v>
      </c>
      <c r="K204" s="21">
        <v>0.11175185469772037</v>
      </c>
      <c r="L204" s="21">
        <v>5.8674271794372729E-3</v>
      </c>
      <c r="M204" s="21">
        <v>0.28342537001014551</v>
      </c>
      <c r="N204" s="21">
        <v>0.22162550762474773</v>
      </c>
      <c r="O204" s="21" t="s">
        <v>32</v>
      </c>
      <c r="P204" s="21" t="s">
        <v>32</v>
      </c>
      <c r="Q204" s="21">
        <v>-0.69612530059269051</v>
      </c>
      <c r="R204" s="21">
        <v>2.4419168062832355E-2</v>
      </c>
      <c r="S204" s="21">
        <v>3.5219910973624792E-2</v>
      </c>
      <c r="T204" s="21">
        <v>0.24183625197159242</v>
      </c>
      <c r="U204" s="22">
        <v>0.19668522011187459</v>
      </c>
      <c r="V204" s="23"/>
      <c r="W204" s="15"/>
      <c r="X204" s="16"/>
      <c r="Y204" s="15"/>
      <c r="Z204" s="15"/>
      <c r="AA204" s="15"/>
      <c r="AB204" s="15"/>
      <c r="AD204" s="15"/>
    </row>
    <row r="205" spans="1:30" s="2" customFormat="1" ht="39.950000000000003" customHeight="1" x14ac:dyDescent="0.35">
      <c r="A205" s="114"/>
      <c r="B205" s="117"/>
      <c r="C205" s="120" t="s">
        <v>29</v>
      </c>
      <c r="D205" s="17" t="s">
        <v>27</v>
      </c>
      <c r="E205" s="18">
        <v>1246.9258940559998</v>
      </c>
      <c r="F205" s="18">
        <v>253.82080474399999</v>
      </c>
      <c r="G205" s="18">
        <v>116.6648503</v>
      </c>
      <c r="H205" s="18">
        <v>137.155954444</v>
      </c>
      <c r="I205" s="18">
        <v>248.8033188</v>
      </c>
      <c r="J205" s="18">
        <v>3080.4023002120002</v>
      </c>
      <c r="K205" s="18">
        <v>850.94874551199996</v>
      </c>
      <c r="L205" s="18">
        <v>2229.4535547</v>
      </c>
      <c r="M205" s="18">
        <v>4264.9991374199999</v>
      </c>
      <c r="N205" s="18">
        <v>3.2098866260000003</v>
      </c>
      <c r="O205" s="18">
        <v>323.06485070000002</v>
      </c>
      <c r="P205" s="18">
        <v>0</v>
      </c>
      <c r="Q205" s="18">
        <v>40.014871399999997</v>
      </c>
      <c r="R205" s="18">
        <v>166.79234392899997</v>
      </c>
      <c r="S205" s="18">
        <v>301.75267770900001</v>
      </c>
      <c r="T205" s="18">
        <v>250.91289028400001</v>
      </c>
      <c r="U205" s="19">
        <v>10180.698975879999</v>
      </c>
      <c r="V205" s="23"/>
      <c r="W205" s="15"/>
      <c r="X205" s="16"/>
      <c r="Y205" s="15"/>
      <c r="Z205" s="15"/>
      <c r="AA205" s="15"/>
      <c r="AB205" s="15"/>
      <c r="AD205" s="15"/>
    </row>
    <row r="206" spans="1:30" s="2" customFormat="1" ht="39.950000000000003" customHeight="1" x14ac:dyDescent="0.35">
      <c r="A206" s="114"/>
      <c r="B206" s="117"/>
      <c r="C206" s="120"/>
      <c r="D206" s="17" t="s">
        <v>2</v>
      </c>
      <c r="E206" s="18">
        <v>1187.2374789</v>
      </c>
      <c r="F206" s="18">
        <v>199.81306510000002</v>
      </c>
      <c r="G206" s="18">
        <v>115.8557234</v>
      </c>
      <c r="H206" s="18">
        <v>83.957341700000001</v>
      </c>
      <c r="I206" s="18">
        <v>211.9305775</v>
      </c>
      <c r="J206" s="18">
        <v>2924.157181522</v>
      </c>
      <c r="K206" s="18">
        <v>761.20249352200005</v>
      </c>
      <c r="L206" s="18">
        <v>2162.9546879999998</v>
      </c>
      <c r="M206" s="18">
        <v>3570.0548745220003</v>
      </c>
      <c r="N206" s="18">
        <v>0.83188012599999994</v>
      </c>
      <c r="O206" s="18">
        <v>-25.534729406</v>
      </c>
      <c r="P206" s="18">
        <v>0</v>
      </c>
      <c r="Q206" s="18">
        <v>52.725845999999997</v>
      </c>
      <c r="R206" s="18">
        <v>146.162484651</v>
      </c>
      <c r="S206" s="18">
        <v>296.62324714800002</v>
      </c>
      <c r="T206" s="18">
        <v>228.82278634500003</v>
      </c>
      <c r="U206" s="19">
        <v>8792.8246924080013</v>
      </c>
      <c r="V206" s="23"/>
      <c r="W206" s="15"/>
      <c r="X206" s="16"/>
      <c r="Y206" s="15"/>
      <c r="Z206" s="15"/>
      <c r="AA206" s="15"/>
      <c r="AB206" s="15"/>
      <c r="AD206" s="15"/>
    </row>
    <row r="207" spans="1:30" s="2" customFormat="1" ht="39.950000000000003" customHeight="1" thickBot="1" x14ac:dyDescent="0.4">
      <c r="A207" s="115"/>
      <c r="B207" s="118"/>
      <c r="C207" s="121"/>
      <c r="D207" s="25" t="s">
        <v>28</v>
      </c>
      <c r="E207" s="26">
        <v>5.027504287625955E-2</v>
      </c>
      <c r="F207" s="26">
        <v>0.27029133263618588</v>
      </c>
      <c r="G207" s="26">
        <v>6.9839182411940764E-3</v>
      </c>
      <c r="H207" s="26">
        <v>0.63363860344806511</v>
      </c>
      <c r="I207" s="26">
        <v>0.17398499893202057</v>
      </c>
      <c r="J207" s="27">
        <v>5.3432530808304887E-2</v>
      </c>
      <c r="K207" s="27">
        <v>0.11790062795873656</v>
      </c>
      <c r="L207" s="27">
        <v>3.0744456677217383E-2</v>
      </c>
      <c r="M207" s="27">
        <v>0.19465926640442652</v>
      </c>
      <c r="N207" s="27">
        <v>2.8585927535429554</v>
      </c>
      <c r="O207" s="27" t="s">
        <v>32</v>
      </c>
      <c r="P207" s="27" t="s">
        <v>32</v>
      </c>
      <c r="Q207" s="27">
        <v>-0.24107673113485939</v>
      </c>
      <c r="R207" s="27">
        <v>0.14114332639636629</v>
      </c>
      <c r="S207" s="27">
        <v>1.7292746304677413E-2</v>
      </c>
      <c r="T207" s="27">
        <v>9.6538042787812056E-2</v>
      </c>
      <c r="U207" s="28">
        <v>0.15784168705994236</v>
      </c>
      <c r="V207" s="23"/>
      <c r="W207" s="15"/>
      <c r="X207" s="16"/>
      <c r="Y207" s="15"/>
      <c r="Z207" s="15"/>
      <c r="AA207" s="15"/>
      <c r="AB207" s="15"/>
      <c r="AD207" s="15"/>
    </row>
    <row r="208" spans="1:30" s="16" customFormat="1" ht="39.950000000000003" customHeight="1" x14ac:dyDescent="0.35">
      <c r="A208" s="104" t="s">
        <v>64</v>
      </c>
      <c r="B208" s="105"/>
      <c r="C208" s="110" t="s">
        <v>26</v>
      </c>
      <c r="D208" s="29" t="s">
        <v>27</v>
      </c>
      <c r="E208" s="30">
        <v>636.59957087100008</v>
      </c>
      <c r="F208" s="30">
        <v>154.08662887600002</v>
      </c>
      <c r="G208" s="30">
        <v>66.957456953999994</v>
      </c>
      <c r="H208" s="30">
        <v>87.129171921999998</v>
      </c>
      <c r="I208" s="30">
        <v>138.42562815099996</v>
      </c>
      <c r="J208" s="30">
        <v>2174.2340977650001</v>
      </c>
      <c r="K208" s="30">
        <v>740.34425047899992</v>
      </c>
      <c r="L208" s="30">
        <v>1433.8898472860003</v>
      </c>
      <c r="M208" s="30">
        <v>3613.3135391839992</v>
      </c>
      <c r="N208" s="30">
        <v>0.74482175699999997</v>
      </c>
      <c r="O208" s="30">
        <v>95.597465400000033</v>
      </c>
      <c r="P208" s="30">
        <v>8.9794994000000017</v>
      </c>
      <c r="Q208" s="30">
        <v>76.114279937000006</v>
      </c>
      <c r="R208" s="30">
        <v>59.256664178999991</v>
      </c>
      <c r="S208" s="30">
        <v>96.106754165000041</v>
      </c>
      <c r="T208" s="30">
        <v>180.61270963800007</v>
      </c>
      <c r="U208" s="31">
        <v>7234.071659322999</v>
      </c>
      <c r="V208" s="32"/>
      <c r="W208" s="15"/>
      <c r="Y208" s="15"/>
      <c r="Z208" s="15"/>
      <c r="AA208" s="15"/>
      <c r="AB208" s="15"/>
      <c r="AC208" s="15"/>
      <c r="AD208" s="15"/>
    </row>
    <row r="209" spans="1:30" s="16" customFormat="1" ht="39.950000000000003" customHeight="1" x14ac:dyDescent="0.35">
      <c r="A209" s="106"/>
      <c r="B209" s="107"/>
      <c r="C209" s="111"/>
      <c r="D209" s="33" t="s">
        <v>2</v>
      </c>
      <c r="E209" s="34">
        <v>620.91591432200039</v>
      </c>
      <c r="F209" s="34">
        <v>155.37433341999997</v>
      </c>
      <c r="G209" s="34">
        <v>82.022976819999982</v>
      </c>
      <c r="H209" s="34">
        <v>73.351356599999988</v>
      </c>
      <c r="I209" s="34">
        <v>133.19429649999998</v>
      </c>
      <c r="J209" s="34">
        <v>2051.6863305729999</v>
      </c>
      <c r="K209" s="34">
        <v>616.91850589100022</v>
      </c>
      <c r="L209" s="34">
        <v>1434.7678246819999</v>
      </c>
      <c r="M209" s="34">
        <v>2531.4997994</v>
      </c>
      <c r="N209" s="34">
        <v>0.8393482000000001</v>
      </c>
      <c r="O209" s="34">
        <v>-34.752784569999989</v>
      </c>
      <c r="P209" s="34">
        <v>13.261742999999996</v>
      </c>
      <c r="Q209" s="34">
        <v>101.65047988999999</v>
      </c>
      <c r="R209" s="34">
        <v>49.858500644000003</v>
      </c>
      <c r="S209" s="34">
        <v>114.0390677499999</v>
      </c>
      <c r="T209" s="34">
        <v>162.26591512000002</v>
      </c>
      <c r="U209" s="35">
        <v>5899.8329442490003</v>
      </c>
      <c r="V209" s="32"/>
      <c r="W209" s="15"/>
      <c r="Y209" s="15"/>
      <c r="Z209" s="15"/>
      <c r="AA209" s="15"/>
      <c r="AB209" s="15"/>
      <c r="AC209" s="15"/>
      <c r="AD209" s="15"/>
    </row>
    <row r="210" spans="1:30" s="16" customFormat="1" ht="39.950000000000003" customHeight="1" x14ac:dyDescent="0.35">
      <c r="A210" s="106"/>
      <c r="B210" s="107"/>
      <c r="C210" s="111"/>
      <c r="D210" s="33" t="s">
        <v>28</v>
      </c>
      <c r="E210" s="36">
        <v>2.525890573464399E-2</v>
      </c>
      <c r="F210" s="36">
        <v>-8.2877558709719031E-3</v>
      </c>
      <c r="G210" s="36">
        <v>-0.18367438552079596</v>
      </c>
      <c r="H210" s="36">
        <v>0.1878331357541656</v>
      </c>
      <c r="I210" s="36">
        <v>3.9275943403477322E-2</v>
      </c>
      <c r="J210" s="36">
        <v>5.9730264497972668E-2</v>
      </c>
      <c r="K210" s="36">
        <v>0.20006815067046649</v>
      </c>
      <c r="L210" s="36">
        <v>-6.1192994496802623E-4</v>
      </c>
      <c r="M210" s="36">
        <v>0.42734103318530925</v>
      </c>
      <c r="N210" s="36">
        <v>-0.11261886663961407</v>
      </c>
      <c r="O210" s="36" t="s">
        <v>32</v>
      </c>
      <c r="P210" s="36">
        <v>-0.32290201974205013</v>
      </c>
      <c r="Q210" s="36">
        <v>-0.25121573435397171</v>
      </c>
      <c r="R210" s="36">
        <v>0.18849671397270482</v>
      </c>
      <c r="S210" s="36">
        <v>-0.15724710784475768</v>
      </c>
      <c r="T210" s="36">
        <v>0.1130662253032752</v>
      </c>
      <c r="U210" s="37">
        <v>0.22614855838834877</v>
      </c>
      <c r="V210" s="32"/>
      <c r="W210" s="15"/>
      <c r="Y210" s="15"/>
      <c r="Z210" s="15"/>
      <c r="AA210" s="15"/>
      <c r="AB210" s="15"/>
      <c r="AD210" s="15"/>
    </row>
    <row r="211" spans="1:30" s="16" customFormat="1" ht="39.950000000000003" customHeight="1" x14ac:dyDescent="0.35">
      <c r="A211" s="106"/>
      <c r="B211" s="107"/>
      <c r="C211" s="111" t="s">
        <v>29</v>
      </c>
      <c r="D211" s="33" t="s">
        <v>27</v>
      </c>
      <c r="E211" s="34">
        <v>5685.2456775270002</v>
      </c>
      <c r="F211" s="34">
        <v>1269.7749601200001</v>
      </c>
      <c r="G211" s="34">
        <v>659.350654674</v>
      </c>
      <c r="H211" s="34">
        <v>610.42430544599995</v>
      </c>
      <c r="I211" s="34">
        <v>1189.9561113509999</v>
      </c>
      <c r="J211" s="34">
        <v>12311.760984976998</v>
      </c>
      <c r="K211" s="34">
        <v>3871.6752801909997</v>
      </c>
      <c r="L211" s="34">
        <v>8440.0857047860009</v>
      </c>
      <c r="M211" s="34">
        <v>23476.787659603997</v>
      </c>
      <c r="N211" s="34">
        <v>11.009819346</v>
      </c>
      <c r="O211" s="34">
        <v>345.97719970000003</v>
      </c>
      <c r="P211" s="34">
        <v>80.223601900000006</v>
      </c>
      <c r="Q211" s="34">
        <v>318.456407517</v>
      </c>
      <c r="R211" s="34">
        <v>676.61876862000008</v>
      </c>
      <c r="S211" s="34">
        <v>1358.8463118739999</v>
      </c>
      <c r="T211" s="34">
        <v>1522.3375025050002</v>
      </c>
      <c r="U211" s="35">
        <v>48246.99500504099</v>
      </c>
      <c r="V211" s="32"/>
      <c r="W211" s="15"/>
      <c r="Y211" s="15"/>
      <c r="Z211" s="15"/>
      <c r="AA211" s="15"/>
      <c r="AB211" s="15"/>
      <c r="AD211" s="15"/>
    </row>
    <row r="212" spans="1:30" s="16" customFormat="1" ht="39.950000000000003" customHeight="1" x14ac:dyDescent="0.35">
      <c r="A212" s="106"/>
      <c r="B212" s="107"/>
      <c r="C212" s="111"/>
      <c r="D212" s="33" t="s">
        <v>2</v>
      </c>
      <c r="E212" s="34">
        <v>5488.6584707220009</v>
      </c>
      <c r="F212" s="34">
        <v>1047.23376564</v>
      </c>
      <c r="G212" s="34">
        <v>589.08183884999994</v>
      </c>
      <c r="H212" s="34">
        <v>458.15192679000006</v>
      </c>
      <c r="I212" s="34">
        <v>1006.4288928</v>
      </c>
      <c r="J212" s="34">
        <v>11586.291413804</v>
      </c>
      <c r="K212" s="34">
        <v>3427.0234760220005</v>
      </c>
      <c r="L212" s="34">
        <v>8159.2679377820004</v>
      </c>
      <c r="M212" s="34">
        <v>20377.836618922</v>
      </c>
      <c r="N212" s="34">
        <v>4.7397971180000003</v>
      </c>
      <c r="O212" s="34">
        <v>862.52809552400004</v>
      </c>
      <c r="P212" s="34">
        <v>72.667202500000002</v>
      </c>
      <c r="Q212" s="34">
        <v>396.14633012999997</v>
      </c>
      <c r="R212" s="34">
        <v>609.42867742599992</v>
      </c>
      <c r="S212" s="34">
        <v>1619.2284439479999</v>
      </c>
      <c r="T212" s="34">
        <v>1361.367063820999</v>
      </c>
      <c r="U212" s="35">
        <v>44432.554772354997</v>
      </c>
      <c r="V212" s="32"/>
      <c r="W212" s="15"/>
      <c r="Y212" s="15"/>
      <c r="Z212" s="15"/>
      <c r="AA212" s="15"/>
      <c r="AB212" s="15"/>
      <c r="AD212" s="15"/>
    </row>
    <row r="213" spans="1:30" s="16" customFormat="1" ht="39.950000000000003" customHeight="1" thickBot="1" x14ac:dyDescent="0.4">
      <c r="A213" s="108"/>
      <c r="B213" s="109"/>
      <c r="C213" s="112"/>
      <c r="D213" s="38" t="s">
        <v>28</v>
      </c>
      <c r="E213" s="39">
        <v>3.5816986583087483E-2</v>
      </c>
      <c r="F213" s="39">
        <v>0.21250383799838388</v>
      </c>
      <c r="G213" s="39">
        <v>0.1192853202895852</v>
      </c>
      <c r="H213" s="39">
        <v>0.33236219199793071</v>
      </c>
      <c r="I213" s="39">
        <v>0.18235487858501981</v>
      </c>
      <c r="J213" s="39">
        <v>6.2614476475938458E-2</v>
      </c>
      <c r="K213" s="39">
        <v>0.12974868928681499</v>
      </c>
      <c r="L213" s="39">
        <v>3.4417029707243245E-2</v>
      </c>
      <c r="M213" s="39">
        <v>0.15207458468895771</v>
      </c>
      <c r="N213" s="39">
        <v>1.3228461201828174</v>
      </c>
      <c r="O213" s="39">
        <v>-0.59888008112963187</v>
      </c>
      <c r="P213" s="39">
        <v>0.10398638092611318</v>
      </c>
      <c r="Q213" s="39">
        <v>-0.19611420504010507</v>
      </c>
      <c r="R213" s="39">
        <v>0.11025095090337086</v>
      </c>
      <c r="S213" s="39">
        <v>-0.16080629823864559</v>
      </c>
      <c r="T213" s="39">
        <v>0.11824176077258663</v>
      </c>
      <c r="U213" s="40">
        <v>8.584787105375398E-2</v>
      </c>
      <c r="V213" s="32"/>
      <c r="W213" s="15"/>
      <c r="Y213" s="15"/>
      <c r="Z213" s="15"/>
      <c r="AA213" s="15"/>
      <c r="AB213" s="15"/>
      <c r="AD213" s="15"/>
    </row>
    <row r="214" spans="1:30" s="16" customFormat="1" ht="39.950000000000003" customHeight="1" x14ac:dyDescent="0.35">
      <c r="A214" s="113">
        <v>32</v>
      </c>
      <c r="B214" s="116" t="s">
        <v>65</v>
      </c>
      <c r="C214" s="119" t="s">
        <v>26</v>
      </c>
      <c r="D214" s="11" t="s">
        <v>27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545.56016129650016</v>
      </c>
      <c r="P214" s="12">
        <v>0</v>
      </c>
      <c r="Q214" s="12">
        <v>0</v>
      </c>
      <c r="R214" s="12">
        <v>0</v>
      </c>
      <c r="S214" s="12">
        <v>0</v>
      </c>
      <c r="T214" s="12">
        <v>0.3369492</v>
      </c>
      <c r="U214" s="13">
        <v>545.8971104965002</v>
      </c>
      <c r="V214" s="23"/>
      <c r="W214" s="15"/>
      <c r="Y214" s="15"/>
      <c r="Z214" s="15"/>
      <c r="AA214" s="15"/>
      <c r="AB214" s="15"/>
      <c r="AC214" s="15"/>
      <c r="AD214" s="15"/>
    </row>
    <row r="215" spans="1:30" s="24" customFormat="1" ht="39.950000000000003" customHeight="1" x14ac:dyDescent="0.35">
      <c r="A215" s="114"/>
      <c r="B215" s="117"/>
      <c r="C215" s="120"/>
      <c r="D215" s="17" t="s">
        <v>2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338.6680623374059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9">
        <v>338.6680623374059</v>
      </c>
      <c r="V215" s="23"/>
      <c r="W215" s="15"/>
      <c r="X215" s="16"/>
      <c r="Y215" s="15"/>
      <c r="Z215" s="15"/>
      <c r="AA215" s="15"/>
      <c r="AB215" s="15"/>
      <c r="AC215" s="15"/>
      <c r="AD215" s="15"/>
    </row>
    <row r="216" spans="1:30" s="24" customFormat="1" ht="39.950000000000003" customHeight="1" x14ac:dyDescent="0.35">
      <c r="A216" s="114"/>
      <c r="B216" s="117"/>
      <c r="C216" s="120"/>
      <c r="D216" s="17" t="s">
        <v>28</v>
      </c>
      <c r="E216" s="20" t="s">
        <v>32</v>
      </c>
      <c r="F216" s="20" t="s">
        <v>32</v>
      </c>
      <c r="G216" s="20" t="s">
        <v>32</v>
      </c>
      <c r="H216" s="20" t="s">
        <v>32</v>
      </c>
      <c r="I216" s="20" t="s">
        <v>32</v>
      </c>
      <c r="J216" s="21" t="s">
        <v>32</v>
      </c>
      <c r="K216" s="21" t="s">
        <v>32</v>
      </c>
      <c r="L216" s="21" t="s">
        <v>32</v>
      </c>
      <c r="M216" s="21" t="s">
        <v>32</v>
      </c>
      <c r="N216" s="21" t="s">
        <v>32</v>
      </c>
      <c r="O216" s="21">
        <v>0.61089934944315238</v>
      </c>
      <c r="P216" s="21" t="s">
        <v>32</v>
      </c>
      <c r="Q216" s="21" t="s">
        <v>32</v>
      </c>
      <c r="R216" s="21" t="s">
        <v>32</v>
      </c>
      <c r="S216" s="21" t="s">
        <v>32</v>
      </c>
      <c r="T216" s="21" t="s">
        <v>32</v>
      </c>
      <c r="U216" s="22">
        <v>0.611894274083151</v>
      </c>
      <c r="V216" s="23"/>
      <c r="W216" s="15"/>
      <c r="X216" s="16"/>
      <c r="Y216" s="15"/>
      <c r="Z216" s="15"/>
      <c r="AA216" s="15"/>
      <c r="AB216" s="15"/>
      <c r="AC216" s="15"/>
      <c r="AD216" s="15"/>
    </row>
    <row r="217" spans="1:30" s="24" customFormat="1" ht="39.950000000000003" customHeight="1" x14ac:dyDescent="0.35">
      <c r="A217" s="114"/>
      <c r="B217" s="117"/>
      <c r="C217" s="120" t="s">
        <v>29</v>
      </c>
      <c r="D217" s="17" t="s">
        <v>27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8924.2218218479993</v>
      </c>
      <c r="P217" s="18">
        <v>0</v>
      </c>
      <c r="Q217" s="18">
        <v>0</v>
      </c>
      <c r="R217" s="18">
        <v>0</v>
      </c>
      <c r="S217" s="18">
        <v>0</v>
      </c>
      <c r="T217" s="18">
        <v>0.3369492</v>
      </c>
      <c r="U217" s="19">
        <v>8924.5587710479995</v>
      </c>
      <c r="V217" s="23"/>
      <c r="W217" s="15"/>
      <c r="X217" s="16"/>
      <c r="Y217" s="15"/>
      <c r="Z217" s="15"/>
      <c r="AA217" s="15"/>
      <c r="AB217" s="15"/>
      <c r="AC217" s="15"/>
      <c r="AD217" s="15"/>
    </row>
    <row r="218" spans="1:30" s="24" customFormat="1" ht="39.950000000000003" customHeight="1" x14ac:dyDescent="0.35">
      <c r="A218" s="114"/>
      <c r="B218" s="117"/>
      <c r="C218" s="120"/>
      <c r="D218" s="17" t="s">
        <v>2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8299.9091437030002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9">
        <v>8299.9091437030002</v>
      </c>
      <c r="V218" s="23"/>
      <c r="W218" s="15"/>
      <c r="X218" s="16"/>
      <c r="Y218" s="15"/>
      <c r="Z218" s="15"/>
      <c r="AA218" s="15"/>
      <c r="AB218" s="15"/>
      <c r="AC218" s="15"/>
      <c r="AD218" s="15"/>
    </row>
    <row r="219" spans="1:30" s="24" customFormat="1" ht="39.950000000000003" customHeight="1" thickBot="1" x14ac:dyDescent="0.4">
      <c r="A219" s="115"/>
      <c r="B219" s="118"/>
      <c r="C219" s="121"/>
      <c r="D219" s="25" t="s">
        <v>28</v>
      </c>
      <c r="E219" s="26" t="s">
        <v>32</v>
      </c>
      <c r="F219" s="26" t="s">
        <v>32</v>
      </c>
      <c r="G219" s="26" t="s">
        <v>32</v>
      </c>
      <c r="H219" s="26" t="s">
        <v>32</v>
      </c>
      <c r="I219" s="26" t="s">
        <v>32</v>
      </c>
      <c r="J219" s="27" t="s">
        <v>32</v>
      </c>
      <c r="K219" s="27" t="s">
        <v>32</v>
      </c>
      <c r="L219" s="27" t="s">
        <v>32</v>
      </c>
      <c r="M219" s="27" t="s">
        <v>32</v>
      </c>
      <c r="N219" s="27" t="s">
        <v>32</v>
      </c>
      <c r="O219" s="27">
        <v>7.5219218347547162E-2</v>
      </c>
      <c r="P219" s="27" t="s">
        <v>32</v>
      </c>
      <c r="Q219" s="27" t="s">
        <v>32</v>
      </c>
      <c r="R219" s="27" t="s">
        <v>32</v>
      </c>
      <c r="S219" s="27" t="s">
        <v>32</v>
      </c>
      <c r="T219" s="27" t="s">
        <v>32</v>
      </c>
      <c r="U219" s="28">
        <v>7.525981508109765E-2</v>
      </c>
      <c r="V219" s="23"/>
      <c r="W219" s="15"/>
      <c r="X219" s="16"/>
      <c r="Y219" s="15"/>
      <c r="Z219" s="15"/>
      <c r="AA219" s="15"/>
      <c r="AB219" s="15"/>
      <c r="AC219" s="15"/>
      <c r="AD219" s="15"/>
    </row>
    <row r="220" spans="1:30" s="24" customFormat="1" ht="39.950000000000003" customHeight="1" x14ac:dyDescent="0.35">
      <c r="A220" s="113">
        <v>33</v>
      </c>
      <c r="B220" s="116" t="s">
        <v>66</v>
      </c>
      <c r="C220" s="119" t="s">
        <v>26</v>
      </c>
      <c r="D220" s="11" t="s">
        <v>27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82.229999999999905</v>
      </c>
      <c r="Q220" s="12">
        <v>0</v>
      </c>
      <c r="R220" s="12">
        <v>0</v>
      </c>
      <c r="S220" s="12">
        <v>0</v>
      </c>
      <c r="T220" s="12">
        <v>0</v>
      </c>
      <c r="U220" s="13">
        <v>82.229999999999905</v>
      </c>
      <c r="V220" s="23"/>
      <c r="W220" s="15"/>
      <c r="X220" s="16"/>
      <c r="Y220" s="15"/>
      <c r="Z220" s="15"/>
      <c r="AA220" s="15"/>
      <c r="AB220" s="15"/>
      <c r="AC220" s="15"/>
      <c r="AD220" s="15"/>
    </row>
    <row r="221" spans="1:30" s="24" customFormat="1" ht="39.950000000000003" customHeight="1" x14ac:dyDescent="0.35">
      <c r="A221" s="114"/>
      <c r="B221" s="117"/>
      <c r="C221" s="120"/>
      <c r="D221" s="17" t="s">
        <v>2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80.38</v>
      </c>
      <c r="Q221" s="18">
        <v>0</v>
      </c>
      <c r="R221" s="18">
        <v>0</v>
      </c>
      <c r="S221" s="18">
        <v>0</v>
      </c>
      <c r="T221" s="18">
        <v>0</v>
      </c>
      <c r="U221" s="19">
        <v>80.38</v>
      </c>
      <c r="V221" s="23"/>
      <c r="W221" s="15"/>
      <c r="X221" s="16"/>
      <c r="Y221" s="15"/>
      <c r="Z221" s="15"/>
      <c r="AA221" s="15"/>
      <c r="AB221" s="15"/>
      <c r="AC221" s="15"/>
      <c r="AD221" s="15"/>
    </row>
    <row r="222" spans="1:30" s="24" customFormat="1" ht="39.950000000000003" customHeight="1" x14ac:dyDescent="0.35">
      <c r="A222" s="114"/>
      <c r="B222" s="117"/>
      <c r="C222" s="120"/>
      <c r="D222" s="17" t="s">
        <v>28</v>
      </c>
      <c r="E222" s="20" t="s">
        <v>32</v>
      </c>
      <c r="F222" s="20" t="s">
        <v>32</v>
      </c>
      <c r="G222" s="20" t="s">
        <v>32</v>
      </c>
      <c r="H222" s="20" t="s">
        <v>32</v>
      </c>
      <c r="I222" s="20" t="s">
        <v>32</v>
      </c>
      <c r="J222" s="21" t="s">
        <v>32</v>
      </c>
      <c r="K222" s="21" t="s">
        <v>32</v>
      </c>
      <c r="L222" s="21" t="s">
        <v>32</v>
      </c>
      <c r="M222" s="21" t="s">
        <v>32</v>
      </c>
      <c r="N222" s="21" t="s">
        <v>32</v>
      </c>
      <c r="O222" s="21" t="s">
        <v>32</v>
      </c>
      <c r="P222" s="21">
        <v>2.3015675541178268E-2</v>
      </c>
      <c r="Q222" s="21" t="s">
        <v>32</v>
      </c>
      <c r="R222" s="21" t="s">
        <v>32</v>
      </c>
      <c r="S222" s="21" t="s">
        <v>32</v>
      </c>
      <c r="T222" s="21" t="s">
        <v>32</v>
      </c>
      <c r="U222" s="22">
        <v>2.3015675541178268E-2</v>
      </c>
      <c r="V222" s="23"/>
      <c r="W222" s="15"/>
      <c r="X222" s="16"/>
      <c r="Y222" s="15"/>
      <c r="Z222" s="15"/>
      <c r="AA222" s="15"/>
      <c r="AB222" s="15"/>
      <c r="AD222" s="15"/>
    </row>
    <row r="223" spans="1:30" s="24" customFormat="1" ht="39.950000000000003" customHeight="1" x14ac:dyDescent="0.35">
      <c r="A223" s="114"/>
      <c r="B223" s="117"/>
      <c r="C223" s="120" t="s">
        <v>29</v>
      </c>
      <c r="D223" s="17" t="s">
        <v>27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615.04999999999995</v>
      </c>
      <c r="Q223" s="18">
        <v>0</v>
      </c>
      <c r="R223" s="18">
        <v>0</v>
      </c>
      <c r="S223" s="18">
        <v>0</v>
      </c>
      <c r="T223" s="18">
        <v>0</v>
      </c>
      <c r="U223" s="19">
        <v>615.04999999999995</v>
      </c>
      <c r="V223" s="23"/>
      <c r="W223" s="15"/>
      <c r="X223" s="16"/>
      <c r="Y223" s="15"/>
      <c r="Z223" s="15"/>
      <c r="AA223" s="15"/>
      <c r="AB223" s="15"/>
      <c r="AD223" s="15"/>
    </row>
    <row r="224" spans="1:30" s="24" customFormat="1" ht="39.950000000000003" customHeight="1" x14ac:dyDescent="0.35">
      <c r="A224" s="114"/>
      <c r="B224" s="117"/>
      <c r="C224" s="120"/>
      <c r="D224" s="17" t="s">
        <v>2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541.43299999999999</v>
      </c>
      <c r="Q224" s="18">
        <v>0</v>
      </c>
      <c r="R224" s="18">
        <v>0</v>
      </c>
      <c r="S224" s="18">
        <v>0</v>
      </c>
      <c r="T224" s="18">
        <v>0</v>
      </c>
      <c r="U224" s="19">
        <v>541.43299999999999</v>
      </c>
      <c r="V224" s="23"/>
      <c r="W224" s="15"/>
      <c r="X224" s="16"/>
      <c r="Y224" s="15"/>
      <c r="Z224" s="15"/>
      <c r="AA224" s="15"/>
      <c r="AB224" s="15"/>
      <c r="AD224" s="15"/>
    </row>
    <row r="225" spans="1:30" s="24" customFormat="1" ht="39.950000000000003" customHeight="1" thickBot="1" x14ac:dyDescent="0.4">
      <c r="A225" s="115"/>
      <c r="B225" s="118"/>
      <c r="C225" s="121"/>
      <c r="D225" s="25" t="s">
        <v>28</v>
      </c>
      <c r="E225" s="26" t="s">
        <v>32</v>
      </c>
      <c r="F225" s="26" t="s">
        <v>32</v>
      </c>
      <c r="G225" s="26" t="s">
        <v>32</v>
      </c>
      <c r="H225" s="26" t="s">
        <v>32</v>
      </c>
      <c r="I225" s="26" t="s">
        <v>32</v>
      </c>
      <c r="J225" s="27" t="s">
        <v>32</v>
      </c>
      <c r="K225" s="27" t="s">
        <v>32</v>
      </c>
      <c r="L225" s="27" t="s">
        <v>32</v>
      </c>
      <c r="M225" s="27" t="s">
        <v>32</v>
      </c>
      <c r="N225" s="27" t="s">
        <v>32</v>
      </c>
      <c r="O225" s="27" t="s">
        <v>32</v>
      </c>
      <c r="P225" s="27">
        <v>0.1359669617478062</v>
      </c>
      <c r="Q225" s="27" t="s">
        <v>32</v>
      </c>
      <c r="R225" s="27" t="s">
        <v>32</v>
      </c>
      <c r="S225" s="27" t="s">
        <v>32</v>
      </c>
      <c r="T225" s="27" t="s">
        <v>32</v>
      </c>
      <c r="U225" s="28">
        <v>0.1359669617478062</v>
      </c>
      <c r="V225" s="23"/>
      <c r="W225" s="15"/>
      <c r="X225" s="16"/>
      <c r="Y225" s="15"/>
      <c r="Z225" s="15"/>
      <c r="AA225" s="15"/>
      <c r="AB225" s="15"/>
      <c r="AD225" s="15"/>
    </row>
    <row r="226" spans="1:30" s="16" customFormat="1" ht="39.950000000000003" customHeight="1" x14ac:dyDescent="0.35">
      <c r="A226" s="104" t="s">
        <v>67</v>
      </c>
      <c r="B226" s="105"/>
      <c r="C226" s="110" t="s">
        <v>26</v>
      </c>
      <c r="D226" s="29" t="s">
        <v>27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545.56016129650016</v>
      </c>
      <c r="P226" s="30">
        <v>82.229999999999905</v>
      </c>
      <c r="Q226" s="30">
        <v>0</v>
      </c>
      <c r="R226" s="30">
        <v>0</v>
      </c>
      <c r="S226" s="30">
        <v>0</v>
      </c>
      <c r="T226" s="30">
        <v>0.3369492</v>
      </c>
      <c r="U226" s="31">
        <v>628.12711049650011</v>
      </c>
      <c r="V226" s="32"/>
      <c r="W226" s="15"/>
      <c r="Y226" s="15"/>
      <c r="Z226" s="15"/>
      <c r="AA226" s="15"/>
      <c r="AB226" s="15"/>
      <c r="AC226" s="15"/>
      <c r="AD226" s="15"/>
    </row>
    <row r="227" spans="1:30" s="16" customFormat="1" ht="39.950000000000003" customHeight="1" x14ac:dyDescent="0.35">
      <c r="A227" s="106"/>
      <c r="B227" s="107"/>
      <c r="C227" s="111"/>
      <c r="D227" s="33" t="s">
        <v>2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338.6680623374059</v>
      </c>
      <c r="P227" s="34">
        <v>80.38</v>
      </c>
      <c r="Q227" s="34">
        <v>0</v>
      </c>
      <c r="R227" s="34">
        <v>0</v>
      </c>
      <c r="S227" s="34">
        <v>0</v>
      </c>
      <c r="T227" s="34">
        <v>0</v>
      </c>
      <c r="U227" s="35">
        <v>419.0480623374059</v>
      </c>
      <c r="V227" s="32"/>
      <c r="W227" s="15"/>
      <c r="Y227" s="15"/>
      <c r="Z227" s="15"/>
      <c r="AA227" s="15"/>
      <c r="AB227" s="15"/>
      <c r="AC227" s="15"/>
      <c r="AD227" s="15"/>
    </row>
    <row r="228" spans="1:30" s="16" customFormat="1" ht="39.950000000000003" customHeight="1" x14ac:dyDescent="0.35">
      <c r="A228" s="106"/>
      <c r="B228" s="107"/>
      <c r="C228" s="111"/>
      <c r="D228" s="33" t="s">
        <v>28</v>
      </c>
      <c r="E228" s="36" t="s">
        <v>32</v>
      </c>
      <c r="F228" s="36" t="s">
        <v>32</v>
      </c>
      <c r="G228" s="36" t="s">
        <v>32</v>
      </c>
      <c r="H228" s="36" t="s">
        <v>32</v>
      </c>
      <c r="I228" s="36" t="s">
        <v>32</v>
      </c>
      <c r="J228" s="36" t="s">
        <v>32</v>
      </c>
      <c r="K228" s="36" t="s">
        <v>32</v>
      </c>
      <c r="L228" s="36" t="s">
        <v>32</v>
      </c>
      <c r="M228" s="36" t="s">
        <v>32</v>
      </c>
      <c r="N228" s="36" t="s">
        <v>32</v>
      </c>
      <c r="O228" s="36">
        <v>0.61089934944315238</v>
      </c>
      <c r="P228" s="36">
        <v>2.3015675541178268E-2</v>
      </c>
      <c r="Q228" s="36" t="s">
        <v>32</v>
      </c>
      <c r="R228" s="36" t="s">
        <v>32</v>
      </c>
      <c r="S228" s="36" t="s">
        <v>32</v>
      </c>
      <c r="T228" s="36" t="s">
        <v>32</v>
      </c>
      <c r="U228" s="37">
        <v>0.49893810985039122</v>
      </c>
      <c r="V228" s="32"/>
      <c r="W228" s="15"/>
      <c r="Y228" s="15"/>
      <c r="Z228" s="15"/>
      <c r="AA228" s="15"/>
      <c r="AB228" s="15"/>
      <c r="AD228" s="15"/>
    </row>
    <row r="229" spans="1:30" s="16" customFormat="1" ht="39.950000000000003" customHeight="1" x14ac:dyDescent="0.35">
      <c r="A229" s="106"/>
      <c r="B229" s="107"/>
      <c r="C229" s="111" t="s">
        <v>29</v>
      </c>
      <c r="D229" s="33" t="s">
        <v>27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8924.2218218479993</v>
      </c>
      <c r="P229" s="34">
        <v>615.04999999999995</v>
      </c>
      <c r="Q229" s="34">
        <v>0</v>
      </c>
      <c r="R229" s="34">
        <v>0</v>
      </c>
      <c r="S229" s="34">
        <v>0</v>
      </c>
      <c r="T229" s="34">
        <v>0.3369492</v>
      </c>
      <c r="U229" s="35">
        <v>9539.6087710479987</v>
      </c>
      <c r="V229" s="32"/>
      <c r="W229" s="15"/>
      <c r="Y229" s="15"/>
      <c r="Z229" s="15"/>
      <c r="AA229" s="15"/>
      <c r="AB229" s="15"/>
      <c r="AD229" s="15"/>
    </row>
    <row r="230" spans="1:30" s="16" customFormat="1" ht="39.950000000000003" customHeight="1" x14ac:dyDescent="0.35">
      <c r="A230" s="106"/>
      <c r="B230" s="107"/>
      <c r="C230" s="111"/>
      <c r="D230" s="33" t="s">
        <v>2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8299.9091437030002</v>
      </c>
      <c r="P230" s="34">
        <v>541.43299999999999</v>
      </c>
      <c r="Q230" s="34">
        <v>0</v>
      </c>
      <c r="R230" s="34">
        <v>0</v>
      </c>
      <c r="S230" s="34">
        <v>0</v>
      </c>
      <c r="T230" s="34">
        <v>0</v>
      </c>
      <c r="U230" s="35">
        <v>8841.3421437030011</v>
      </c>
      <c r="V230" s="32"/>
      <c r="W230" s="15"/>
      <c r="Y230" s="15"/>
      <c r="Z230" s="15"/>
      <c r="AA230" s="15"/>
      <c r="AB230" s="15"/>
      <c r="AD230" s="15"/>
    </row>
    <row r="231" spans="1:30" s="16" customFormat="1" ht="39.950000000000003" customHeight="1" thickBot="1" x14ac:dyDescent="0.4">
      <c r="A231" s="108"/>
      <c r="B231" s="109"/>
      <c r="C231" s="112"/>
      <c r="D231" s="38" t="s">
        <v>28</v>
      </c>
      <c r="E231" s="39" t="s">
        <v>32</v>
      </c>
      <c r="F231" s="39" t="s">
        <v>32</v>
      </c>
      <c r="G231" s="39" t="s">
        <v>32</v>
      </c>
      <c r="H231" s="39" t="s">
        <v>32</v>
      </c>
      <c r="I231" s="39" t="s">
        <v>32</v>
      </c>
      <c r="J231" s="39" t="s">
        <v>32</v>
      </c>
      <c r="K231" s="39" t="s">
        <v>32</v>
      </c>
      <c r="L231" s="39" t="s">
        <v>32</v>
      </c>
      <c r="M231" s="39" t="s">
        <v>32</v>
      </c>
      <c r="N231" s="39" t="s">
        <v>32</v>
      </c>
      <c r="O231" s="39">
        <v>7.5219218347547162E-2</v>
      </c>
      <c r="P231" s="39">
        <v>0.1359669617478062</v>
      </c>
      <c r="Q231" s="39" t="s">
        <v>32</v>
      </c>
      <c r="R231" s="39" t="s">
        <v>32</v>
      </c>
      <c r="S231" s="39" t="s">
        <v>32</v>
      </c>
      <c r="T231" s="39" t="s">
        <v>32</v>
      </c>
      <c r="U231" s="40">
        <v>7.89774466360086E-2</v>
      </c>
      <c r="V231" s="32"/>
      <c r="W231" s="15"/>
      <c r="Y231" s="15"/>
      <c r="Z231" s="15"/>
      <c r="AA231" s="15"/>
      <c r="AB231" s="15"/>
      <c r="AD231" s="15"/>
    </row>
    <row r="232" spans="1:30" s="16" customFormat="1" ht="39.950000000000003" customHeight="1" x14ac:dyDescent="0.35">
      <c r="A232" s="104" t="s">
        <v>68</v>
      </c>
      <c r="B232" s="105"/>
      <c r="C232" s="110" t="s">
        <v>26</v>
      </c>
      <c r="D232" s="29" t="s">
        <v>27</v>
      </c>
      <c r="E232" s="30">
        <v>636.59957087100008</v>
      </c>
      <c r="F232" s="30">
        <v>154.08662887600002</v>
      </c>
      <c r="G232" s="30">
        <v>66.957456953999994</v>
      </c>
      <c r="H232" s="30">
        <v>87.129171921999998</v>
      </c>
      <c r="I232" s="30">
        <v>138.42562815099996</v>
      </c>
      <c r="J232" s="30">
        <v>2174.2340977650001</v>
      </c>
      <c r="K232" s="30">
        <v>740.34425047899992</v>
      </c>
      <c r="L232" s="30">
        <v>1433.8898472860003</v>
      </c>
      <c r="M232" s="30">
        <v>3613.3135391839992</v>
      </c>
      <c r="N232" s="30">
        <v>0.74482175699999997</v>
      </c>
      <c r="O232" s="30">
        <v>641.15762669650019</v>
      </c>
      <c r="P232" s="30">
        <v>91.209499399999913</v>
      </c>
      <c r="Q232" s="30">
        <v>76.114279937000006</v>
      </c>
      <c r="R232" s="30">
        <v>59.256664178999991</v>
      </c>
      <c r="S232" s="30">
        <v>96.106754165000041</v>
      </c>
      <c r="T232" s="30">
        <v>180.94965883800006</v>
      </c>
      <c r="U232" s="31">
        <v>7862.1987698194989</v>
      </c>
      <c r="V232" s="32"/>
      <c r="W232" s="15"/>
      <c r="Y232" s="15"/>
      <c r="Z232" s="15"/>
      <c r="AA232" s="15"/>
      <c r="AB232" s="15"/>
      <c r="AC232" s="15"/>
      <c r="AD232" s="15"/>
    </row>
    <row r="233" spans="1:30" s="16" customFormat="1" ht="39.950000000000003" customHeight="1" x14ac:dyDescent="0.35">
      <c r="A233" s="106"/>
      <c r="B233" s="107"/>
      <c r="C233" s="111"/>
      <c r="D233" s="33" t="s">
        <v>2</v>
      </c>
      <c r="E233" s="34">
        <v>620.91591432200039</v>
      </c>
      <c r="F233" s="34">
        <v>155.37433341999997</v>
      </c>
      <c r="G233" s="34">
        <v>82.022976819999982</v>
      </c>
      <c r="H233" s="34">
        <v>73.351356599999988</v>
      </c>
      <c r="I233" s="34">
        <v>133.19429649999998</v>
      </c>
      <c r="J233" s="34">
        <v>2051.6863305729999</v>
      </c>
      <c r="K233" s="34">
        <v>616.91850589100022</v>
      </c>
      <c r="L233" s="34">
        <v>1434.7678246819999</v>
      </c>
      <c r="M233" s="34">
        <v>2531.4997994</v>
      </c>
      <c r="N233" s="34">
        <v>0.8393482000000001</v>
      </c>
      <c r="O233" s="34">
        <v>303.91527776740588</v>
      </c>
      <c r="P233" s="34">
        <v>93.641742999999991</v>
      </c>
      <c r="Q233" s="34">
        <v>101.65047988999999</v>
      </c>
      <c r="R233" s="34">
        <v>49.858500644000003</v>
      </c>
      <c r="S233" s="34">
        <v>114.0390677499999</v>
      </c>
      <c r="T233" s="34">
        <v>162.26591512000002</v>
      </c>
      <c r="U233" s="35">
        <v>6318.8810065864063</v>
      </c>
      <c r="V233" s="32"/>
      <c r="W233" s="15"/>
      <c r="Y233" s="15"/>
      <c r="Z233" s="15"/>
      <c r="AA233" s="15"/>
      <c r="AB233" s="15"/>
      <c r="AC233" s="15"/>
      <c r="AD233" s="15"/>
    </row>
    <row r="234" spans="1:30" s="16" customFormat="1" ht="39.950000000000003" customHeight="1" x14ac:dyDescent="0.35">
      <c r="A234" s="106"/>
      <c r="B234" s="107"/>
      <c r="C234" s="111"/>
      <c r="D234" s="33" t="s">
        <v>28</v>
      </c>
      <c r="E234" s="36">
        <v>2.525890573464399E-2</v>
      </c>
      <c r="F234" s="36">
        <v>-8.2877558709719031E-3</v>
      </c>
      <c r="G234" s="36">
        <v>-0.18367438552079596</v>
      </c>
      <c r="H234" s="36">
        <v>0.1878331357541656</v>
      </c>
      <c r="I234" s="36">
        <v>3.9275943403477322E-2</v>
      </c>
      <c r="J234" s="36">
        <v>5.9730264497972668E-2</v>
      </c>
      <c r="K234" s="36">
        <v>0.20006815067046649</v>
      </c>
      <c r="L234" s="36">
        <v>-6.1192994496802623E-4</v>
      </c>
      <c r="M234" s="36">
        <v>0.42734103318530925</v>
      </c>
      <c r="N234" s="36">
        <v>-0.11261886663961407</v>
      </c>
      <c r="O234" s="36">
        <v>1.1096590846189525</v>
      </c>
      <c r="P234" s="36">
        <v>-2.5973924898002786E-2</v>
      </c>
      <c r="Q234" s="36">
        <v>-0.25121573435397171</v>
      </c>
      <c r="R234" s="36">
        <v>0.18849671397270482</v>
      </c>
      <c r="S234" s="36">
        <v>-0.15724710784475768</v>
      </c>
      <c r="T234" s="36">
        <v>0.11514275012212462</v>
      </c>
      <c r="U234" s="37">
        <v>0.24423909259003845</v>
      </c>
      <c r="V234" s="32"/>
      <c r="W234" s="15"/>
      <c r="Y234" s="15"/>
      <c r="Z234" s="15"/>
      <c r="AA234" s="15"/>
      <c r="AB234" s="15"/>
      <c r="AD234" s="15"/>
    </row>
    <row r="235" spans="1:30" s="16" customFormat="1" ht="39.950000000000003" customHeight="1" x14ac:dyDescent="0.35">
      <c r="A235" s="106"/>
      <c r="B235" s="107"/>
      <c r="C235" s="111" t="s">
        <v>29</v>
      </c>
      <c r="D235" s="33" t="s">
        <v>27</v>
      </c>
      <c r="E235" s="34">
        <v>5685.2456775270002</v>
      </c>
      <c r="F235" s="34">
        <v>1269.7749601200001</v>
      </c>
      <c r="G235" s="34">
        <v>659.350654674</v>
      </c>
      <c r="H235" s="34">
        <v>610.42430544599995</v>
      </c>
      <c r="I235" s="34">
        <v>1189.9561113509999</v>
      </c>
      <c r="J235" s="34">
        <v>12311.760984976998</v>
      </c>
      <c r="K235" s="34">
        <v>3871.6752801909997</v>
      </c>
      <c r="L235" s="34">
        <v>8440.0857047860009</v>
      </c>
      <c r="M235" s="34">
        <v>23476.787659603997</v>
      </c>
      <c r="N235" s="34">
        <v>11.009819346</v>
      </c>
      <c r="O235" s="34">
        <v>9270.199021548</v>
      </c>
      <c r="P235" s="34">
        <v>695.2736018999999</v>
      </c>
      <c r="Q235" s="34">
        <v>318.456407517</v>
      </c>
      <c r="R235" s="34">
        <v>676.61876862000008</v>
      </c>
      <c r="S235" s="34">
        <v>1358.8463118739999</v>
      </c>
      <c r="T235" s="34">
        <v>1522.6744517050001</v>
      </c>
      <c r="U235" s="35">
        <v>57786.603776088989</v>
      </c>
      <c r="V235" s="41"/>
      <c r="W235" s="15"/>
      <c r="Y235" s="15"/>
      <c r="Z235" s="15"/>
      <c r="AA235" s="15"/>
      <c r="AB235" s="15"/>
      <c r="AD235" s="15"/>
    </row>
    <row r="236" spans="1:30" s="16" customFormat="1" ht="39.950000000000003" customHeight="1" x14ac:dyDescent="0.35">
      <c r="A236" s="106"/>
      <c r="B236" s="107"/>
      <c r="C236" s="111"/>
      <c r="D236" s="33" t="s">
        <v>2</v>
      </c>
      <c r="E236" s="34">
        <v>5488.6584707220009</v>
      </c>
      <c r="F236" s="34">
        <v>1047.23376564</v>
      </c>
      <c r="G236" s="34">
        <v>589.08183884999994</v>
      </c>
      <c r="H236" s="34">
        <v>458.15192679000006</v>
      </c>
      <c r="I236" s="34">
        <v>1006.4288928</v>
      </c>
      <c r="J236" s="34">
        <v>11586.291413804</v>
      </c>
      <c r="K236" s="34">
        <v>3427.0234760220005</v>
      </c>
      <c r="L236" s="34">
        <v>8159.2679377820004</v>
      </c>
      <c r="M236" s="34">
        <v>20377.836618922</v>
      </c>
      <c r="N236" s="34">
        <v>4.7397971180000003</v>
      </c>
      <c r="O236" s="34">
        <v>9162.4372392269997</v>
      </c>
      <c r="P236" s="34">
        <v>614.10020250000002</v>
      </c>
      <c r="Q236" s="34">
        <v>396.14633012999997</v>
      </c>
      <c r="R236" s="34">
        <v>609.42867742599992</v>
      </c>
      <c r="S236" s="34">
        <v>1619.2284439479999</v>
      </c>
      <c r="T236" s="34">
        <v>1361.367063820999</v>
      </c>
      <c r="U236" s="35">
        <v>53273.896916058002</v>
      </c>
      <c r="V236" s="32"/>
      <c r="W236" s="15"/>
      <c r="Y236" s="15"/>
      <c r="Z236" s="15"/>
      <c r="AA236" s="15"/>
      <c r="AB236" s="15"/>
      <c r="AD236" s="15"/>
    </row>
    <row r="237" spans="1:30" s="16" customFormat="1" ht="39.950000000000003" customHeight="1" thickBot="1" x14ac:dyDescent="0.4">
      <c r="A237" s="108"/>
      <c r="B237" s="109"/>
      <c r="C237" s="112"/>
      <c r="D237" s="38" t="s">
        <v>28</v>
      </c>
      <c r="E237" s="39">
        <v>3.5816986583087483E-2</v>
      </c>
      <c r="F237" s="39">
        <v>0.21250383799838388</v>
      </c>
      <c r="G237" s="39">
        <v>0.1192853202895852</v>
      </c>
      <c r="H237" s="39">
        <v>0.33236219199793071</v>
      </c>
      <c r="I237" s="39">
        <v>0.18235487858501981</v>
      </c>
      <c r="J237" s="39">
        <v>6.2614476475938458E-2</v>
      </c>
      <c r="K237" s="39">
        <v>0.12974868928681499</v>
      </c>
      <c r="L237" s="39">
        <v>3.4417029707243245E-2</v>
      </c>
      <c r="M237" s="39">
        <v>0.15207458468895771</v>
      </c>
      <c r="N237" s="39">
        <v>1.3228461201828174</v>
      </c>
      <c r="O237" s="39">
        <v>1.1761257349697463E-2</v>
      </c>
      <c r="P237" s="39">
        <v>0.13218266183522367</v>
      </c>
      <c r="Q237" s="39">
        <v>-0.19611420504010507</v>
      </c>
      <c r="R237" s="39">
        <v>0.11025095090337086</v>
      </c>
      <c r="S237" s="39">
        <v>-0.16080629823864559</v>
      </c>
      <c r="T237" s="39">
        <v>0.11848926874376835</v>
      </c>
      <c r="U237" s="40">
        <v>8.470765461632207E-2</v>
      </c>
      <c r="V237" s="32"/>
      <c r="W237" s="15"/>
      <c r="Y237" s="15"/>
      <c r="Z237" s="15"/>
      <c r="AA237" s="15"/>
      <c r="AB237" s="15"/>
      <c r="AD237" s="15"/>
    </row>
    <row r="238" spans="1:30" s="16" customFormat="1" ht="39.950000000000003" customHeight="1" x14ac:dyDescent="0.35">
      <c r="A238" s="104" t="s">
        <v>69</v>
      </c>
      <c r="B238" s="105"/>
      <c r="C238" s="110" t="s">
        <v>26</v>
      </c>
      <c r="D238" s="29" t="s">
        <v>27</v>
      </c>
      <c r="E238" s="30">
        <v>1952.0364729680809</v>
      </c>
      <c r="F238" s="30">
        <v>382.88316720812981</v>
      </c>
      <c r="G238" s="30">
        <v>266.70035452012974</v>
      </c>
      <c r="H238" s="30">
        <v>116.18281268799998</v>
      </c>
      <c r="I238" s="30">
        <v>292.92579719310675</v>
      </c>
      <c r="J238" s="30">
        <v>8060.5354456685445</v>
      </c>
      <c r="K238" s="30">
        <v>3273.4139165661686</v>
      </c>
      <c r="L238" s="30">
        <v>4787.1215291023764</v>
      </c>
      <c r="M238" s="30">
        <v>7305.8592937584908</v>
      </c>
      <c r="N238" s="30">
        <v>75.557168280484035</v>
      </c>
      <c r="O238" s="30">
        <v>1202.6810407775192</v>
      </c>
      <c r="P238" s="30">
        <v>119.59716371999991</v>
      </c>
      <c r="Q238" s="30">
        <v>126.17384669899999</v>
      </c>
      <c r="R238" s="30">
        <v>386.85583650708998</v>
      </c>
      <c r="S238" s="30">
        <v>608.83415629099954</v>
      </c>
      <c r="T238" s="30">
        <v>442.97091768928556</v>
      </c>
      <c r="U238" s="31">
        <v>20956.910306760728</v>
      </c>
      <c r="V238" s="32"/>
      <c r="W238" s="15"/>
      <c r="Y238" s="15"/>
      <c r="Z238" s="15"/>
      <c r="AA238" s="15"/>
      <c r="AB238" s="15"/>
      <c r="AC238" s="15"/>
      <c r="AD238" s="15"/>
    </row>
    <row r="239" spans="1:30" s="16" customFormat="1" ht="39.950000000000003" customHeight="1" x14ac:dyDescent="0.35">
      <c r="A239" s="106"/>
      <c r="B239" s="107"/>
      <c r="C239" s="111"/>
      <c r="D239" s="33" t="s">
        <v>2</v>
      </c>
      <c r="E239" s="34">
        <v>1727.3679774613825</v>
      </c>
      <c r="F239" s="34">
        <v>355.62333454626366</v>
      </c>
      <c r="G239" s="34">
        <v>255.67444253526367</v>
      </c>
      <c r="H239" s="34">
        <v>99.948892010999998</v>
      </c>
      <c r="I239" s="34">
        <v>250.96403581081691</v>
      </c>
      <c r="J239" s="34">
        <v>7166.5426966078285</v>
      </c>
      <c r="K239" s="34">
        <v>2425.4303867200397</v>
      </c>
      <c r="L239" s="34">
        <v>4741.1123098877888</v>
      </c>
      <c r="M239" s="34">
        <v>5423.5940914326202</v>
      </c>
      <c r="N239" s="34">
        <v>40.344295376999987</v>
      </c>
      <c r="O239" s="34">
        <v>1113.7948660624058</v>
      </c>
      <c r="P239" s="34">
        <v>117.01709605799999</v>
      </c>
      <c r="Q239" s="34">
        <v>129.63274881249998</v>
      </c>
      <c r="R239" s="34">
        <v>393.0409960645523</v>
      </c>
      <c r="S239" s="34">
        <v>512.44346737523563</v>
      </c>
      <c r="T239" s="34">
        <v>442.0044900236951</v>
      </c>
      <c r="U239" s="35">
        <v>17672.370095632301</v>
      </c>
      <c r="V239" s="32"/>
      <c r="W239" s="15"/>
      <c r="Y239" s="15"/>
      <c r="Z239" s="15"/>
      <c r="AA239" s="15"/>
      <c r="AB239" s="15"/>
      <c r="AC239" s="15"/>
      <c r="AD239" s="15"/>
    </row>
    <row r="240" spans="1:30" s="2" customFormat="1" ht="39.950000000000003" customHeight="1" x14ac:dyDescent="0.35">
      <c r="A240" s="106"/>
      <c r="B240" s="107"/>
      <c r="C240" s="111"/>
      <c r="D240" s="33" t="s">
        <v>28</v>
      </c>
      <c r="E240" s="36">
        <v>0.13006406187804953</v>
      </c>
      <c r="F240" s="36">
        <v>7.6653666994733902E-2</v>
      </c>
      <c r="G240" s="36">
        <v>4.312481089440659E-2</v>
      </c>
      <c r="H240" s="36">
        <v>0.16242221749905283</v>
      </c>
      <c r="I240" s="36">
        <v>0.16720228955005204</v>
      </c>
      <c r="J240" s="36">
        <v>0.12474533215072781</v>
      </c>
      <c r="K240" s="36">
        <v>0.34962187927103316</v>
      </c>
      <c r="L240" s="36">
        <v>9.7043090750314892E-3</v>
      </c>
      <c r="M240" s="36">
        <v>0.34705126722134139</v>
      </c>
      <c r="N240" s="36">
        <v>0.87280921811708401</v>
      </c>
      <c r="O240" s="36">
        <v>7.9804798373108235E-2</v>
      </c>
      <c r="P240" s="36">
        <v>2.2048638608508097E-2</v>
      </c>
      <c r="Q240" s="36">
        <v>-2.6682317124223934E-2</v>
      </c>
      <c r="R240" s="36">
        <v>-1.5736677902288058E-2</v>
      </c>
      <c r="S240" s="36">
        <v>0.18810014187415144</v>
      </c>
      <c r="T240" s="36">
        <v>2.1864657201528656E-3</v>
      </c>
      <c r="U240" s="37">
        <v>0.18585736906563521</v>
      </c>
      <c r="W240" s="15"/>
      <c r="X240" s="16"/>
      <c r="Y240" s="15"/>
      <c r="AA240" s="15"/>
      <c r="AB240" s="15"/>
      <c r="AD240" s="15"/>
    </row>
    <row r="241" spans="1:30" s="2" customFormat="1" ht="39.950000000000003" customHeight="1" x14ac:dyDescent="0.35">
      <c r="A241" s="106"/>
      <c r="B241" s="107"/>
      <c r="C241" s="111" t="s">
        <v>29</v>
      </c>
      <c r="D241" s="33" t="s">
        <v>27</v>
      </c>
      <c r="E241" s="34">
        <v>15468.462313633996</v>
      </c>
      <c r="F241" s="34">
        <v>3042.0425477350045</v>
      </c>
      <c r="G241" s="34">
        <v>2304.3246731165045</v>
      </c>
      <c r="H241" s="34">
        <v>737.71787461849999</v>
      </c>
      <c r="I241" s="34">
        <v>2406.4825940069213</v>
      </c>
      <c r="J241" s="34">
        <v>42940.487080591403</v>
      </c>
      <c r="K241" s="34">
        <v>17177.87223228993</v>
      </c>
      <c r="L241" s="34">
        <v>25762.614848301477</v>
      </c>
      <c r="M241" s="34">
        <v>50726.198231373521</v>
      </c>
      <c r="N241" s="34">
        <v>634.92651134146354</v>
      </c>
      <c r="O241" s="34">
        <v>18237.890266771399</v>
      </c>
      <c r="P241" s="34">
        <v>899.61872672899995</v>
      </c>
      <c r="Q241" s="34">
        <v>514.86398326287997</v>
      </c>
      <c r="R241" s="34">
        <v>3218.1022819798845</v>
      </c>
      <c r="S241" s="34">
        <v>4253.7549923236556</v>
      </c>
      <c r="T241" s="34">
        <v>3809.9500916083994</v>
      </c>
      <c r="U241" s="35">
        <v>146152.77962135751</v>
      </c>
      <c r="W241" s="15"/>
      <c r="Y241" s="15"/>
      <c r="Z241" s="15"/>
      <c r="AA241" s="15"/>
      <c r="AD241" s="15"/>
    </row>
    <row r="242" spans="1:30" s="2" customFormat="1" ht="39.950000000000003" customHeight="1" x14ac:dyDescent="0.35">
      <c r="A242" s="106"/>
      <c r="B242" s="107"/>
      <c r="C242" s="111"/>
      <c r="D242" s="33" t="s">
        <v>2</v>
      </c>
      <c r="E242" s="34">
        <v>13888.710209219704</v>
      </c>
      <c r="F242" s="34">
        <v>2432.9465598641091</v>
      </c>
      <c r="G242" s="34">
        <v>1861.7661114957587</v>
      </c>
      <c r="H242" s="34">
        <v>571.18044836835008</v>
      </c>
      <c r="I242" s="34">
        <v>2015.0088550348109</v>
      </c>
      <c r="J242" s="34">
        <v>36506.430914047261</v>
      </c>
      <c r="K242" s="34">
        <v>14463.104402383353</v>
      </c>
      <c r="L242" s="34">
        <v>22043.326511663916</v>
      </c>
      <c r="M242" s="34">
        <v>42245.76399219712</v>
      </c>
      <c r="N242" s="34">
        <v>196.73589545868217</v>
      </c>
      <c r="O242" s="34">
        <v>18410.528479229288</v>
      </c>
      <c r="P242" s="34">
        <v>762.30683516600004</v>
      </c>
      <c r="Q242" s="34">
        <v>526.60976892949998</v>
      </c>
      <c r="R242" s="34">
        <v>2437.1707946489819</v>
      </c>
      <c r="S242" s="34">
        <v>4002.0723260184691</v>
      </c>
      <c r="T242" s="34">
        <v>2832.3290136402934</v>
      </c>
      <c r="U242" s="35">
        <v>126256.61364345423</v>
      </c>
      <c r="W242" s="15"/>
      <c r="Y242" s="15"/>
      <c r="Z242" s="15"/>
      <c r="AA242" s="15"/>
    </row>
    <row r="243" spans="1:30" s="2" customFormat="1" ht="39.950000000000003" customHeight="1" thickBot="1" x14ac:dyDescent="0.4">
      <c r="A243" s="108"/>
      <c r="B243" s="109"/>
      <c r="C243" s="112"/>
      <c r="D243" s="38" t="s">
        <v>28</v>
      </c>
      <c r="E243" s="39">
        <v>0.11374361482217477</v>
      </c>
      <c r="F243" s="39">
        <v>0.2503532128157045</v>
      </c>
      <c r="G243" s="39">
        <v>0.23770900054958599</v>
      </c>
      <c r="H243" s="39">
        <v>0.29156709884920839</v>
      </c>
      <c r="I243" s="39">
        <v>0.19427891743202655</v>
      </c>
      <c r="J243" s="39">
        <v>0.17624445900210942</v>
      </c>
      <c r="K243" s="39">
        <v>0.18770298231818164</v>
      </c>
      <c r="L243" s="39">
        <v>0.16872627344468866</v>
      </c>
      <c r="M243" s="39">
        <v>0.20074046336912629</v>
      </c>
      <c r="N243" s="39">
        <v>2.227303842347411</v>
      </c>
      <c r="O243" s="39">
        <v>-9.3771459441079376E-3</v>
      </c>
      <c r="P243" s="39">
        <v>0.18012680095292449</v>
      </c>
      <c r="Q243" s="39">
        <v>-2.2304534324338519E-2</v>
      </c>
      <c r="R243" s="39">
        <v>0.32042542485963843</v>
      </c>
      <c r="S243" s="39">
        <v>6.2888085422378517E-2</v>
      </c>
      <c r="T243" s="39">
        <v>0.34516508260867751</v>
      </c>
      <c r="U243" s="40">
        <v>0.15758513874045119</v>
      </c>
      <c r="W243" s="15"/>
      <c r="Y243" s="15"/>
      <c r="AA243" s="15"/>
    </row>
    <row r="244" spans="1:30" ht="38.25" customHeight="1" x14ac:dyDescent="0.25">
      <c r="A244" s="90" t="s">
        <v>70</v>
      </c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42"/>
    </row>
    <row r="251" spans="1:30" x14ac:dyDescent="0.2"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</row>
  </sheetData>
  <autoFilter ref="A3:WWG244"/>
  <mergeCells count="156">
    <mergeCell ref="A1:U1"/>
    <mergeCell ref="A2:U2"/>
    <mergeCell ref="A4:A9"/>
    <mergeCell ref="B4:B9"/>
    <mergeCell ref="C4:C6"/>
    <mergeCell ref="C7:C9"/>
    <mergeCell ref="A22:A27"/>
    <mergeCell ref="B22:B27"/>
    <mergeCell ref="C22:C24"/>
    <mergeCell ref="C25:C27"/>
    <mergeCell ref="A28:A33"/>
    <mergeCell ref="B28:B33"/>
    <mergeCell ref="C28:C30"/>
    <mergeCell ref="C31:C33"/>
    <mergeCell ref="A10:A15"/>
    <mergeCell ref="B10:B15"/>
    <mergeCell ref="C10:C12"/>
    <mergeCell ref="C13:C15"/>
    <mergeCell ref="A16:A21"/>
    <mergeCell ref="B16:B21"/>
    <mergeCell ref="C16:C18"/>
    <mergeCell ref="C19:C21"/>
    <mergeCell ref="A46:A51"/>
    <mergeCell ref="B46:B51"/>
    <mergeCell ref="C46:C48"/>
    <mergeCell ref="C49:C51"/>
    <mergeCell ref="A52:A57"/>
    <mergeCell ref="B52:B57"/>
    <mergeCell ref="C52:C54"/>
    <mergeCell ref="C55:C57"/>
    <mergeCell ref="A34:A39"/>
    <mergeCell ref="B34:B39"/>
    <mergeCell ref="C34:C36"/>
    <mergeCell ref="C37:C39"/>
    <mergeCell ref="A40:A45"/>
    <mergeCell ref="B40:B45"/>
    <mergeCell ref="C40:C42"/>
    <mergeCell ref="C43:C45"/>
    <mergeCell ref="A70:A75"/>
    <mergeCell ref="B70:B75"/>
    <mergeCell ref="C70:C72"/>
    <mergeCell ref="C73:C75"/>
    <mergeCell ref="A76:A81"/>
    <mergeCell ref="B76:B81"/>
    <mergeCell ref="C76:C78"/>
    <mergeCell ref="C79:C81"/>
    <mergeCell ref="A58:A63"/>
    <mergeCell ref="B58:B63"/>
    <mergeCell ref="C58:C60"/>
    <mergeCell ref="C61:C63"/>
    <mergeCell ref="A64:A69"/>
    <mergeCell ref="B64:B69"/>
    <mergeCell ref="C64:C66"/>
    <mergeCell ref="C67:C69"/>
    <mergeCell ref="A94:A99"/>
    <mergeCell ref="B94:B99"/>
    <mergeCell ref="C94:C96"/>
    <mergeCell ref="C97:C99"/>
    <mergeCell ref="A100:A105"/>
    <mergeCell ref="B100:B105"/>
    <mergeCell ref="C100:C102"/>
    <mergeCell ref="C103:C105"/>
    <mergeCell ref="A82:A87"/>
    <mergeCell ref="B82:B87"/>
    <mergeCell ref="C82:C84"/>
    <mergeCell ref="C85:C87"/>
    <mergeCell ref="A88:A93"/>
    <mergeCell ref="B88:B93"/>
    <mergeCell ref="C88:C90"/>
    <mergeCell ref="C91:C93"/>
    <mergeCell ref="A118:A123"/>
    <mergeCell ref="B118:B123"/>
    <mergeCell ref="C118:C120"/>
    <mergeCell ref="C121:C123"/>
    <mergeCell ref="A124:A129"/>
    <mergeCell ref="B124:B129"/>
    <mergeCell ref="C124:C126"/>
    <mergeCell ref="C127:C129"/>
    <mergeCell ref="A106:A111"/>
    <mergeCell ref="B106:B111"/>
    <mergeCell ref="C106:C108"/>
    <mergeCell ref="C109:C111"/>
    <mergeCell ref="A112:A117"/>
    <mergeCell ref="B112:B117"/>
    <mergeCell ref="C112:C114"/>
    <mergeCell ref="C115:C117"/>
    <mergeCell ref="A142:A147"/>
    <mergeCell ref="B142:B147"/>
    <mergeCell ref="C142:C144"/>
    <mergeCell ref="C145:C147"/>
    <mergeCell ref="A148:A153"/>
    <mergeCell ref="B148:B153"/>
    <mergeCell ref="C148:C150"/>
    <mergeCell ref="C151:C153"/>
    <mergeCell ref="A130:B135"/>
    <mergeCell ref="C130:C132"/>
    <mergeCell ref="C133:C135"/>
    <mergeCell ref="A136:A141"/>
    <mergeCell ref="B136:B141"/>
    <mergeCell ref="C136:C138"/>
    <mergeCell ref="C139:C141"/>
    <mergeCell ref="A166:A171"/>
    <mergeCell ref="B166:B171"/>
    <mergeCell ref="C166:C168"/>
    <mergeCell ref="C169:C171"/>
    <mergeCell ref="A172:B177"/>
    <mergeCell ref="C172:C174"/>
    <mergeCell ref="C175:C177"/>
    <mergeCell ref="A154:A159"/>
    <mergeCell ref="B154:B159"/>
    <mergeCell ref="C154:C156"/>
    <mergeCell ref="C157:C159"/>
    <mergeCell ref="A160:A165"/>
    <mergeCell ref="B160:B165"/>
    <mergeCell ref="C160:C162"/>
    <mergeCell ref="C163:C165"/>
    <mergeCell ref="A190:A195"/>
    <mergeCell ref="B190:B195"/>
    <mergeCell ref="C190:C192"/>
    <mergeCell ref="C193:C195"/>
    <mergeCell ref="A196:A201"/>
    <mergeCell ref="B196:B201"/>
    <mergeCell ref="C196:C198"/>
    <mergeCell ref="C199:C201"/>
    <mergeCell ref="A178:B183"/>
    <mergeCell ref="C178:C180"/>
    <mergeCell ref="C181:C183"/>
    <mergeCell ref="A184:A189"/>
    <mergeCell ref="B184:B189"/>
    <mergeCell ref="C184:C186"/>
    <mergeCell ref="C187:C189"/>
    <mergeCell ref="A214:A219"/>
    <mergeCell ref="B214:B219"/>
    <mergeCell ref="C214:C216"/>
    <mergeCell ref="C217:C219"/>
    <mergeCell ref="A220:A225"/>
    <mergeCell ref="B220:B225"/>
    <mergeCell ref="C220:C222"/>
    <mergeCell ref="C223:C225"/>
    <mergeCell ref="A202:A207"/>
    <mergeCell ref="B202:B207"/>
    <mergeCell ref="C202:C204"/>
    <mergeCell ref="C205:C207"/>
    <mergeCell ref="A208:B213"/>
    <mergeCell ref="C208:C210"/>
    <mergeCell ref="C211:C213"/>
    <mergeCell ref="A238:B243"/>
    <mergeCell ref="C238:C240"/>
    <mergeCell ref="C241:C243"/>
    <mergeCell ref="A244:T244"/>
    <mergeCell ref="A226:B231"/>
    <mergeCell ref="C226:C228"/>
    <mergeCell ref="C229:C231"/>
    <mergeCell ref="A232:B237"/>
    <mergeCell ref="C232:C234"/>
    <mergeCell ref="C235:C237"/>
  </mergeCells>
  <printOptions horizontalCentered="1" verticalCentered="1"/>
  <pageMargins left="0.25" right="0.25" top="0.75" bottom="0.75" header="0.3" footer="0.3"/>
  <pageSetup paperSize="9" scale="34" fitToHeight="7" orientation="landscape" r:id="rId1"/>
  <headerFooter alignWithMargins="0">
    <oddHeader>&amp;L&amp;P</oddHeader>
    <oddFooter>Page &amp;P of &amp;N</oddFooter>
  </headerFooter>
  <rowBreaks count="7" manualBreakCount="7">
    <brk id="33" max="20" man="1"/>
    <brk id="63" max="20" man="1"/>
    <brk id="93" max="20" man="1"/>
    <brk id="123" max="20" man="1"/>
    <brk id="153" max="20" man="1"/>
    <brk id="183" max="20" man="1"/>
    <brk id="21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खंडवार सकल प्रत्यक्ष प्रीमियम</vt:lpstr>
      <vt:lpstr>IW_GDP</vt:lpstr>
      <vt:lpstr>IW_GDP!Print_Area</vt:lpstr>
      <vt:lpstr>'खंडवार सकल प्रत्यक्ष प्रीमियम'!Print_Area</vt:lpstr>
      <vt:lpstr>IW_GDP!Print_Titles</vt:lpstr>
      <vt:lpstr>'खंडवार सकल प्रत्यक्ष प्रीमियम'!Print_Titles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 Singh</dc:creator>
  <cp:lastModifiedBy>swati bajaj</cp:lastModifiedBy>
  <dcterms:created xsi:type="dcterms:W3CDTF">2022-12-12T09:52:28Z</dcterms:created>
  <dcterms:modified xsi:type="dcterms:W3CDTF">2022-12-13T07:30:19Z</dcterms:modified>
</cp:coreProperties>
</file>