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Journal (Cr.)" sheetId="1" r:id="rId1"/>
  </sheets>
  <externalReferences>
    <externalReference r:id="rId4"/>
  </externalReferences>
  <definedNames>
    <definedName name="_xlnm.Print_Area" localSheetId="0">'Journal (Cr.)'!$A$1:$P$53</definedName>
    <definedName name="_xlnm.Print_Titles" localSheetId="0">'Journal (Cr.)'!$1:$3</definedName>
  </definedNames>
  <calcPr fullCalcOnLoad="1"/>
</workbook>
</file>

<file path=xl/sharedStrings.xml><?xml version="1.0" encoding="utf-8"?>
<sst xmlns="http://schemas.openxmlformats.org/spreadsheetml/2006/main" count="69" uniqueCount="50">
  <si>
    <t>Gross premium underwritten by non-life insurers within India (segment wise) :  for the period April - December - 2008 (Provisional &amp; Unaudited)</t>
  </si>
  <si>
    <t>Gross premium underwritten by non-life insurers within India (segment wise) :  for the period April - March 2009 (Provisional &amp; Unaudited)</t>
  </si>
  <si>
    <t>(Rs.crore)</t>
  </si>
  <si>
    <t>Sl No.</t>
  </si>
  <si>
    <t>Insurer</t>
  </si>
  <si>
    <t>Fire</t>
  </si>
  <si>
    <t xml:space="preserve">Marine </t>
  </si>
  <si>
    <t>Marine Cargo</t>
  </si>
  <si>
    <t>Marine Hull</t>
  </si>
  <si>
    <t>Engineering</t>
  </si>
  <si>
    <t xml:space="preserve">Motor </t>
  </si>
  <si>
    <t>Motor OD</t>
  </si>
  <si>
    <t>Motor TP</t>
  </si>
  <si>
    <t>Health</t>
  </si>
  <si>
    <t>Aviation</t>
  </si>
  <si>
    <t>Liability</t>
  </si>
  <si>
    <t>Personal Accident</t>
  </si>
  <si>
    <t>All Others</t>
  </si>
  <si>
    <t>Grand Total</t>
  </si>
  <si>
    <t>PRIVATE</t>
  </si>
  <si>
    <t>Royal Sundaram</t>
  </si>
  <si>
    <t xml:space="preserve"> % of Proportion</t>
  </si>
  <si>
    <t>Growth</t>
  </si>
  <si>
    <t>Previous year</t>
  </si>
  <si>
    <t>TATA-AIG</t>
  </si>
  <si>
    <t>Reliance</t>
  </si>
  <si>
    <t>IFFCO Tokio</t>
  </si>
  <si>
    <t>ICICI Lombard</t>
  </si>
  <si>
    <t>Bajaj Allianz</t>
  </si>
  <si>
    <t>HDFC ERGO</t>
  </si>
  <si>
    <t>Cholamandalam</t>
  </si>
  <si>
    <t>Future Generali</t>
  </si>
  <si>
    <t>Universal Sompo</t>
  </si>
  <si>
    <t xml:space="preserve">Shriram </t>
  </si>
  <si>
    <t>Bharti AXA</t>
  </si>
  <si>
    <t>Sub Total</t>
  </si>
  <si>
    <t>Current Year</t>
  </si>
  <si>
    <t>PUBLIC</t>
  </si>
  <si>
    <t>New India</t>
  </si>
  <si>
    <t>National</t>
  </si>
  <si>
    <t>United India</t>
  </si>
  <si>
    <t>Oriental</t>
  </si>
  <si>
    <t xml:space="preserve">Public </t>
  </si>
  <si>
    <t>GRAND TOTAL</t>
  </si>
  <si>
    <t>ECGC *</t>
  </si>
  <si>
    <t>Star Health &amp; Allied Insurance**</t>
  </si>
  <si>
    <t>Apollo DKV</t>
  </si>
  <si>
    <t>Note: In case of public sector insurance companies, the segment wise data submitted may vary from the flash Nos filed with the Authority.  As such, the industry totals may vary from the flash figures published for the month of  March-2009.</t>
  </si>
  <si>
    <t>*Pertains to Credit Insurance.</t>
  </si>
  <si>
    <t>** Pertains to Health Insurance.</t>
  </si>
</sst>
</file>

<file path=xl/styles.xml><?xml version="1.0" encoding="utf-8"?>
<styleSheet xmlns="http://schemas.openxmlformats.org/spreadsheetml/2006/main">
  <numFmts count="54">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
    <numFmt numFmtId="185" formatCode="_-* #,##0_-;\-* #,##0_-;_-* &quot;-&quot;??_-;_-@_-"/>
    <numFmt numFmtId="186" formatCode="0_);\(0\)"/>
    <numFmt numFmtId="187" formatCode="0.0"/>
    <numFmt numFmtId="188" formatCode="0.00000"/>
    <numFmt numFmtId="189" formatCode="0.0000"/>
    <numFmt numFmtId="190" formatCode="0.000000"/>
    <numFmt numFmtId="191" formatCode="0.0000000"/>
    <numFmt numFmtId="192" formatCode="_(* #,##0_);_(* \(#,##0\);_(* &quot;-&quot;??_);_(@_)"/>
    <numFmt numFmtId="193" formatCode="#,##0.0"/>
    <numFmt numFmtId="194" formatCode="#,##0.000"/>
    <numFmt numFmtId="195" formatCode="#,##0.0000"/>
    <numFmt numFmtId="196" formatCode="0.00_);\(0.00\)"/>
    <numFmt numFmtId="197" formatCode="&quot;Rs&quot;#,##0_);\(&quot;Rs&quot;#,##0\)"/>
    <numFmt numFmtId="198" formatCode="&quot;Rs&quot;#,##0_);[Red]\(&quot;Rs&quot;#,##0\)"/>
    <numFmt numFmtId="199" formatCode="&quot;Rs&quot;#,##0.00_);\(&quot;Rs&quot;#,##0.00\)"/>
    <numFmt numFmtId="200" formatCode="&quot;Rs&quot;#,##0.00_);[Red]\(&quot;Rs&quot;#,##0.00\)"/>
    <numFmt numFmtId="201" formatCode="_(&quot;Rs&quot;* #,##0_);_(&quot;Rs&quot;* \(#,##0\);_(&quot;Rs&quot;* &quot;-&quot;_);_(@_)"/>
    <numFmt numFmtId="202" formatCode="_(&quot;Rs&quot;* #,##0.00_);_(&quot;Rs&quot;* \(#,##0.00\);_(&quot;Rs&quot;* &quot;-&quot;??_);_(@_)"/>
    <numFmt numFmtId="203" formatCode="&quot;Rs.&quot;#,##0;\-&quot;Rs.&quot;#,##0"/>
    <numFmt numFmtId="204" formatCode="&quot;Rs.&quot;#,##0;[Red]\-&quot;Rs.&quot;#,##0"/>
    <numFmt numFmtId="205" formatCode="&quot;Rs.&quot;#,##0.00;\-&quot;Rs.&quot;#,##0.00"/>
    <numFmt numFmtId="206" formatCode="&quot;Rs.&quot;#,##0.00;[Red]\-&quot;Rs.&quot;#,##0.00"/>
    <numFmt numFmtId="207" formatCode="_-&quot;Rs.&quot;* #,##0_-;\-&quot;Rs.&quot;* #,##0_-;_-&quot;Rs.&quot;* &quot;-&quot;_-;_-@_-"/>
    <numFmt numFmtId="208" formatCode="_-&quot;Rs.&quot;* #,##0.00_-;\-&quot;Rs.&quot;* #,##0.00_-;_-&quot;Rs.&quot;* &quot;-&quot;??_-;_-@_-"/>
    <numFmt numFmtId="209" formatCode="0;[Red]0"/>
  </numFmts>
  <fonts count="2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2"/>
      <name val="Baskerville"/>
      <family val="1"/>
    </font>
    <font>
      <b/>
      <sz val="14"/>
      <name val="Baskerville"/>
      <family val="1"/>
    </font>
    <font>
      <sz val="12"/>
      <name val="Baskerville"/>
      <family val="1"/>
    </font>
    <font>
      <i/>
      <sz val="12"/>
      <name val="Baskerville"/>
      <family val="1"/>
    </font>
    <font>
      <b/>
      <i/>
      <sz val="12"/>
      <name val="Baskervill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1" fillId="0" borderId="0">
      <alignment vertical="top"/>
      <protection/>
    </xf>
    <xf numFmtId="0" fontId="1"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pplyNumberFormat="0" applyFill="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7">
    <xf numFmtId="0" fontId="0" fillId="0" borderId="0" xfId="0" applyAlignment="1">
      <alignment/>
    </xf>
    <xf numFmtId="0" fontId="22" fillId="0" borderId="0" xfId="66" applyFont="1" applyAlignment="1">
      <alignment/>
    </xf>
    <xf numFmtId="0" fontId="24" fillId="0" borderId="0" xfId="66" applyFont="1" applyAlignment="1">
      <alignment/>
    </xf>
    <xf numFmtId="0" fontId="22" fillId="0" borderId="0" xfId="66" applyFont="1" applyAlignment="1">
      <alignment horizontal="right"/>
    </xf>
    <xf numFmtId="0" fontId="22" fillId="0" borderId="10" xfId="66" applyFont="1" applyBorder="1" applyAlignment="1">
      <alignment horizontal="center" vertical="center"/>
    </xf>
    <xf numFmtId="0" fontId="22" fillId="0" borderId="11" xfId="66" applyFont="1" applyBorder="1" applyAlignment="1">
      <alignment horizontal="center" vertical="center"/>
    </xf>
    <xf numFmtId="0" fontId="22" fillId="0" borderId="11" xfId="66" applyFont="1" applyBorder="1" applyAlignment="1">
      <alignment horizontal="center" vertical="center" wrapText="1"/>
    </xf>
    <xf numFmtId="0" fontId="22" fillId="0" borderId="12" xfId="66" applyFont="1" applyBorder="1" applyAlignment="1">
      <alignment horizontal="center" vertical="center" wrapText="1"/>
    </xf>
    <xf numFmtId="0" fontId="22" fillId="0" borderId="13" xfId="66" applyFont="1" applyBorder="1" applyAlignment="1">
      <alignment horizontal="center" vertical="center"/>
    </xf>
    <xf numFmtId="0" fontId="22" fillId="0" borderId="14" xfId="66" applyFont="1" applyBorder="1" applyAlignment="1">
      <alignment horizontal="left" vertical="center"/>
    </xf>
    <xf numFmtId="0" fontId="22" fillId="0" borderId="14" xfId="66" applyFont="1" applyBorder="1" applyAlignment="1">
      <alignment horizontal="center" vertical="center" wrapText="1"/>
    </xf>
    <xf numFmtId="0" fontId="22" fillId="0" borderId="15" xfId="66" applyFont="1" applyBorder="1" applyAlignment="1">
      <alignment horizontal="center" vertical="center" wrapText="1"/>
    </xf>
    <xf numFmtId="0" fontId="22" fillId="0" borderId="16" xfId="66" applyFont="1" applyBorder="1" applyAlignment="1">
      <alignment/>
    </xf>
    <xf numFmtId="0" fontId="22" fillId="0" borderId="17" xfId="66" applyFont="1" applyBorder="1" applyAlignment="1">
      <alignment/>
    </xf>
    <xf numFmtId="4" fontId="22" fillId="0" borderId="17" xfId="66" applyNumberFormat="1" applyFont="1" applyBorder="1" applyAlignment="1">
      <alignment/>
    </xf>
    <xf numFmtId="4" fontId="22" fillId="0" borderId="18" xfId="66" applyNumberFormat="1" applyFont="1" applyBorder="1" applyAlignment="1">
      <alignment/>
    </xf>
    <xf numFmtId="0" fontId="25" fillId="0" borderId="19" xfId="66" applyFont="1" applyBorder="1" applyAlignment="1">
      <alignment/>
    </xf>
    <xf numFmtId="0" fontId="25" fillId="0" borderId="20" xfId="66" applyFont="1" applyBorder="1" applyAlignment="1">
      <alignment/>
    </xf>
    <xf numFmtId="4" fontId="25" fillId="0" borderId="20" xfId="66" applyNumberFormat="1" applyFont="1" applyBorder="1" applyAlignment="1">
      <alignment/>
    </xf>
    <xf numFmtId="4" fontId="25" fillId="0" borderId="21" xfId="66" applyNumberFormat="1" applyFont="1" applyBorder="1" applyAlignment="1">
      <alignment/>
    </xf>
    <xf numFmtId="0" fontId="25" fillId="0" borderId="0" xfId="66" applyFont="1" applyAlignment="1">
      <alignment/>
    </xf>
    <xf numFmtId="4" fontId="25" fillId="0" borderId="17" xfId="66" applyNumberFormat="1" applyFont="1" applyBorder="1" applyAlignment="1">
      <alignment/>
    </xf>
    <xf numFmtId="4" fontId="25" fillId="0" borderId="18" xfId="66" applyNumberFormat="1" applyFont="1" applyBorder="1" applyAlignment="1">
      <alignment/>
    </xf>
    <xf numFmtId="0" fontId="22" fillId="0" borderId="19" xfId="66" applyFont="1" applyBorder="1" applyAlignment="1">
      <alignment/>
    </xf>
    <xf numFmtId="0" fontId="22" fillId="0" borderId="20" xfId="66" applyFont="1" applyBorder="1" applyAlignment="1">
      <alignment/>
    </xf>
    <xf numFmtId="4" fontId="22" fillId="0" borderId="21" xfId="66" applyNumberFormat="1" applyFont="1" applyBorder="1" applyAlignment="1">
      <alignment/>
    </xf>
    <xf numFmtId="4" fontId="22" fillId="0" borderId="22" xfId="66" applyNumberFormat="1" applyFont="1" applyBorder="1" applyAlignment="1">
      <alignment/>
    </xf>
    <xf numFmtId="0" fontId="26" fillId="0" borderId="20" xfId="66" applyFont="1" applyBorder="1" applyAlignment="1">
      <alignment/>
    </xf>
    <xf numFmtId="4" fontId="26" fillId="0" borderId="17" xfId="66" applyNumberFormat="1" applyFont="1" applyBorder="1" applyAlignment="1">
      <alignment/>
    </xf>
    <xf numFmtId="0" fontId="24" fillId="0" borderId="17" xfId="66" applyFont="1" applyBorder="1" applyAlignment="1">
      <alignment/>
    </xf>
    <xf numFmtId="0" fontId="25" fillId="0" borderId="23" xfId="66" applyFont="1" applyBorder="1" applyAlignment="1">
      <alignment/>
    </xf>
    <xf numFmtId="4" fontId="25" fillId="0" borderId="24" xfId="66" applyNumberFormat="1" applyFont="1" applyBorder="1" applyAlignment="1">
      <alignment/>
    </xf>
    <xf numFmtId="4" fontId="25" fillId="0" borderId="25" xfId="66" applyNumberFormat="1" applyFont="1" applyBorder="1" applyAlignment="1">
      <alignment/>
    </xf>
    <xf numFmtId="0" fontId="25" fillId="0" borderId="26" xfId="66" applyFont="1" applyBorder="1" applyAlignment="1">
      <alignment/>
    </xf>
    <xf numFmtId="0" fontId="22" fillId="0" borderId="27" xfId="66" applyFont="1" applyBorder="1" applyAlignment="1">
      <alignment/>
    </xf>
    <xf numFmtId="4" fontId="25" fillId="0" borderId="27" xfId="66" applyNumberFormat="1" applyFont="1" applyBorder="1" applyAlignment="1">
      <alignment/>
    </xf>
    <xf numFmtId="4" fontId="25" fillId="0" borderId="28" xfId="66" applyNumberFormat="1" applyFont="1" applyBorder="1" applyAlignment="1">
      <alignment/>
    </xf>
    <xf numFmtId="4" fontId="22" fillId="0" borderId="20" xfId="66" applyNumberFormat="1" applyFont="1" applyBorder="1" applyAlignment="1">
      <alignment/>
    </xf>
    <xf numFmtId="0" fontId="22" fillId="0" borderId="29" xfId="66" applyFont="1" applyBorder="1" applyAlignment="1">
      <alignment/>
    </xf>
    <xf numFmtId="0" fontId="22" fillId="0" borderId="30" xfId="66" applyFont="1" applyBorder="1" applyAlignment="1">
      <alignment/>
    </xf>
    <xf numFmtId="4" fontId="22" fillId="0" borderId="30" xfId="66" applyNumberFormat="1" applyFont="1" applyBorder="1" applyAlignment="1">
      <alignment/>
    </xf>
    <xf numFmtId="4" fontId="22" fillId="0" borderId="31" xfId="66" applyNumberFormat="1" applyFont="1" applyBorder="1" applyAlignment="1">
      <alignment/>
    </xf>
    <xf numFmtId="2" fontId="22" fillId="0" borderId="0" xfId="66" applyNumberFormat="1" applyFont="1" applyAlignment="1">
      <alignment/>
    </xf>
    <xf numFmtId="0" fontId="22" fillId="0" borderId="26" xfId="66" applyFont="1" applyBorder="1" applyAlignment="1">
      <alignment/>
    </xf>
    <xf numFmtId="4" fontId="22" fillId="0" borderId="27" xfId="66" applyNumberFormat="1" applyFont="1" applyBorder="1" applyAlignment="1">
      <alignment horizontal="center"/>
    </xf>
    <xf numFmtId="4" fontId="22" fillId="0" borderId="27" xfId="66" applyNumberFormat="1" applyFont="1" applyBorder="1" applyAlignment="1">
      <alignment/>
    </xf>
    <xf numFmtId="4" fontId="22" fillId="0" borderId="28" xfId="66" applyNumberFormat="1" applyFont="1" applyBorder="1" applyAlignment="1">
      <alignment/>
    </xf>
    <xf numFmtId="4" fontId="25" fillId="0" borderId="20" xfId="66" applyNumberFormat="1" applyFont="1" applyBorder="1" applyAlignment="1">
      <alignment horizontal="center"/>
    </xf>
    <xf numFmtId="0" fontId="22" fillId="0" borderId="20" xfId="66" applyFont="1" applyBorder="1" applyAlignment="1">
      <alignment wrapText="1"/>
    </xf>
    <xf numFmtId="4" fontId="24" fillId="0" borderId="20" xfId="66" applyNumberFormat="1" applyFont="1" applyBorder="1" applyAlignment="1">
      <alignment/>
    </xf>
    <xf numFmtId="4" fontId="25" fillId="0" borderId="20" xfId="66" applyNumberFormat="1" applyFont="1" applyBorder="1" applyAlignment="1">
      <alignment horizontal="right"/>
    </xf>
    <xf numFmtId="0" fontId="25" fillId="0" borderId="24" xfId="66" applyFont="1" applyBorder="1" applyAlignment="1">
      <alignment/>
    </xf>
    <xf numFmtId="4" fontId="24" fillId="0" borderId="0" xfId="66" applyNumberFormat="1" applyFont="1" applyAlignment="1">
      <alignment/>
    </xf>
    <xf numFmtId="4" fontId="22" fillId="0" borderId="0" xfId="66" applyNumberFormat="1" applyFont="1" applyBorder="1" applyAlignment="1">
      <alignment/>
    </xf>
    <xf numFmtId="0" fontId="24" fillId="0" borderId="0" xfId="66" applyFont="1" applyBorder="1" applyAlignment="1">
      <alignment/>
    </xf>
    <xf numFmtId="0" fontId="24" fillId="0" borderId="0" xfId="66" applyFont="1" applyAlignment="1">
      <alignment horizontal="center"/>
    </xf>
    <xf numFmtId="0" fontId="23" fillId="0" borderId="0" xfId="66" applyFont="1" applyAlignment="1">
      <alignment horizontal="center"/>
    </xf>
  </cellXfs>
  <cellStyles count="59">
    <cellStyle name="Normal" xfId="0"/>
    <cellStyle name="_cost_dre_final_tally_sch5_011" xfId="16"/>
    <cellStyle name="_ERO OOS As on 3 nOV'07" xfId="17"/>
    <cellStyle name="_Gross Premium Summary" xfId="18"/>
    <cellStyle name="_OOS OCT 07" xfId="19"/>
    <cellStyle name="_Premium &amp; SI" xfId="20"/>
    <cellStyle name="_Premium &amp; SI--revised" xfId="21"/>
    <cellStyle name="_TBBOM(~2 (2)" xfId="22"/>
    <cellStyle name="_Tbc_03_2001final"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_nonlife segment-wise MARCH-2009" xfId="66"/>
    <cellStyle name="Note" xfId="67"/>
    <cellStyle name="Output" xfId="68"/>
    <cellStyle name="Percent" xfId="69"/>
    <cellStyle name="Style 1"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life%20segment-wise%20MARCH-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urnal (Cr.)"/>
      <sheetName val="Journal (Crore)"/>
      <sheetName val="Journal (Lakh)"/>
      <sheetName val="Royal"/>
      <sheetName val="Tata-AIG"/>
      <sheetName val="Reliance"/>
      <sheetName val="IFFCO"/>
      <sheetName val="ICICI-Lom"/>
      <sheetName val="Bajaj"/>
      <sheetName val="HDFC ERGO"/>
      <sheetName val="Cholamandalam"/>
      <sheetName val="United"/>
      <sheetName val="Oriental"/>
      <sheetName val="National"/>
      <sheetName val="New India"/>
      <sheetName val="FUTURE"/>
      <sheetName val="Universal"/>
      <sheetName val="ECGC"/>
      <sheetName val="Star Health"/>
      <sheetName val="APOLLO"/>
      <sheetName val="Shriram"/>
      <sheetName val="Bharti AXA"/>
      <sheetName val="3 segments (Pol)"/>
      <sheetName val="3 segments (Prem)"/>
      <sheetName val="Fire"/>
      <sheetName val="Marine (T)"/>
      <sheetName val="Marine C"/>
      <sheetName val="Marine H"/>
      <sheetName val="Eng"/>
      <sheetName val="Motor (T)"/>
      <sheetName val="Motor TP"/>
      <sheetName val="Motor OD"/>
      <sheetName val="Health (T)"/>
      <sheetName val="Health Med"/>
      <sheetName val="Aviation"/>
      <sheetName val="Health Overseas"/>
      <sheetName val="Liability (T)"/>
      <sheetName val="PA"/>
      <sheetName val="Others"/>
      <sheetName val="Journal(MS)"/>
      <sheetName val="5-Segments"/>
      <sheetName val="Journal"/>
      <sheetName val="Policies"/>
      <sheetName val="Policies-2"/>
    </sheetNames>
    <sheetDataSet>
      <sheetData sheetId="2">
        <row r="4">
          <cell r="C4">
            <v>5083.88090957578</v>
          </cell>
          <cell r="D4">
            <v>1996.8570708000002</v>
          </cell>
          <cell r="E4">
            <v>1949.8950308</v>
          </cell>
          <cell r="F4">
            <v>46.96204</v>
          </cell>
          <cell r="G4">
            <v>3788.1959162000007</v>
          </cell>
          <cell r="H4">
            <v>53019.067646100026</v>
          </cell>
          <cell r="I4">
            <v>41932.00146042619</v>
          </cell>
          <cell r="J4">
            <v>11087.066185673837</v>
          </cell>
          <cell r="K4">
            <v>11445.552289500001</v>
          </cell>
          <cell r="L4">
            <v>0</v>
          </cell>
          <cell r="M4">
            <v>932.9839293</v>
          </cell>
          <cell r="N4">
            <v>2808.98086</v>
          </cell>
          <cell r="O4">
            <v>1546.0788659</v>
          </cell>
        </row>
        <row r="5">
          <cell r="C5">
            <v>6906.5742900000005</v>
          </cell>
          <cell r="D5">
            <v>1958.6002400333575</v>
          </cell>
          <cell r="E5">
            <v>1911.3632700333576</v>
          </cell>
          <cell r="F5">
            <v>47.23697</v>
          </cell>
          <cell r="G5">
            <v>4157.62321</v>
          </cell>
          <cell r="H5">
            <v>40955.53491000009</v>
          </cell>
          <cell r="I5">
            <v>33023.98733901826</v>
          </cell>
          <cell r="J5">
            <v>7931.547570981825</v>
          </cell>
          <cell r="K5">
            <v>10884.70139</v>
          </cell>
          <cell r="L5">
            <v>0</v>
          </cell>
          <cell r="M5">
            <v>641.46777</v>
          </cell>
          <cell r="N5">
            <v>3164.71142</v>
          </cell>
          <cell r="O5">
            <v>993.82992927968</v>
          </cell>
        </row>
        <row r="6">
          <cell r="C6">
            <v>16090.381762099998</v>
          </cell>
          <cell r="D6">
            <v>11146.571649148</v>
          </cell>
          <cell r="E6">
            <v>11146.571649148</v>
          </cell>
          <cell r="F6">
            <v>0</v>
          </cell>
          <cell r="G6">
            <v>3504.2410813</v>
          </cell>
          <cell r="H6">
            <v>24942.947189099996</v>
          </cell>
          <cell r="I6">
            <v>21702.619204999995</v>
          </cell>
          <cell r="J6">
            <v>3240.327984100001</v>
          </cell>
          <cell r="K6">
            <v>7895.297470100002</v>
          </cell>
          <cell r="L6">
            <v>0</v>
          </cell>
          <cell r="M6">
            <v>11559.9921218</v>
          </cell>
          <cell r="N6">
            <v>11795.424337495868</v>
          </cell>
          <cell r="O6">
            <v>1358.0182991000001</v>
          </cell>
        </row>
        <row r="7">
          <cell r="C7">
            <v>13395.5641376</v>
          </cell>
          <cell r="D7">
            <v>9866.990999000001</v>
          </cell>
          <cell r="E7">
            <v>9866.990999000001</v>
          </cell>
          <cell r="F7">
            <v>0</v>
          </cell>
          <cell r="G7">
            <v>2949.3843934999995</v>
          </cell>
          <cell r="H7">
            <v>26616.475522499986</v>
          </cell>
          <cell r="I7">
            <v>22268.370526899987</v>
          </cell>
          <cell r="J7">
            <v>4348.104995599999</v>
          </cell>
          <cell r="K7">
            <v>6890.5046512</v>
          </cell>
          <cell r="L7">
            <v>0</v>
          </cell>
          <cell r="M7">
            <v>10286.791681399998</v>
          </cell>
          <cell r="N7">
            <v>10645.597366799999</v>
          </cell>
          <cell r="O7">
            <v>1010.7730733000001</v>
          </cell>
        </row>
        <row r="8">
          <cell r="C8">
            <v>12642.2567181465</v>
          </cell>
          <cell r="D8">
            <v>6165.184154720244</v>
          </cell>
          <cell r="E8">
            <v>3223.313621780244</v>
          </cell>
          <cell r="F8">
            <v>2941.8705329399995</v>
          </cell>
          <cell r="G8">
            <v>11922.598969178778</v>
          </cell>
          <cell r="H8">
            <v>116487.10578729447</v>
          </cell>
          <cell r="I8">
            <v>82886.7592831525</v>
          </cell>
          <cell r="J8">
            <v>33600.34650414197</v>
          </cell>
          <cell r="K8">
            <v>31082.849235795464</v>
          </cell>
          <cell r="L8">
            <v>1100.74039679</v>
          </cell>
          <cell r="M8">
            <v>2574.33356133</v>
          </cell>
          <cell r="N8">
            <v>5344.252059437252</v>
          </cell>
          <cell r="O8">
            <v>4168.031347693999</v>
          </cell>
        </row>
        <row r="9">
          <cell r="C9">
            <v>12780.88803448155</v>
          </cell>
          <cell r="D9">
            <v>4240.905237909725</v>
          </cell>
          <cell r="E9">
            <v>3164.1158314097243</v>
          </cell>
          <cell r="F9">
            <v>1076.7894065000003</v>
          </cell>
          <cell r="G9">
            <v>10353.660743496856</v>
          </cell>
          <cell r="H9">
            <v>126736.93267490293</v>
          </cell>
          <cell r="I9">
            <v>91623.40308193913</v>
          </cell>
          <cell r="J9">
            <v>35113.52959296379</v>
          </cell>
          <cell r="K9">
            <v>27561.96046732069</v>
          </cell>
          <cell r="L9">
            <v>742.2854836421953</v>
          </cell>
          <cell r="M9">
            <v>1410.2216566989973</v>
          </cell>
          <cell r="N9">
            <v>5267.805155174114</v>
          </cell>
          <cell r="O9">
            <v>5547.07116390823</v>
          </cell>
        </row>
        <row r="10">
          <cell r="C10">
            <v>20900.606967000003</v>
          </cell>
          <cell r="D10">
            <v>11612.634617799999</v>
          </cell>
          <cell r="E10">
            <v>8071.031771499999</v>
          </cell>
          <cell r="F10">
            <v>3541.6028462999993</v>
          </cell>
          <cell r="G10">
            <v>8154.340942000001</v>
          </cell>
          <cell r="H10">
            <v>79753.3581779</v>
          </cell>
          <cell r="I10">
            <v>47339.24912089999</v>
          </cell>
          <cell r="J10">
            <v>32414.109056999998</v>
          </cell>
          <cell r="K10">
            <v>14098.875634</v>
          </cell>
          <cell r="L10">
            <v>1615.148415</v>
          </cell>
          <cell r="M10">
            <v>3418.2739087</v>
          </cell>
          <cell r="N10">
            <v>2486.5067936</v>
          </cell>
          <cell r="O10">
            <v>9512.4387085</v>
          </cell>
        </row>
        <row r="11">
          <cell r="C11">
            <v>23479.67</v>
          </cell>
          <cell r="D11">
            <v>6945.29</v>
          </cell>
          <cell r="E11">
            <v>5687.82</v>
          </cell>
          <cell r="F11">
            <v>1257.47</v>
          </cell>
          <cell r="G11">
            <v>8912.1</v>
          </cell>
          <cell r="H11">
            <v>58224.24</v>
          </cell>
          <cell r="I11">
            <v>35269.67</v>
          </cell>
          <cell r="J11">
            <v>22954.57</v>
          </cell>
          <cell r="K11">
            <v>11402.43</v>
          </cell>
          <cell r="L11">
            <v>637.98</v>
          </cell>
          <cell r="M11">
            <v>3219.22</v>
          </cell>
          <cell r="N11">
            <v>2043.05</v>
          </cell>
          <cell r="O11">
            <v>8719.44</v>
          </cell>
        </row>
        <row r="12">
          <cell r="C12">
            <v>28950.025611750003</v>
          </cell>
          <cell r="D12">
            <v>22384.743894797997</v>
          </cell>
          <cell r="E12">
            <v>8776.376883368</v>
          </cell>
          <cell r="F12">
            <v>13608.367011429998</v>
          </cell>
          <cell r="G12">
            <v>18537.036449001003</v>
          </cell>
          <cell r="H12">
            <v>132129.78066898294</v>
          </cell>
          <cell r="I12">
            <v>87466.04171350093</v>
          </cell>
          <cell r="J12">
            <v>44663.73895548202</v>
          </cell>
          <cell r="K12">
            <v>103170.00365198994</v>
          </cell>
          <cell r="L12">
            <v>5220.09082683</v>
          </cell>
          <cell r="M12">
            <v>8022.578670930001</v>
          </cell>
          <cell r="N12">
            <v>11251.86694660402</v>
          </cell>
          <cell r="O12">
            <v>12317.751941097424</v>
          </cell>
        </row>
        <row r="13">
          <cell r="C13">
            <v>43824.64293940735</v>
          </cell>
          <cell r="D13">
            <v>22455.349340442197</v>
          </cell>
          <cell r="E13">
            <v>6727.194161492202</v>
          </cell>
          <cell r="F13">
            <v>15728.155178949997</v>
          </cell>
          <cell r="G13">
            <v>17951.230494802174</v>
          </cell>
          <cell r="H13">
            <v>127977.09393536882</v>
          </cell>
          <cell r="I13">
            <v>90647.64176118883</v>
          </cell>
          <cell r="J13">
            <v>37329.452174179976</v>
          </cell>
          <cell r="K13">
            <v>88461.06566909948</v>
          </cell>
          <cell r="L13">
            <v>4132.46763029</v>
          </cell>
          <cell r="M13">
            <v>7877.5233881</v>
          </cell>
          <cell r="N13">
            <v>10818.249110818997</v>
          </cell>
          <cell r="O13">
            <v>10971.595803089167</v>
          </cell>
        </row>
        <row r="14">
          <cell r="C14">
            <v>26742.73057</v>
          </cell>
          <cell r="D14">
            <v>8843.53632</v>
          </cell>
          <cell r="E14">
            <v>7387.47048</v>
          </cell>
          <cell r="F14">
            <v>1456.0658400000002</v>
          </cell>
          <cell r="G14">
            <v>12647.70211</v>
          </cell>
          <cell r="H14">
            <v>150097.06833</v>
          </cell>
          <cell r="I14">
            <v>106114.44625000001</v>
          </cell>
          <cell r="J14">
            <v>43982.62208000001</v>
          </cell>
          <cell r="K14">
            <v>33201.84837000001</v>
          </cell>
          <cell r="L14">
            <v>2512.65327</v>
          </cell>
          <cell r="M14">
            <v>7011.405610000001</v>
          </cell>
          <cell r="N14">
            <v>6575.696670000001</v>
          </cell>
          <cell r="O14">
            <v>16416.658219999998</v>
          </cell>
        </row>
        <row r="15">
          <cell r="C15">
            <v>28752.795050000004</v>
          </cell>
          <cell r="D15">
            <v>7640.960080000001</v>
          </cell>
          <cell r="E15">
            <v>6748.617340000001</v>
          </cell>
          <cell r="F15">
            <v>892.3427399999998</v>
          </cell>
          <cell r="G15">
            <v>14591.67512</v>
          </cell>
          <cell r="H15">
            <v>138582.11988000004</v>
          </cell>
          <cell r="I15">
            <v>100286.27052727621</v>
          </cell>
          <cell r="J15">
            <v>38295.84935272384</v>
          </cell>
          <cell r="K15">
            <v>24325.349410000003</v>
          </cell>
          <cell r="L15">
            <v>1394.9800999999998</v>
          </cell>
          <cell r="M15">
            <v>4790.61314</v>
          </cell>
          <cell r="N15">
            <v>4634.5361</v>
          </cell>
          <cell r="O15">
            <v>15720.62362</v>
          </cell>
        </row>
        <row r="16">
          <cell r="C16">
            <v>5075.3241333999995</v>
          </cell>
          <cell r="D16">
            <v>778.0908000000001</v>
          </cell>
          <cell r="E16">
            <v>525.143</v>
          </cell>
          <cell r="F16">
            <v>252.9478</v>
          </cell>
          <cell r="G16">
            <v>1101.41972</v>
          </cell>
          <cell r="H16">
            <v>15624.706190999997</v>
          </cell>
          <cell r="I16">
            <v>12221.909550699997</v>
          </cell>
          <cell r="J16">
            <v>3402.7966403000005</v>
          </cell>
          <cell r="K16">
            <v>4549.764758952686</v>
          </cell>
          <cell r="L16">
            <v>182.68981</v>
          </cell>
          <cell r="M16">
            <v>3285.6239713496607</v>
          </cell>
          <cell r="N16">
            <v>603.0344763189996</v>
          </cell>
          <cell r="O16">
            <v>2747.4101689999998</v>
          </cell>
        </row>
        <row r="17">
          <cell r="C17">
            <v>1328.2348436233967</v>
          </cell>
          <cell r="D17">
            <v>328.80583826559996</v>
          </cell>
          <cell r="E17">
            <v>328.80583826559996</v>
          </cell>
          <cell r="F17">
            <v>0</v>
          </cell>
          <cell r="G17">
            <v>805.0467939053286</v>
          </cell>
          <cell r="H17">
            <v>15674.117347199997</v>
          </cell>
          <cell r="I17">
            <v>12328.634938301879</v>
          </cell>
          <cell r="J17">
            <v>3345.4824088981186</v>
          </cell>
          <cell r="K17">
            <v>2809.6935200000003</v>
          </cell>
          <cell r="L17">
            <v>0</v>
          </cell>
          <cell r="M17">
            <v>1983.9891947616925</v>
          </cell>
          <cell r="N17">
            <v>541.9499548911411</v>
          </cell>
          <cell r="O17">
            <v>496.9057724563975</v>
          </cell>
        </row>
        <row r="18">
          <cell r="C18">
            <v>5384.440765926931</v>
          </cell>
          <cell r="D18">
            <v>3655.636912098465</v>
          </cell>
          <cell r="E18">
            <v>3527.305219998465</v>
          </cell>
          <cell r="F18">
            <v>128.33169210000017</v>
          </cell>
          <cell r="G18">
            <v>2733.4351859360327</v>
          </cell>
          <cell r="H18">
            <v>31952.51338274947</v>
          </cell>
          <cell r="I18">
            <v>24632.176738120957</v>
          </cell>
          <cell r="J18">
            <v>7320.336644628511</v>
          </cell>
          <cell r="K18">
            <v>16588.876611885942</v>
          </cell>
          <cell r="L18">
            <v>0</v>
          </cell>
          <cell r="M18">
            <v>1294.265529911275</v>
          </cell>
          <cell r="N18">
            <v>2948.802636541578</v>
          </cell>
          <cell r="O18">
            <v>3985.5343229422665</v>
          </cell>
        </row>
        <row r="19">
          <cell r="C19">
            <v>7000.323234127315</v>
          </cell>
          <cell r="D19">
            <v>3265.9487057102538</v>
          </cell>
          <cell r="E19">
            <v>3117.5755878102536</v>
          </cell>
          <cell r="F19">
            <v>148.37311790000007</v>
          </cell>
          <cell r="G19">
            <v>2974.6461829437244</v>
          </cell>
          <cell r="H19">
            <v>22441.30152203151</v>
          </cell>
          <cell r="I19">
            <v>17902.871322668245</v>
          </cell>
          <cell r="J19">
            <v>4538.430199363265</v>
          </cell>
          <cell r="K19">
            <v>10938.392782369194</v>
          </cell>
          <cell r="L19">
            <v>-15.100272</v>
          </cell>
          <cell r="M19">
            <v>1388.196078953983</v>
          </cell>
          <cell r="N19">
            <v>1255.4690131274895</v>
          </cell>
          <cell r="O19">
            <v>3176.9766653446986</v>
          </cell>
        </row>
        <row r="20">
          <cell r="C20">
            <v>1716.641011</v>
          </cell>
          <cell r="D20">
            <v>678.5668904</v>
          </cell>
          <cell r="E20">
            <v>678.5668904</v>
          </cell>
          <cell r="F20">
            <v>0</v>
          </cell>
          <cell r="G20">
            <v>1401.1795256</v>
          </cell>
          <cell r="H20">
            <v>9566.8536495</v>
          </cell>
          <cell r="I20">
            <v>7106.9382604</v>
          </cell>
          <cell r="J20">
            <v>2459.9153891</v>
          </cell>
          <cell r="K20">
            <v>4125.3570897</v>
          </cell>
          <cell r="L20">
            <v>0</v>
          </cell>
          <cell r="M20">
            <v>483.40969640000003</v>
          </cell>
          <cell r="N20">
            <v>956.4586556</v>
          </cell>
          <cell r="O20">
            <v>556.2122879</v>
          </cell>
          <cell r="P20">
            <v>19484.678806100004</v>
          </cell>
        </row>
        <row r="21">
          <cell r="C21">
            <v>336.85953</v>
          </cell>
          <cell r="D21">
            <v>72.47608</v>
          </cell>
          <cell r="E21">
            <v>72.47608</v>
          </cell>
          <cell r="F21">
            <v>0</v>
          </cell>
          <cell r="G21">
            <v>99.37296</v>
          </cell>
          <cell r="H21">
            <v>177.37257</v>
          </cell>
          <cell r="I21">
            <v>153.95955</v>
          </cell>
          <cell r="J21">
            <v>23.41302</v>
          </cell>
          <cell r="K21">
            <v>0</v>
          </cell>
          <cell r="L21">
            <v>0</v>
          </cell>
          <cell r="M21">
            <v>9.89716</v>
          </cell>
          <cell r="N21">
            <v>342.84113</v>
          </cell>
          <cell r="O21">
            <v>25.42674</v>
          </cell>
          <cell r="P21">
            <v>1064.2461700000001</v>
          </cell>
        </row>
        <row r="22">
          <cell r="C22">
            <v>1064.95</v>
          </cell>
          <cell r="D22">
            <v>51.11</v>
          </cell>
          <cell r="E22">
            <v>51.11</v>
          </cell>
          <cell r="F22">
            <v>0</v>
          </cell>
          <cell r="G22">
            <v>129.92</v>
          </cell>
          <cell r="H22">
            <v>392.46</v>
          </cell>
          <cell r="I22">
            <v>392.46</v>
          </cell>
          <cell r="J22">
            <v>0</v>
          </cell>
          <cell r="K22">
            <v>324.2</v>
          </cell>
          <cell r="L22">
            <v>0</v>
          </cell>
          <cell r="M22">
            <v>8.35</v>
          </cell>
          <cell r="N22">
            <v>72.48</v>
          </cell>
          <cell r="O22">
            <v>959.88</v>
          </cell>
          <cell r="P22">
            <v>3003.35</v>
          </cell>
        </row>
        <row r="23">
          <cell r="C23">
            <v>0</v>
          </cell>
          <cell r="D23">
            <v>0</v>
          </cell>
          <cell r="E23">
            <v>0</v>
          </cell>
          <cell r="F23">
            <v>0</v>
          </cell>
          <cell r="G23">
            <v>0</v>
          </cell>
          <cell r="H23">
            <v>0</v>
          </cell>
          <cell r="I23">
            <v>0</v>
          </cell>
          <cell r="J23">
            <v>0</v>
          </cell>
          <cell r="K23">
            <v>0</v>
          </cell>
          <cell r="L23">
            <v>0</v>
          </cell>
          <cell r="M23">
            <v>0</v>
          </cell>
          <cell r="N23">
            <v>0</v>
          </cell>
          <cell r="O23">
            <v>959.88</v>
          </cell>
          <cell r="P23">
            <v>959.88</v>
          </cell>
        </row>
        <row r="24">
          <cell r="C24">
            <v>22.3</v>
          </cell>
          <cell r="D24">
            <v>0</v>
          </cell>
          <cell r="E24">
            <v>0</v>
          </cell>
          <cell r="F24">
            <v>0</v>
          </cell>
          <cell r="G24">
            <v>63.01</v>
          </cell>
          <cell r="H24">
            <v>11255.19</v>
          </cell>
          <cell r="I24">
            <v>5792.09</v>
          </cell>
          <cell r="J24">
            <v>5463.1</v>
          </cell>
          <cell r="K24">
            <v>0</v>
          </cell>
          <cell r="L24">
            <v>0</v>
          </cell>
          <cell r="M24">
            <v>9.79</v>
          </cell>
          <cell r="N24">
            <v>2.63</v>
          </cell>
          <cell r="O24">
            <v>6.39</v>
          </cell>
          <cell r="P24">
            <v>11359.31</v>
          </cell>
        </row>
        <row r="26">
          <cell r="C26">
            <v>225.28512329999987</v>
          </cell>
          <cell r="D26">
            <v>61.2697977</v>
          </cell>
          <cell r="E26">
            <v>61.2697977</v>
          </cell>
          <cell r="F26">
            <v>0</v>
          </cell>
          <cell r="G26">
            <v>557.0342574</v>
          </cell>
          <cell r="H26">
            <v>1738.9146757000003</v>
          </cell>
          <cell r="I26">
            <v>1400.4297812000004</v>
          </cell>
          <cell r="J26">
            <v>338.48489449999994</v>
          </cell>
          <cell r="K26">
            <v>150.7195931</v>
          </cell>
          <cell r="L26">
            <v>0</v>
          </cell>
          <cell r="M26">
            <v>53.2006721</v>
          </cell>
          <cell r="N26">
            <v>42.52402769999992</v>
          </cell>
          <cell r="O26">
            <v>20.8075714</v>
          </cell>
          <cell r="P26">
            <v>2849.7557184</v>
          </cell>
        </row>
        <row r="28">
          <cell r="C28">
            <v>77466.92</v>
          </cell>
          <cell r="D28">
            <v>44633.87</v>
          </cell>
          <cell r="E28">
            <v>17595.32</v>
          </cell>
          <cell r="F28">
            <v>27038.55</v>
          </cell>
          <cell r="G28">
            <v>25141.92</v>
          </cell>
          <cell r="H28">
            <v>199776.61</v>
          </cell>
          <cell r="I28">
            <v>109045.03</v>
          </cell>
          <cell r="J28">
            <v>90731.58</v>
          </cell>
          <cell r="K28">
            <v>135584.97</v>
          </cell>
          <cell r="L28">
            <v>5706.06</v>
          </cell>
          <cell r="M28">
            <v>10431.76</v>
          </cell>
          <cell r="N28">
            <v>9781.54</v>
          </cell>
          <cell r="O28">
            <v>43138.350000000006</v>
          </cell>
          <cell r="P28">
            <v>551662</v>
          </cell>
        </row>
        <row r="29">
          <cell r="C29">
            <v>74342.01</v>
          </cell>
          <cell r="D29">
            <v>43728.34</v>
          </cell>
          <cell r="E29">
            <v>18270.49</v>
          </cell>
          <cell r="F29">
            <v>25457.85</v>
          </cell>
          <cell r="G29">
            <v>22264.08</v>
          </cell>
          <cell r="H29">
            <v>203435.55</v>
          </cell>
          <cell r="I29">
            <v>109730.25</v>
          </cell>
          <cell r="J29">
            <v>93705.3</v>
          </cell>
          <cell r="K29">
            <v>120942.17</v>
          </cell>
          <cell r="L29">
            <v>7843.7</v>
          </cell>
          <cell r="M29">
            <v>9565.46</v>
          </cell>
          <cell r="N29">
            <v>8307.69</v>
          </cell>
          <cell r="O29">
            <v>37305.65</v>
          </cell>
          <cell r="P29">
            <v>527734.65</v>
          </cell>
        </row>
        <row r="30">
          <cell r="C30">
            <v>39708.4</v>
          </cell>
          <cell r="D30">
            <v>20116.309999999998</v>
          </cell>
          <cell r="E30">
            <v>13670.32</v>
          </cell>
          <cell r="F30">
            <v>6445.99</v>
          </cell>
          <cell r="G30">
            <v>16403.35</v>
          </cell>
          <cell r="H30">
            <v>213710.01</v>
          </cell>
          <cell r="I30">
            <v>134113.44</v>
          </cell>
          <cell r="J30">
            <v>79596.57</v>
          </cell>
          <cell r="K30">
            <v>85401.78</v>
          </cell>
          <cell r="L30">
            <v>5779.22</v>
          </cell>
          <cell r="M30">
            <v>5091.48</v>
          </cell>
          <cell r="N30">
            <v>7185.72</v>
          </cell>
          <cell r="O30">
            <v>34284.78</v>
          </cell>
        </row>
        <row r="31">
          <cell r="C31">
            <v>38131</v>
          </cell>
          <cell r="D31">
            <v>17498</v>
          </cell>
          <cell r="E31">
            <v>12680</v>
          </cell>
          <cell r="F31">
            <v>4818</v>
          </cell>
          <cell r="G31">
            <v>14498</v>
          </cell>
          <cell r="H31">
            <v>214631</v>
          </cell>
          <cell r="I31">
            <v>135614</v>
          </cell>
          <cell r="J31">
            <v>79017</v>
          </cell>
          <cell r="K31">
            <v>69036</v>
          </cell>
          <cell r="L31">
            <v>5166</v>
          </cell>
          <cell r="M31">
            <v>4605</v>
          </cell>
          <cell r="N31">
            <v>6818</v>
          </cell>
          <cell r="O31">
            <v>30340</v>
          </cell>
        </row>
        <row r="32">
          <cell r="C32">
            <v>57279.35</v>
          </cell>
          <cell r="D32">
            <v>33692.93</v>
          </cell>
          <cell r="E32">
            <v>22159.53</v>
          </cell>
          <cell r="F32">
            <v>11533.4</v>
          </cell>
          <cell r="G32">
            <v>24985.6</v>
          </cell>
          <cell r="H32">
            <v>156348.25</v>
          </cell>
          <cell r="I32">
            <v>75876.6</v>
          </cell>
          <cell r="J32">
            <v>80471.65</v>
          </cell>
          <cell r="K32">
            <v>90072.09</v>
          </cell>
          <cell r="L32">
            <v>3222.25</v>
          </cell>
          <cell r="M32">
            <v>8867.76</v>
          </cell>
          <cell r="N32">
            <v>13705.36</v>
          </cell>
          <cell r="O32">
            <v>39603.84</v>
          </cell>
        </row>
        <row r="33">
          <cell r="C33">
            <v>52429.81</v>
          </cell>
          <cell r="D33">
            <v>30083.48</v>
          </cell>
          <cell r="E33">
            <v>19209.91</v>
          </cell>
          <cell r="F33">
            <v>10873.57</v>
          </cell>
          <cell r="G33">
            <v>21668.47</v>
          </cell>
          <cell r="H33">
            <v>143490.15</v>
          </cell>
          <cell r="I33">
            <v>70749.86</v>
          </cell>
          <cell r="J33">
            <v>72740.29</v>
          </cell>
          <cell r="K33">
            <v>69494.46</v>
          </cell>
          <cell r="L33">
            <v>2612.64</v>
          </cell>
          <cell r="M33">
            <v>7418.12</v>
          </cell>
          <cell r="N33">
            <v>10082.36</v>
          </cell>
          <cell r="O33">
            <v>36676.2</v>
          </cell>
        </row>
        <row r="34">
          <cell r="C34">
            <v>43651</v>
          </cell>
          <cell r="D34">
            <v>33253</v>
          </cell>
          <cell r="E34">
            <v>16724</v>
          </cell>
          <cell r="F34">
            <v>16529</v>
          </cell>
          <cell r="G34">
            <v>26299</v>
          </cell>
          <cell r="H34">
            <v>149053</v>
          </cell>
          <cell r="I34">
            <v>80334</v>
          </cell>
          <cell r="J34">
            <v>68719</v>
          </cell>
          <cell r="K34">
            <v>71345</v>
          </cell>
          <cell r="L34">
            <v>9007</v>
          </cell>
          <cell r="M34">
            <v>8286</v>
          </cell>
          <cell r="N34">
            <v>14730</v>
          </cell>
          <cell r="O34">
            <v>40433</v>
          </cell>
        </row>
        <row r="35">
          <cell r="C35">
            <v>47760.49</v>
          </cell>
          <cell r="D35">
            <v>33906.89</v>
          </cell>
          <cell r="E35">
            <v>16339.99</v>
          </cell>
          <cell r="F35">
            <v>17566.9</v>
          </cell>
          <cell r="G35">
            <v>22079.25</v>
          </cell>
          <cell r="H35">
            <v>160805.27</v>
          </cell>
          <cell r="I35">
            <v>88711.58</v>
          </cell>
          <cell r="J35">
            <v>72093.69</v>
          </cell>
          <cell r="K35">
            <v>53263.21279</v>
          </cell>
          <cell r="L35">
            <v>7926.85</v>
          </cell>
          <cell r="M35">
            <v>7384.790272</v>
          </cell>
          <cell r="N35">
            <v>13575.8</v>
          </cell>
          <cell r="O35">
            <v>33841.61</v>
          </cell>
        </row>
        <row r="39">
          <cell r="O39">
            <v>74467.16</v>
          </cell>
        </row>
        <row r="40">
          <cell r="O40">
            <v>66938.81</v>
          </cell>
        </row>
        <row r="41">
          <cell r="K41">
            <v>49073.29</v>
          </cell>
          <cell r="N41">
            <v>1654.09</v>
          </cell>
          <cell r="O41">
            <v>465.5</v>
          </cell>
        </row>
        <row r="42">
          <cell r="K42">
            <v>14712.23</v>
          </cell>
          <cell r="N42">
            <v>1604.73</v>
          </cell>
          <cell r="O42">
            <v>501.99</v>
          </cell>
        </row>
        <row r="43">
          <cell r="K43">
            <v>4435.336</v>
          </cell>
        </row>
        <row r="44">
          <cell r="K44">
            <v>298.1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5"/>
  <sheetViews>
    <sheetView tabSelected="1" workbookViewId="0" topLeftCell="A1">
      <pane xSplit="2" ySplit="3" topLeftCell="C4" activePane="bottomRight" state="frozen"/>
      <selection pane="topLeft" activeCell="B38" sqref="B38"/>
      <selection pane="topRight" activeCell="B38" sqref="B38"/>
      <selection pane="bottomLeft" activeCell="B38" sqref="B38"/>
      <selection pane="bottomRight" activeCell="C47" sqref="C47"/>
    </sheetView>
  </sheetViews>
  <sheetFormatPr defaultColWidth="9.140625" defaultRowHeight="12.75"/>
  <cols>
    <col min="1" max="1" width="7.57421875" style="2" hidden="1" customWidth="1"/>
    <col min="2" max="2" width="23.8515625" style="2" customWidth="1"/>
    <col min="3" max="3" width="12.28125" style="2" customWidth="1"/>
    <col min="4" max="5" width="13.00390625" style="2" customWidth="1"/>
    <col min="6" max="6" width="11.57421875" style="2" customWidth="1"/>
    <col min="7" max="7" width="14.8515625" style="2" customWidth="1"/>
    <col min="8" max="8" width="11.28125" style="2" customWidth="1"/>
    <col min="9" max="9" width="12.28125" style="2" customWidth="1"/>
    <col min="10" max="10" width="11.57421875" style="2" customWidth="1"/>
    <col min="11" max="11" width="12.8515625" style="2" customWidth="1"/>
    <col min="12" max="12" width="10.8515625" style="2" customWidth="1"/>
    <col min="13" max="13" width="11.421875" style="2" customWidth="1"/>
    <col min="14" max="14" width="14.421875" style="2" customWidth="1"/>
    <col min="15" max="15" width="15.8515625" style="2" customWidth="1"/>
    <col min="16" max="16" width="20.7109375" style="2" customWidth="1"/>
    <col min="17" max="17" width="13.140625" style="2" bestFit="1" customWidth="1"/>
    <col min="18" max="16384" width="9.140625" style="2" customWidth="1"/>
  </cols>
  <sheetData>
    <row r="1" spans="1:16" ht="18.75">
      <c r="A1" s="1" t="s">
        <v>0</v>
      </c>
      <c r="B1" s="56" t="s">
        <v>1</v>
      </c>
      <c r="C1" s="56"/>
      <c r="D1" s="56"/>
      <c r="E1" s="56"/>
      <c r="F1" s="56"/>
      <c r="G1" s="56"/>
      <c r="H1" s="56"/>
      <c r="I1" s="56"/>
      <c r="J1" s="56"/>
      <c r="K1" s="56"/>
      <c r="L1" s="56"/>
      <c r="M1" s="56"/>
      <c r="N1" s="56"/>
      <c r="O1" s="56"/>
      <c r="P1" s="56"/>
    </row>
    <row r="2" ht="16.5" thickBot="1">
      <c r="P2" s="3" t="s">
        <v>2</v>
      </c>
    </row>
    <row r="3" spans="1:16" ht="39" customHeight="1" thickBot="1">
      <c r="A3" s="4" t="s">
        <v>3</v>
      </c>
      <c r="B3" s="5" t="s">
        <v>4</v>
      </c>
      <c r="C3" s="6" t="s">
        <v>5</v>
      </c>
      <c r="D3" s="6" t="s">
        <v>6</v>
      </c>
      <c r="E3" s="6" t="s">
        <v>7</v>
      </c>
      <c r="F3" s="6" t="s">
        <v>8</v>
      </c>
      <c r="G3" s="6" t="s">
        <v>9</v>
      </c>
      <c r="H3" s="6" t="s">
        <v>10</v>
      </c>
      <c r="I3" s="6" t="s">
        <v>11</v>
      </c>
      <c r="J3" s="6" t="s">
        <v>12</v>
      </c>
      <c r="K3" s="6" t="s">
        <v>13</v>
      </c>
      <c r="L3" s="6" t="s">
        <v>14</v>
      </c>
      <c r="M3" s="6" t="s">
        <v>15</v>
      </c>
      <c r="N3" s="6" t="s">
        <v>16</v>
      </c>
      <c r="O3" s="6" t="s">
        <v>17</v>
      </c>
      <c r="P3" s="7" t="s">
        <v>18</v>
      </c>
    </row>
    <row r="4" spans="1:16" ht="15.75">
      <c r="A4" s="8"/>
      <c r="B4" s="9" t="s">
        <v>19</v>
      </c>
      <c r="C4" s="10"/>
      <c r="D4" s="10"/>
      <c r="E4" s="10"/>
      <c r="F4" s="10"/>
      <c r="G4" s="10"/>
      <c r="H4" s="10"/>
      <c r="I4" s="10"/>
      <c r="J4" s="10"/>
      <c r="K4" s="10"/>
      <c r="L4" s="10"/>
      <c r="M4" s="10"/>
      <c r="N4" s="10"/>
      <c r="O4" s="10"/>
      <c r="P4" s="11"/>
    </row>
    <row r="5" spans="1:16" s="1" customFormat="1" ht="19.5" customHeight="1">
      <c r="A5" s="12">
        <v>1</v>
      </c>
      <c r="B5" s="13" t="s">
        <v>20</v>
      </c>
      <c r="C5" s="14">
        <f>+'[1]Journal (Lakh)'!C4/100</f>
        <v>50.838809095757796</v>
      </c>
      <c r="D5" s="14">
        <f>+'[1]Journal (Lakh)'!D4/100</f>
        <v>19.968570708</v>
      </c>
      <c r="E5" s="14">
        <f>+'[1]Journal (Lakh)'!E4/100</f>
        <v>19.498950308</v>
      </c>
      <c r="F5" s="14">
        <f>+'[1]Journal (Lakh)'!F4/100</f>
        <v>0.4696204</v>
      </c>
      <c r="G5" s="14">
        <f>+'[1]Journal (Lakh)'!G4/100</f>
        <v>37.88195916200001</v>
      </c>
      <c r="H5" s="14">
        <f>+'[1]Journal (Lakh)'!H4/100</f>
        <v>530.1906764610003</v>
      </c>
      <c r="I5" s="14">
        <f>+'[1]Journal (Lakh)'!I4/100</f>
        <v>419.32001460426187</v>
      </c>
      <c r="J5" s="14">
        <f>+'[1]Journal (Lakh)'!J4/100</f>
        <v>110.87066185673837</v>
      </c>
      <c r="K5" s="14">
        <f>+'[1]Journal (Lakh)'!K4/100</f>
        <v>114.45552289500002</v>
      </c>
      <c r="L5" s="14">
        <f>+'[1]Journal (Lakh)'!L4/100</f>
        <v>0</v>
      </c>
      <c r="M5" s="14">
        <f>+'[1]Journal (Lakh)'!M4/100</f>
        <v>9.329839293</v>
      </c>
      <c r="N5" s="14">
        <f>+'[1]Journal (Lakh)'!N4/100</f>
        <v>28.0898086</v>
      </c>
      <c r="O5" s="14">
        <f>+'[1]Journal (Lakh)'!O4/100</f>
        <v>15.460788659</v>
      </c>
      <c r="P5" s="15">
        <f>C5+D5+G5+H5+K5+L5+M5+N5+O5</f>
        <v>806.215974873758</v>
      </c>
    </row>
    <row r="6" spans="1:16" s="20" customFormat="1" ht="19.5" customHeight="1">
      <c r="A6" s="16"/>
      <c r="B6" s="17" t="s">
        <v>23</v>
      </c>
      <c r="C6" s="18">
        <f>+'[1]Journal (Lakh)'!C5/100</f>
        <v>69.0657429</v>
      </c>
      <c r="D6" s="18">
        <f>+'[1]Journal (Lakh)'!D5/100</f>
        <v>19.586002400333577</v>
      </c>
      <c r="E6" s="18">
        <f>+'[1]Journal (Lakh)'!E5/100</f>
        <v>19.113632700333575</v>
      </c>
      <c r="F6" s="18">
        <f>+'[1]Journal (Lakh)'!F5/100</f>
        <v>0.4723697</v>
      </c>
      <c r="G6" s="18">
        <f>+'[1]Journal (Lakh)'!G5/100</f>
        <v>41.5762321</v>
      </c>
      <c r="H6" s="18">
        <f>+'[1]Journal (Lakh)'!H5/100</f>
        <v>409.5553491000009</v>
      </c>
      <c r="I6" s="18">
        <f>+'[1]Journal (Lakh)'!I5/100</f>
        <v>330.2398733901826</v>
      </c>
      <c r="J6" s="18">
        <f>+'[1]Journal (Lakh)'!J5/100</f>
        <v>79.31547570981824</v>
      </c>
      <c r="K6" s="18">
        <f>+'[1]Journal (Lakh)'!K5/100</f>
        <v>108.84701390000001</v>
      </c>
      <c r="L6" s="18">
        <f>+'[1]Journal (Lakh)'!L5/100</f>
        <v>0</v>
      </c>
      <c r="M6" s="18">
        <f>+'[1]Journal (Lakh)'!M5/100</f>
        <v>6.4146776999999995</v>
      </c>
      <c r="N6" s="18">
        <f>+'[1]Journal (Lakh)'!N5/100</f>
        <v>31.6471142</v>
      </c>
      <c r="O6" s="18">
        <f>+'[1]Journal (Lakh)'!O5/100</f>
        <v>9.938299292796799</v>
      </c>
      <c r="P6" s="19">
        <f>C6+D6+G6+H6+K6+L6+M6+N6+O6</f>
        <v>696.6304315931313</v>
      </c>
    </row>
    <row r="7" spans="1:16" s="1" customFormat="1" ht="19.5" customHeight="1">
      <c r="A7" s="23">
        <v>2</v>
      </c>
      <c r="B7" s="24" t="s">
        <v>24</v>
      </c>
      <c r="C7" s="14">
        <f>+'[1]Journal (Lakh)'!C6/100</f>
        <v>160.90381762099997</v>
      </c>
      <c r="D7" s="14">
        <f>+'[1]Journal (Lakh)'!D6/100</f>
        <v>111.46571649148</v>
      </c>
      <c r="E7" s="14">
        <f>+'[1]Journal (Lakh)'!E6/100</f>
        <v>111.46571649148</v>
      </c>
      <c r="F7" s="14">
        <f>+'[1]Journal (Lakh)'!F6/100</f>
        <v>0</v>
      </c>
      <c r="G7" s="14">
        <f>+'[1]Journal (Lakh)'!G6/100</f>
        <v>35.042410813000004</v>
      </c>
      <c r="H7" s="14">
        <f>+'[1]Journal (Lakh)'!H6/100</f>
        <v>249.42947189099996</v>
      </c>
      <c r="I7" s="14">
        <f>+'[1]Journal (Lakh)'!I6/100</f>
        <v>217.02619204999996</v>
      </c>
      <c r="J7" s="14">
        <f>+'[1]Journal (Lakh)'!J6/100</f>
        <v>32.40327984100001</v>
      </c>
      <c r="K7" s="14">
        <f>+'[1]Journal (Lakh)'!K6/100</f>
        <v>78.95297470100002</v>
      </c>
      <c r="L7" s="14">
        <f>+'[1]Journal (Lakh)'!L6/100</f>
        <v>0</v>
      </c>
      <c r="M7" s="14">
        <f>+'[1]Journal (Lakh)'!M6/100</f>
        <v>115.599921218</v>
      </c>
      <c r="N7" s="14">
        <f>+'[1]Journal (Lakh)'!N6/100</f>
        <v>117.95424337495868</v>
      </c>
      <c r="O7" s="14">
        <f>+'[1]Journal (Lakh)'!O6/100</f>
        <v>13.580182991000001</v>
      </c>
      <c r="P7" s="25">
        <f>C7+D7+G7+H7+K7+L7+M7+N7+O7</f>
        <v>882.9287391014386</v>
      </c>
    </row>
    <row r="8" spans="1:16" s="20" customFormat="1" ht="19.5" customHeight="1">
      <c r="A8" s="16"/>
      <c r="B8" s="17" t="s">
        <v>23</v>
      </c>
      <c r="C8" s="18">
        <f>+'[1]Journal (Lakh)'!C7/100</f>
        <v>133.95564137600002</v>
      </c>
      <c r="D8" s="18">
        <f>+'[1]Journal (Lakh)'!D7/100</f>
        <v>98.66990999000001</v>
      </c>
      <c r="E8" s="18">
        <f>+'[1]Journal (Lakh)'!E7/100</f>
        <v>98.66990999000001</v>
      </c>
      <c r="F8" s="18">
        <f>+'[1]Journal (Lakh)'!F7/100</f>
        <v>0</v>
      </c>
      <c r="G8" s="18">
        <f>+'[1]Journal (Lakh)'!G7/100</f>
        <v>29.493843934999994</v>
      </c>
      <c r="H8" s="18">
        <f>+'[1]Journal (Lakh)'!H7/100</f>
        <v>266.16475522499985</v>
      </c>
      <c r="I8" s="18">
        <f>+'[1]Journal (Lakh)'!I7/100</f>
        <v>222.6837052689999</v>
      </c>
      <c r="J8" s="18">
        <f>+'[1]Journal (Lakh)'!J7/100</f>
        <v>43.481049955999985</v>
      </c>
      <c r="K8" s="18">
        <f>+'[1]Journal (Lakh)'!K7/100</f>
        <v>68.905046512</v>
      </c>
      <c r="L8" s="18">
        <f>+'[1]Journal (Lakh)'!L7/100</f>
        <v>0</v>
      </c>
      <c r="M8" s="18">
        <f>+'[1]Journal (Lakh)'!M7/100</f>
        <v>102.86791681399998</v>
      </c>
      <c r="N8" s="18">
        <f>+'[1]Journal (Lakh)'!N7/100</f>
        <v>106.45597366799998</v>
      </c>
      <c r="O8" s="18">
        <f>+'[1]Journal (Lakh)'!O7/100</f>
        <v>10.107730733</v>
      </c>
      <c r="P8" s="19">
        <f>C8+D8+G8+H8+K8+L8+M8+N8+O8</f>
        <v>816.6208182529998</v>
      </c>
    </row>
    <row r="9" spans="1:16" s="1" customFormat="1" ht="19.5" customHeight="1">
      <c r="A9" s="23">
        <v>3</v>
      </c>
      <c r="B9" s="24" t="s">
        <v>25</v>
      </c>
      <c r="C9" s="14">
        <f>+'[1]Journal (Lakh)'!C8/100</f>
        <v>126.422567181465</v>
      </c>
      <c r="D9" s="14">
        <f>+'[1]Journal (Lakh)'!D8/100</f>
        <v>61.65184154720244</v>
      </c>
      <c r="E9" s="14">
        <f>+'[1]Journal (Lakh)'!E8/100</f>
        <v>32.23313621780244</v>
      </c>
      <c r="F9" s="14">
        <f>+'[1]Journal (Lakh)'!F8/100</f>
        <v>29.418705329399994</v>
      </c>
      <c r="G9" s="14">
        <f>+'[1]Journal (Lakh)'!G8/100</f>
        <v>119.22598969178779</v>
      </c>
      <c r="H9" s="14">
        <f>+'[1]Journal (Lakh)'!H8/100</f>
        <v>1164.8710578729447</v>
      </c>
      <c r="I9" s="14">
        <f>+'[1]Journal (Lakh)'!I8/100</f>
        <v>828.8675928315249</v>
      </c>
      <c r="J9" s="14">
        <f>+'[1]Journal (Lakh)'!J8/100</f>
        <v>336.0034650414197</v>
      </c>
      <c r="K9" s="14">
        <f>+'[1]Journal (Lakh)'!K8/100</f>
        <v>310.82849235795464</v>
      </c>
      <c r="L9" s="14">
        <f>+'[1]Journal (Lakh)'!L8/100</f>
        <v>11.0074039679</v>
      </c>
      <c r="M9" s="14">
        <f>+'[1]Journal (Lakh)'!M8/100</f>
        <v>25.7433356133</v>
      </c>
      <c r="N9" s="14">
        <f>+'[1]Journal (Lakh)'!N8/100</f>
        <v>53.44252059437252</v>
      </c>
      <c r="O9" s="14">
        <f>+'[1]Journal (Lakh)'!O8/100</f>
        <v>41.68031347693999</v>
      </c>
      <c r="P9" s="25">
        <f>C9+D9+G9+H9+K9+L9+M9+N9+O9</f>
        <v>1914.873522303867</v>
      </c>
    </row>
    <row r="10" spans="1:16" s="20" customFormat="1" ht="19.5" customHeight="1">
      <c r="A10" s="16"/>
      <c r="B10" s="17" t="s">
        <v>23</v>
      </c>
      <c r="C10" s="18">
        <f>+'[1]Journal (Lakh)'!C9/100</f>
        <v>127.80888034481549</v>
      </c>
      <c r="D10" s="18">
        <f>+'[1]Journal (Lakh)'!D9/100</f>
        <v>42.40905237909725</v>
      </c>
      <c r="E10" s="18">
        <f>+'[1]Journal (Lakh)'!E9/100</f>
        <v>31.641158314097243</v>
      </c>
      <c r="F10" s="18">
        <f>+'[1]Journal (Lakh)'!F9/100</f>
        <v>10.767894065000002</v>
      </c>
      <c r="G10" s="18">
        <f>+'[1]Journal (Lakh)'!G9/100</f>
        <v>103.53660743496856</v>
      </c>
      <c r="H10" s="18">
        <f>+'[1]Journal (Lakh)'!H9/100</f>
        <v>1267.3693267490294</v>
      </c>
      <c r="I10" s="18">
        <f>+'[1]Journal (Lakh)'!I9/100</f>
        <v>916.2340308193914</v>
      </c>
      <c r="J10" s="18">
        <f>+'[1]Journal (Lakh)'!J9/100</f>
        <v>351.1352959296379</v>
      </c>
      <c r="K10" s="18">
        <f>+'[1]Journal (Lakh)'!K9/100</f>
        <v>275.6196046732069</v>
      </c>
      <c r="L10" s="18">
        <f>+'[1]Journal (Lakh)'!L9/100</f>
        <v>7.422854836421953</v>
      </c>
      <c r="M10" s="18">
        <f>+'[1]Journal (Lakh)'!M9/100</f>
        <v>14.102216566989974</v>
      </c>
      <c r="N10" s="18">
        <f>+'[1]Journal (Lakh)'!N9/100</f>
        <v>52.678051551741135</v>
      </c>
      <c r="O10" s="18">
        <f>+'[1]Journal (Lakh)'!O9/100</f>
        <v>55.4707116390823</v>
      </c>
      <c r="P10" s="19">
        <f>C10+D10+G10+H10+K10+L10+M10+N10+O10</f>
        <v>1946.417306175353</v>
      </c>
    </row>
    <row r="11" spans="1:16" s="1" customFormat="1" ht="19.5" customHeight="1">
      <c r="A11" s="23">
        <v>4</v>
      </c>
      <c r="B11" s="24" t="s">
        <v>26</v>
      </c>
      <c r="C11" s="14">
        <f>+'[1]Journal (Lakh)'!C10/100</f>
        <v>209.00606967000004</v>
      </c>
      <c r="D11" s="14">
        <f>+'[1]Journal (Lakh)'!D10/100</f>
        <v>116.12634617799999</v>
      </c>
      <c r="E11" s="14">
        <f>+'[1]Journal (Lakh)'!E10/100</f>
        <v>80.71031771499999</v>
      </c>
      <c r="F11" s="14">
        <f>+'[1]Journal (Lakh)'!F10/100</f>
        <v>35.416028462999996</v>
      </c>
      <c r="G11" s="14">
        <f>+'[1]Journal (Lakh)'!G10/100</f>
        <v>81.54340942</v>
      </c>
      <c r="H11" s="14">
        <f>+'[1]Journal (Lakh)'!H10/100</f>
        <v>797.533581779</v>
      </c>
      <c r="I11" s="14">
        <f>+'[1]Journal (Lakh)'!I10/100</f>
        <v>473.3924912089999</v>
      </c>
      <c r="J11" s="14">
        <f>+'[1]Journal (Lakh)'!J10/100</f>
        <v>324.14109056999996</v>
      </c>
      <c r="K11" s="14">
        <f>+'[1]Journal (Lakh)'!K10/100</f>
        <v>140.98875634</v>
      </c>
      <c r="L11" s="14">
        <f>+'[1]Journal (Lakh)'!L10/100</f>
        <v>16.15148415</v>
      </c>
      <c r="M11" s="14">
        <f>+'[1]Journal (Lakh)'!M10/100</f>
        <v>34.182739087</v>
      </c>
      <c r="N11" s="14">
        <f>+'[1]Journal (Lakh)'!N10/100</f>
        <v>24.865067936</v>
      </c>
      <c r="O11" s="14">
        <f>+'[1]Journal (Lakh)'!O10/100</f>
        <v>95.124387085</v>
      </c>
      <c r="P11" s="25">
        <f>C11+D11+G11+H11+K11+L11+M11+N11+O11</f>
        <v>1515.5218416450002</v>
      </c>
    </row>
    <row r="12" spans="1:16" s="20" customFormat="1" ht="19.5" customHeight="1">
      <c r="A12" s="16"/>
      <c r="B12" s="17" t="s">
        <v>23</v>
      </c>
      <c r="C12" s="18">
        <f>+'[1]Journal (Lakh)'!C11/100</f>
        <v>234.7967</v>
      </c>
      <c r="D12" s="18">
        <f>+'[1]Journal (Lakh)'!D11/100</f>
        <v>69.4529</v>
      </c>
      <c r="E12" s="18">
        <f>+'[1]Journal (Lakh)'!E11/100</f>
        <v>56.8782</v>
      </c>
      <c r="F12" s="18">
        <f>+'[1]Journal (Lakh)'!F11/100</f>
        <v>12.5747</v>
      </c>
      <c r="G12" s="18">
        <f>+'[1]Journal (Lakh)'!G11/100</f>
        <v>89.12100000000001</v>
      </c>
      <c r="H12" s="18">
        <f>+'[1]Journal (Lakh)'!H11/100</f>
        <v>582.2424</v>
      </c>
      <c r="I12" s="18">
        <f>+'[1]Journal (Lakh)'!I11/100</f>
        <v>352.69669999999996</v>
      </c>
      <c r="J12" s="18">
        <f>+'[1]Journal (Lakh)'!J11/100</f>
        <v>229.5457</v>
      </c>
      <c r="K12" s="18">
        <f>+'[1]Journal (Lakh)'!K11/100</f>
        <v>114.0243</v>
      </c>
      <c r="L12" s="18">
        <f>+'[1]Journal (Lakh)'!L11/100</f>
        <v>6.3798</v>
      </c>
      <c r="M12" s="18">
        <f>+'[1]Journal (Lakh)'!M11/100</f>
        <v>32.1922</v>
      </c>
      <c r="N12" s="18">
        <f>+'[1]Journal (Lakh)'!N11/100</f>
        <v>20.4305</v>
      </c>
      <c r="O12" s="18">
        <f>+'[1]Journal (Lakh)'!O11/100</f>
        <v>87.1944</v>
      </c>
      <c r="P12" s="19">
        <f>C12+D12+G12+H12+K12+L12+M12+N12+O12</f>
        <v>1235.8341999999998</v>
      </c>
    </row>
    <row r="13" spans="1:16" s="1" customFormat="1" ht="19.5" customHeight="1">
      <c r="A13" s="23">
        <v>5</v>
      </c>
      <c r="B13" s="24" t="s">
        <v>27</v>
      </c>
      <c r="C13" s="14">
        <f>+'[1]Journal (Lakh)'!C12/100</f>
        <v>289.50025611750004</v>
      </c>
      <c r="D13" s="14">
        <f>+'[1]Journal (Lakh)'!D12/100</f>
        <v>223.84743894797998</v>
      </c>
      <c r="E13" s="14">
        <f>+'[1]Journal (Lakh)'!E12/100</f>
        <v>87.76376883368</v>
      </c>
      <c r="F13" s="14">
        <f>+'[1]Journal (Lakh)'!F12/100</f>
        <v>136.0836701143</v>
      </c>
      <c r="G13" s="14">
        <f>+'[1]Journal (Lakh)'!G12/100</f>
        <v>185.37036449001005</v>
      </c>
      <c r="H13" s="14">
        <f>+'[1]Journal (Lakh)'!H12/100</f>
        <v>1321.2978066898295</v>
      </c>
      <c r="I13" s="14">
        <f>+'[1]Journal (Lakh)'!I12/100</f>
        <v>874.6604171350093</v>
      </c>
      <c r="J13" s="14">
        <f>+'[1]Journal (Lakh)'!J12/100</f>
        <v>446.6373895548202</v>
      </c>
      <c r="K13" s="14">
        <f>+'[1]Journal (Lakh)'!K12/100</f>
        <v>1031.7000365198994</v>
      </c>
      <c r="L13" s="14">
        <f>+'[1]Journal (Lakh)'!L12/100</f>
        <v>52.2009082683</v>
      </c>
      <c r="M13" s="14">
        <f>+'[1]Journal (Lakh)'!M12/100</f>
        <v>80.22578670930001</v>
      </c>
      <c r="N13" s="14">
        <f>+'[1]Journal (Lakh)'!N12/100</f>
        <v>112.5186694660402</v>
      </c>
      <c r="O13" s="14">
        <f>+'[1]Journal (Lakh)'!O12/100</f>
        <v>123.17751941097424</v>
      </c>
      <c r="P13" s="25">
        <f>C13+D13+G13+H13+K13+L13+M13+N13+O13</f>
        <v>3419.8387866198327</v>
      </c>
    </row>
    <row r="14" spans="1:16" s="20" customFormat="1" ht="19.5" customHeight="1">
      <c r="A14" s="16"/>
      <c r="B14" s="17" t="s">
        <v>23</v>
      </c>
      <c r="C14" s="18">
        <f>+'[1]Journal (Lakh)'!C13/100</f>
        <v>438.2464293940735</v>
      </c>
      <c r="D14" s="18">
        <f>+'[1]Journal (Lakh)'!D13/100</f>
        <v>224.55349340442197</v>
      </c>
      <c r="E14" s="18">
        <f>+'[1]Journal (Lakh)'!E13/100</f>
        <v>67.27194161492201</v>
      </c>
      <c r="F14" s="18">
        <f>+'[1]Journal (Lakh)'!F13/100</f>
        <v>157.28155178949999</v>
      </c>
      <c r="G14" s="18">
        <f>+'[1]Journal (Lakh)'!G13/100</f>
        <v>179.51230494802175</v>
      </c>
      <c r="H14" s="18">
        <f>+'[1]Journal (Lakh)'!H13/100</f>
        <v>1279.7709393536882</v>
      </c>
      <c r="I14" s="18">
        <f>+'[1]Journal (Lakh)'!I13/100</f>
        <v>906.4764176118883</v>
      </c>
      <c r="J14" s="18">
        <f>+'[1]Journal (Lakh)'!J13/100</f>
        <v>373.29452174179977</v>
      </c>
      <c r="K14" s="18">
        <f>+'[1]Journal (Lakh)'!K13/100</f>
        <v>884.6106566909948</v>
      </c>
      <c r="L14" s="18">
        <f>+'[1]Journal (Lakh)'!L13/100</f>
        <v>41.324676302899995</v>
      </c>
      <c r="M14" s="18">
        <f>+'[1]Journal (Lakh)'!M13/100</f>
        <v>78.775233881</v>
      </c>
      <c r="N14" s="18">
        <f>+'[1]Journal (Lakh)'!N13/100</f>
        <v>108.18249110818996</v>
      </c>
      <c r="O14" s="18">
        <f>+'[1]Journal (Lakh)'!O13/100</f>
        <v>109.71595803089167</v>
      </c>
      <c r="P14" s="19">
        <f>C14+D14+G14+H14+K14+L14+M14+N14+O14</f>
        <v>3344.6921831141817</v>
      </c>
    </row>
    <row r="15" spans="1:16" s="1" customFormat="1" ht="19.5" customHeight="1">
      <c r="A15" s="23">
        <v>6</v>
      </c>
      <c r="B15" s="24" t="s">
        <v>28</v>
      </c>
      <c r="C15" s="14">
        <f>+'[1]Journal (Lakh)'!C14/100</f>
        <v>267.4273057</v>
      </c>
      <c r="D15" s="14">
        <f>+'[1]Journal (Lakh)'!D14/100</f>
        <v>88.4353632</v>
      </c>
      <c r="E15" s="14">
        <f>+'[1]Journal (Lakh)'!E14/100</f>
        <v>73.8747048</v>
      </c>
      <c r="F15" s="14">
        <f>+'[1]Journal (Lakh)'!F14/100</f>
        <v>14.560658400000001</v>
      </c>
      <c r="G15" s="14">
        <f>+'[1]Journal (Lakh)'!G14/100</f>
        <v>126.4770211</v>
      </c>
      <c r="H15" s="14">
        <f>+'[1]Journal (Lakh)'!H14/100</f>
        <v>1500.9706833</v>
      </c>
      <c r="I15" s="14">
        <f>+'[1]Journal (Lakh)'!I14/100</f>
        <v>1061.1444625000001</v>
      </c>
      <c r="J15" s="14">
        <f>+'[1]Journal (Lakh)'!J14/100</f>
        <v>439.8262208000001</v>
      </c>
      <c r="K15" s="14">
        <f>+'[1]Journal (Lakh)'!K14/100</f>
        <v>332.01848370000005</v>
      </c>
      <c r="L15" s="14">
        <f>+'[1]Journal (Lakh)'!L14/100</f>
        <v>25.1265327</v>
      </c>
      <c r="M15" s="14">
        <f>+'[1]Journal (Lakh)'!M14/100</f>
        <v>70.11405610000001</v>
      </c>
      <c r="N15" s="14">
        <f>+'[1]Journal (Lakh)'!N14/100</f>
        <v>65.7569667</v>
      </c>
      <c r="O15" s="14">
        <f>+'[1]Journal (Lakh)'!O14/100</f>
        <v>164.16658219999997</v>
      </c>
      <c r="P15" s="25">
        <f>C15+D15+G15+H15+K15+L15+M15+N15+O15</f>
        <v>2640.4929947</v>
      </c>
    </row>
    <row r="16" spans="1:16" s="20" customFormat="1" ht="19.5" customHeight="1">
      <c r="A16" s="16"/>
      <c r="B16" s="17" t="s">
        <v>23</v>
      </c>
      <c r="C16" s="18">
        <f>+'[1]Journal (Lakh)'!C15/100</f>
        <v>287.52795050000003</v>
      </c>
      <c r="D16" s="18">
        <f>+'[1]Journal (Lakh)'!D15/100</f>
        <v>76.4096008</v>
      </c>
      <c r="E16" s="18">
        <f>+'[1]Journal (Lakh)'!E15/100</f>
        <v>67.48617340000001</v>
      </c>
      <c r="F16" s="18">
        <f>+'[1]Journal (Lakh)'!F15/100</f>
        <v>8.923427399999998</v>
      </c>
      <c r="G16" s="18">
        <f>+'[1]Journal (Lakh)'!G15/100</f>
        <v>145.9167512</v>
      </c>
      <c r="H16" s="18">
        <f>+'[1]Journal (Lakh)'!H15/100</f>
        <v>1385.8211988000005</v>
      </c>
      <c r="I16" s="18">
        <f>+'[1]Journal (Lakh)'!I15/100</f>
        <v>1002.8627052727621</v>
      </c>
      <c r="J16" s="18">
        <f>+'[1]Journal (Lakh)'!J15/100</f>
        <v>382.9584935272384</v>
      </c>
      <c r="K16" s="18">
        <f>+'[1]Journal (Lakh)'!K15/100</f>
        <v>243.2534941</v>
      </c>
      <c r="L16" s="18">
        <f>+'[1]Journal (Lakh)'!L15/100</f>
        <v>13.949800999999997</v>
      </c>
      <c r="M16" s="18">
        <f>+'[1]Journal (Lakh)'!M15/100</f>
        <v>47.90613140000001</v>
      </c>
      <c r="N16" s="18">
        <f>+'[1]Journal (Lakh)'!N15/100</f>
        <v>46.345361000000004</v>
      </c>
      <c r="O16" s="18">
        <f>+'[1]Journal (Lakh)'!O15/100</f>
        <v>157.2062362</v>
      </c>
      <c r="P16" s="19">
        <f>C16+D16+G16+H16+K16+L16+M16+N16+O16</f>
        <v>2404.336525000001</v>
      </c>
    </row>
    <row r="17" spans="1:16" s="1" customFormat="1" ht="19.5" customHeight="1">
      <c r="A17" s="23">
        <v>7</v>
      </c>
      <c r="B17" s="24" t="s">
        <v>29</v>
      </c>
      <c r="C17" s="14">
        <f>+'[1]Journal (Lakh)'!C16/100</f>
        <v>50.753241333999995</v>
      </c>
      <c r="D17" s="14">
        <f>+'[1]Journal (Lakh)'!D16/100</f>
        <v>7.780908</v>
      </c>
      <c r="E17" s="14">
        <f>+'[1]Journal (Lakh)'!E16/100</f>
        <v>5.25143</v>
      </c>
      <c r="F17" s="14">
        <f>+'[1]Journal (Lakh)'!F16/100</f>
        <v>2.529478</v>
      </c>
      <c r="G17" s="14">
        <f>+'[1]Journal (Lakh)'!G16/100</f>
        <v>11.014197200000002</v>
      </c>
      <c r="H17" s="14">
        <f>+'[1]Journal (Lakh)'!H16/100</f>
        <v>156.24706190999999</v>
      </c>
      <c r="I17" s="14">
        <f>+'[1]Journal (Lakh)'!I16/100</f>
        <v>122.21909550699996</v>
      </c>
      <c r="J17" s="14">
        <f>+'[1]Journal (Lakh)'!J16/100</f>
        <v>34.02796640300001</v>
      </c>
      <c r="K17" s="14">
        <f>+'[1]Journal (Lakh)'!K16/100</f>
        <v>45.497647589526856</v>
      </c>
      <c r="L17" s="14">
        <f>+'[1]Journal (Lakh)'!L16/100</f>
        <v>1.8268981</v>
      </c>
      <c r="M17" s="14">
        <f>+'[1]Journal (Lakh)'!M16/100</f>
        <v>32.856239713496606</v>
      </c>
      <c r="N17" s="14">
        <f>+'[1]Journal (Lakh)'!N16/100</f>
        <v>6.030344763189996</v>
      </c>
      <c r="O17" s="14">
        <f>+'[1]Journal (Lakh)'!O16/100</f>
        <v>27.474101689999998</v>
      </c>
      <c r="P17" s="25">
        <f>C17+D17+G17+H17+K17+L17+M17+N17+O17</f>
        <v>339.48064030021345</v>
      </c>
    </row>
    <row r="18" spans="1:16" s="20" customFormat="1" ht="19.5" customHeight="1">
      <c r="A18" s="16"/>
      <c r="B18" s="17" t="s">
        <v>23</v>
      </c>
      <c r="C18" s="18">
        <f>+'[1]Journal (Lakh)'!C17/100</f>
        <v>13.282348436233967</v>
      </c>
      <c r="D18" s="18">
        <f>+'[1]Journal (Lakh)'!D17/100</f>
        <v>3.2880583826559997</v>
      </c>
      <c r="E18" s="18">
        <f>+'[1]Journal (Lakh)'!E17/100</f>
        <v>3.2880583826559997</v>
      </c>
      <c r="F18" s="18">
        <f>+'[1]Journal (Lakh)'!F17/100</f>
        <v>0</v>
      </c>
      <c r="G18" s="18">
        <f>+'[1]Journal (Lakh)'!G17/100</f>
        <v>8.050467939053286</v>
      </c>
      <c r="H18" s="18">
        <f>+'[1]Journal (Lakh)'!H17/100</f>
        <v>156.74117347199999</v>
      </c>
      <c r="I18" s="18">
        <f>+'[1]Journal (Lakh)'!I17/100</f>
        <v>123.28634938301879</v>
      </c>
      <c r="J18" s="18">
        <f>+'[1]Journal (Lakh)'!J17/100</f>
        <v>33.454824088981184</v>
      </c>
      <c r="K18" s="18">
        <f>+'[1]Journal (Lakh)'!K17/100</f>
        <v>28.096935200000004</v>
      </c>
      <c r="L18" s="18">
        <f>+'[1]Journal (Lakh)'!L17/100</f>
        <v>0</v>
      </c>
      <c r="M18" s="18">
        <f>+'[1]Journal (Lakh)'!M17/100</f>
        <v>19.839891947616923</v>
      </c>
      <c r="N18" s="18">
        <f>+'[1]Journal (Lakh)'!N17/100</f>
        <v>5.4194995489114115</v>
      </c>
      <c r="O18" s="18">
        <f>+'[1]Journal (Lakh)'!O17/100</f>
        <v>4.969057724563974</v>
      </c>
      <c r="P18" s="19">
        <f>C18+D18+G18+H18+K18+L18+M18+N18+O18</f>
        <v>239.68743265103558</v>
      </c>
    </row>
    <row r="19" spans="1:16" s="1" customFormat="1" ht="19.5" customHeight="1">
      <c r="A19" s="23">
        <v>8</v>
      </c>
      <c r="B19" s="24" t="s">
        <v>30</v>
      </c>
      <c r="C19" s="14">
        <f>+'[1]Journal (Lakh)'!C18/100</f>
        <v>53.84440765926931</v>
      </c>
      <c r="D19" s="14">
        <f>+'[1]Journal (Lakh)'!D18/100</f>
        <v>36.55636912098465</v>
      </c>
      <c r="E19" s="14">
        <f>+'[1]Journal (Lakh)'!E18/100</f>
        <v>35.27305219998465</v>
      </c>
      <c r="F19" s="14">
        <f>+'[1]Journal (Lakh)'!F18/100</f>
        <v>1.2833169210000017</v>
      </c>
      <c r="G19" s="14">
        <f>+'[1]Journal (Lakh)'!G18/100</f>
        <v>27.334351859360325</v>
      </c>
      <c r="H19" s="14">
        <f>+'[1]Journal (Lakh)'!H18/100</f>
        <v>319.5251338274947</v>
      </c>
      <c r="I19" s="14">
        <f>+'[1]Journal (Lakh)'!I18/100</f>
        <v>246.32176738120958</v>
      </c>
      <c r="J19" s="14">
        <f>+'[1]Journal (Lakh)'!J18/100</f>
        <v>73.2033664462851</v>
      </c>
      <c r="K19" s="14">
        <f>+'[1]Journal (Lakh)'!K18/100</f>
        <v>165.88876611885942</v>
      </c>
      <c r="L19" s="14">
        <f>+'[1]Journal (Lakh)'!L18/100</f>
        <v>0</v>
      </c>
      <c r="M19" s="14">
        <f>+'[1]Journal (Lakh)'!M18/100</f>
        <v>12.94265529911275</v>
      </c>
      <c r="N19" s="14">
        <f>+'[1]Journal (Lakh)'!N18/100</f>
        <v>29.48802636541578</v>
      </c>
      <c r="O19" s="14">
        <f>+'[1]Journal (Lakh)'!O18/100</f>
        <v>39.855343229422665</v>
      </c>
      <c r="P19" s="25">
        <f>C19+D19+G19+H19+K19+L19+M19+N19+O19</f>
        <v>685.4350534799196</v>
      </c>
    </row>
    <row r="20" spans="1:16" s="20" customFormat="1" ht="19.5" customHeight="1">
      <c r="A20" s="16"/>
      <c r="B20" s="17" t="s">
        <v>23</v>
      </c>
      <c r="C20" s="18">
        <f>+'[1]Journal (Lakh)'!C19/100</f>
        <v>70.00323234127315</v>
      </c>
      <c r="D20" s="18">
        <f>+'[1]Journal (Lakh)'!D19/100</f>
        <v>32.65948705710254</v>
      </c>
      <c r="E20" s="18">
        <f>+'[1]Journal (Lakh)'!E19/100</f>
        <v>31.175755878102535</v>
      </c>
      <c r="F20" s="18">
        <f>+'[1]Journal (Lakh)'!F19/100</f>
        <v>1.4837311790000007</v>
      </c>
      <c r="G20" s="18">
        <f>+'[1]Journal (Lakh)'!G19/100</f>
        <v>29.746461829437244</v>
      </c>
      <c r="H20" s="18">
        <f>+'[1]Journal (Lakh)'!H19/100</f>
        <v>224.4130152203151</v>
      </c>
      <c r="I20" s="18">
        <f>+'[1]Journal (Lakh)'!I19/100</f>
        <v>179.02871322668244</v>
      </c>
      <c r="J20" s="18">
        <f>+'[1]Journal (Lakh)'!J19/100</f>
        <v>45.384301993632654</v>
      </c>
      <c r="K20" s="18">
        <f>+'[1]Journal (Lakh)'!K19/100</f>
        <v>109.38392782369193</v>
      </c>
      <c r="L20" s="18">
        <f>+'[1]Journal (Lakh)'!L19/100</f>
        <v>-0.15100272</v>
      </c>
      <c r="M20" s="18">
        <f>+'[1]Journal (Lakh)'!M19/100</f>
        <v>13.88196078953983</v>
      </c>
      <c r="N20" s="18">
        <f>+'[1]Journal (Lakh)'!N19/100</f>
        <v>12.554690131274894</v>
      </c>
      <c r="O20" s="18">
        <f>+'[1]Journal (Lakh)'!O19/100</f>
        <v>31.769766653446986</v>
      </c>
      <c r="P20" s="19">
        <f>C20+D20+G20+H20+K20+L20+M20+N20+O20</f>
        <v>524.2615391260816</v>
      </c>
    </row>
    <row r="21" spans="1:16" s="20" customFormat="1" ht="19.5" customHeight="1">
      <c r="A21" s="23">
        <v>9</v>
      </c>
      <c r="B21" s="24" t="s">
        <v>31</v>
      </c>
      <c r="C21" s="14">
        <f>+'[1]Journal (Lakh)'!C20/100</f>
        <v>17.16641011</v>
      </c>
      <c r="D21" s="14">
        <f>+'[1]Journal (Lakh)'!D20/100</f>
        <v>6.7856689040000004</v>
      </c>
      <c r="E21" s="14">
        <f>+'[1]Journal (Lakh)'!E20/100</f>
        <v>6.7856689040000004</v>
      </c>
      <c r="F21" s="14">
        <f>+'[1]Journal (Lakh)'!F20/100</f>
        <v>0</v>
      </c>
      <c r="G21" s="14">
        <f>+'[1]Journal (Lakh)'!G20/100</f>
        <v>14.011795256000001</v>
      </c>
      <c r="H21" s="14">
        <f>+'[1]Journal (Lakh)'!H20/100</f>
        <v>95.66853649500001</v>
      </c>
      <c r="I21" s="14">
        <f>+'[1]Journal (Lakh)'!I20/100</f>
        <v>71.069382604</v>
      </c>
      <c r="J21" s="14">
        <f>+'[1]Journal (Lakh)'!J20/100</f>
        <v>24.599153891</v>
      </c>
      <c r="K21" s="14">
        <f>+'[1]Journal (Lakh)'!K20/100</f>
        <v>41.253570897</v>
      </c>
      <c r="L21" s="14">
        <f>+'[1]Journal (Lakh)'!L20/100</f>
        <v>0</v>
      </c>
      <c r="M21" s="14">
        <f>+'[1]Journal (Lakh)'!M20/100</f>
        <v>4.834096964</v>
      </c>
      <c r="N21" s="14">
        <f>+'[1]Journal (Lakh)'!N20/100</f>
        <v>9.564586556</v>
      </c>
      <c r="O21" s="14">
        <f>+'[1]Journal (Lakh)'!O20/100</f>
        <v>5.5621228789999995</v>
      </c>
      <c r="P21" s="15">
        <f>+'[1]Journal (Lakh)'!P20/100</f>
        <v>194.84678806100004</v>
      </c>
    </row>
    <row r="22" spans="1:16" s="20" customFormat="1" ht="19.5" customHeight="1">
      <c r="A22" s="16"/>
      <c r="B22" s="17" t="s">
        <v>23</v>
      </c>
      <c r="C22" s="18">
        <f>+'[1]Journal (Lakh)'!C21/100</f>
        <v>3.3685953</v>
      </c>
      <c r="D22" s="18">
        <f>+'[1]Journal (Lakh)'!D21/100</f>
        <v>0.7247608</v>
      </c>
      <c r="E22" s="18">
        <f>+'[1]Journal (Lakh)'!E21/100</f>
        <v>0.7247608</v>
      </c>
      <c r="F22" s="18">
        <f>+'[1]Journal (Lakh)'!F21/100</f>
        <v>0</v>
      </c>
      <c r="G22" s="18">
        <f>+'[1]Journal (Lakh)'!G21/100</f>
        <v>0.9937296000000001</v>
      </c>
      <c r="H22" s="18">
        <f>+'[1]Journal (Lakh)'!H21/100</f>
        <v>1.7737257</v>
      </c>
      <c r="I22" s="18">
        <f>+'[1]Journal (Lakh)'!I21/100</f>
        <v>1.5395955000000001</v>
      </c>
      <c r="J22" s="18">
        <f>+'[1]Journal (Lakh)'!J21/100</f>
        <v>0.23413019999999998</v>
      </c>
      <c r="K22" s="18">
        <f>+'[1]Journal (Lakh)'!K21/100</f>
        <v>0</v>
      </c>
      <c r="L22" s="18">
        <f>+'[1]Journal (Lakh)'!L21/100</f>
        <v>0</v>
      </c>
      <c r="M22" s="18">
        <f>+'[1]Journal (Lakh)'!M21/100</f>
        <v>0.09897159999999999</v>
      </c>
      <c r="N22" s="18">
        <f>+'[1]Journal (Lakh)'!N21/100</f>
        <v>3.4284113</v>
      </c>
      <c r="O22" s="18">
        <f>+'[1]Journal (Lakh)'!O21/100</f>
        <v>0.2542674</v>
      </c>
      <c r="P22" s="19">
        <f>+'[1]Journal (Lakh)'!P21/100</f>
        <v>10.642461700000002</v>
      </c>
    </row>
    <row r="23" spans="1:16" s="20" customFormat="1" ht="19.5" customHeight="1">
      <c r="A23" s="23">
        <v>10</v>
      </c>
      <c r="B23" s="24" t="s">
        <v>32</v>
      </c>
      <c r="C23" s="14">
        <f>+'[1]Journal (Lakh)'!C22/100</f>
        <v>10.6495</v>
      </c>
      <c r="D23" s="14">
        <f>+'[1]Journal (Lakh)'!D22/100</f>
        <v>0.5111</v>
      </c>
      <c r="E23" s="14">
        <f>+'[1]Journal (Lakh)'!E22/100</f>
        <v>0.5111</v>
      </c>
      <c r="F23" s="14">
        <f>+'[1]Journal (Lakh)'!F22/100</f>
        <v>0</v>
      </c>
      <c r="G23" s="14">
        <f>+'[1]Journal (Lakh)'!G22/100</f>
        <v>1.2992</v>
      </c>
      <c r="H23" s="14">
        <f>+'[1]Journal (Lakh)'!H22/100</f>
        <v>3.9246</v>
      </c>
      <c r="I23" s="14">
        <f>+'[1]Journal (Lakh)'!I22/100</f>
        <v>3.9246</v>
      </c>
      <c r="J23" s="14">
        <f>+'[1]Journal (Lakh)'!J22/100</f>
        <v>0</v>
      </c>
      <c r="K23" s="14">
        <f>+'[1]Journal (Lakh)'!K22/100</f>
        <v>3.242</v>
      </c>
      <c r="L23" s="14">
        <f>+'[1]Journal (Lakh)'!L22/100</f>
        <v>0</v>
      </c>
      <c r="M23" s="14">
        <f>+'[1]Journal (Lakh)'!M22/100</f>
        <v>0.08349999999999999</v>
      </c>
      <c r="N23" s="14">
        <f>+'[1]Journal (Lakh)'!N22/100</f>
        <v>0.7248</v>
      </c>
      <c r="O23" s="14">
        <f>+'[1]Journal (Lakh)'!O22/100</f>
        <v>9.5988</v>
      </c>
      <c r="P23" s="14">
        <f>+'[1]Journal (Lakh)'!P22/100</f>
        <v>30.0335</v>
      </c>
    </row>
    <row r="24" spans="1:16" s="20" customFormat="1" ht="19.5" customHeight="1" hidden="1">
      <c r="A24" s="23"/>
      <c r="B24" s="13" t="s">
        <v>22</v>
      </c>
      <c r="C24" s="14" t="e">
        <f>+((C23/C25)-1)*100</f>
        <v>#DIV/0!</v>
      </c>
      <c r="D24" s="14" t="e">
        <f>+((D23/D25)-1)*100</f>
        <v>#DIV/0!</v>
      </c>
      <c r="E24" s="14" t="e">
        <f>+((E23/E25)-1)*100</f>
        <v>#DIV/0!</v>
      </c>
      <c r="F24" s="14" t="e">
        <f>+((F23/F25)-1)*100</f>
        <v>#DIV/0!</v>
      </c>
      <c r="G24" s="14" t="e">
        <f>+((G23/G25)-1)*100</f>
        <v>#DIV/0!</v>
      </c>
      <c r="H24" s="14" t="e">
        <f>+((H23/H25)-1)*100</f>
        <v>#DIV/0!</v>
      </c>
      <c r="I24" s="14" t="e">
        <f>+((I23/I25)-1)*100</f>
        <v>#DIV/0!</v>
      </c>
      <c r="J24" s="14" t="e">
        <f>+((J23/J25)-1)*100</f>
        <v>#DIV/0!</v>
      </c>
      <c r="K24" s="14" t="e">
        <f>+((K23/K25)-1)*100</f>
        <v>#DIV/0!</v>
      </c>
      <c r="L24" s="14" t="e">
        <f>+((L23/L25)-1)*100</f>
        <v>#DIV/0!</v>
      </c>
      <c r="M24" s="14" t="e">
        <f>+((M23/M25)-1)*100</f>
        <v>#DIV/0!</v>
      </c>
      <c r="N24" s="14" t="e">
        <f>+((N23/N25)-1)*100</f>
        <v>#DIV/0!</v>
      </c>
      <c r="O24" s="14">
        <f>+((O23/O25)-1)*100</f>
        <v>0</v>
      </c>
      <c r="P24" s="14">
        <f>+((P23/P25)-1)*100</f>
        <v>212.88806934200105</v>
      </c>
    </row>
    <row r="25" spans="1:16" s="20" customFormat="1" ht="19.5" customHeight="1" hidden="1">
      <c r="A25" s="16"/>
      <c r="B25" s="17" t="s">
        <v>23</v>
      </c>
      <c r="C25" s="18">
        <f>+'[1]Journal (Lakh)'!C23/100</f>
        <v>0</v>
      </c>
      <c r="D25" s="18">
        <f>+'[1]Journal (Lakh)'!D23/100</f>
        <v>0</v>
      </c>
      <c r="E25" s="18">
        <f>+'[1]Journal (Lakh)'!E23/100</f>
        <v>0</v>
      </c>
      <c r="F25" s="18">
        <f>+'[1]Journal (Lakh)'!F23/100</f>
        <v>0</v>
      </c>
      <c r="G25" s="18">
        <f>+'[1]Journal (Lakh)'!G23/100</f>
        <v>0</v>
      </c>
      <c r="H25" s="18">
        <f>+'[1]Journal (Lakh)'!H23/100</f>
        <v>0</v>
      </c>
      <c r="I25" s="18">
        <f>+'[1]Journal (Lakh)'!I23/100</f>
        <v>0</v>
      </c>
      <c r="J25" s="18">
        <f>+'[1]Journal (Lakh)'!J23/100</f>
        <v>0</v>
      </c>
      <c r="K25" s="18">
        <f>+'[1]Journal (Lakh)'!K23/100</f>
        <v>0</v>
      </c>
      <c r="L25" s="18">
        <f>+'[1]Journal (Lakh)'!L23/100</f>
        <v>0</v>
      </c>
      <c r="M25" s="18">
        <f>+'[1]Journal (Lakh)'!M23/100</f>
        <v>0</v>
      </c>
      <c r="N25" s="18">
        <f>+'[1]Journal (Lakh)'!N23/100</f>
        <v>0</v>
      </c>
      <c r="O25" s="18">
        <f>+'[1]Journal (Lakh)'!O23/100</f>
        <v>9.5988</v>
      </c>
      <c r="P25" s="18">
        <f>+'[1]Journal (Lakh)'!P23/100</f>
        <v>9.5988</v>
      </c>
    </row>
    <row r="26" spans="1:16" s="20" customFormat="1" ht="19.5" customHeight="1" hidden="1">
      <c r="A26" s="16"/>
      <c r="B26" s="13" t="s">
        <v>21</v>
      </c>
      <c r="C26" s="21">
        <f aca="true" t="shared" si="0" ref="C26:P26">+(C25/$P25)*100</f>
        <v>0</v>
      </c>
      <c r="D26" s="21">
        <f t="shared" si="0"/>
        <v>0</v>
      </c>
      <c r="E26" s="21">
        <f t="shared" si="0"/>
        <v>0</v>
      </c>
      <c r="F26" s="21">
        <f t="shared" si="0"/>
        <v>0</v>
      </c>
      <c r="G26" s="21">
        <f t="shared" si="0"/>
        <v>0</v>
      </c>
      <c r="H26" s="21">
        <f t="shared" si="0"/>
        <v>0</v>
      </c>
      <c r="I26" s="21">
        <f t="shared" si="0"/>
        <v>0</v>
      </c>
      <c r="J26" s="21">
        <f t="shared" si="0"/>
        <v>0</v>
      </c>
      <c r="K26" s="21">
        <f t="shared" si="0"/>
        <v>0</v>
      </c>
      <c r="L26" s="21">
        <f t="shared" si="0"/>
        <v>0</v>
      </c>
      <c r="M26" s="21">
        <f t="shared" si="0"/>
        <v>0</v>
      </c>
      <c r="N26" s="21">
        <f t="shared" si="0"/>
        <v>0</v>
      </c>
      <c r="O26" s="21">
        <f t="shared" si="0"/>
        <v>100</v>
      </c>
      <c r="P26" s="21">
        <f t="shared" si="0"/>
        <v>100</v>
      </c>
    </row>
    <row r="27" spans="1:16" s="20" customFormat="1" ht="19.5" customHeight="1">
      <c r="A27" s="23">
        <v>11</v>
      </c>
      <c r="B27" s="24" t="s">
        <v>33</v>
      </c>
      <c r="C27" s="14">
        <f>+'[1]Journal (Lakh)'!C24/100</f>
        <v>0.223</v>
      </c>
      <c r="D27" s="14">
        <f>+'[1]Journal (Lakh)'!D24/100</f>
        <v>0</v>
      </c>
      <c r="E27" s="14">
        <f>+'[1]Journal (Lakh)'!E24/100</f>
        <v>0</v>
      </c>
      <c r="F27" s="14">
        <f>+'[1]Journal (Lakh)'!F24/100</f>
        <v>0</v>
      </c>
      <c r="G27" s="14">
        <f>+'[1]Journal (Lakh)'!G24/100</f>
        <v>0.6301</v>
      </c>
      <c r="H27" s="14">
        <f>+'[1]Journal (Lakh)'!H24/100</f>
        <v>112.5519</v>
      </c>
      <c r="I27" s="14">
        <f>+'[1]Journal (Lakh)'!I24/100</f>
        <v>57.9209</v>
      </c>
      <c r="J27" s="14">
        <f>+'[1]Journal (Lakh)'!J24/100</f>
        <v>54.631</v>
      </c>
      <c r="K27" s="14">
        <f>+'[1]Journal (Lakh)'!K24/100</f>
        <v>0</v>
      </c>
      <c r="L27" s="14">
        <f>+'[1]Journal (Lakh)'!L24/100</f>
        <v>0</v>
      </c>
      <c r="M27" s="14">
        <f>+'[1]Journal (Lakh)'!M24/100</f>
        <v>0.09789999999999999</v>
      </c>
      <c r="N27" s="14">
        <f>+'[1]Journal (Lakh)'!N24/100</f>
        <v>0.0263</v>
      </c>
      <c r="O27" s="14">
        <f>+'[1]Journal (Lakh)'!O24/100</f>
        <v>0.0639</v>
      </c>
      <c r="P27" s="26">
        <f>+'[1]Journal (Lakh)'!P24/100</f>
        <v>113.59309999999999</v>
      </c>
    </row>
    <row r="28" spans="1:16" s="20" customFormat="1" ht="19.5" customHeight="1">
      <c r="A28" s="23">
        <v>12</v>
      </c>
      <c r="B28" s="13" t="s">
        <v>34</v>
      </c>
      <c r="C28" s="14">
        <f>+'[1]Journal (Lakh)'!C26/100</f>
        <v>2.2528512329999986</v>
      </c>
      <c r="D28" s="14">
        <f>+'[1]Journal (Lakh)'!D26/100</f>
        <v>0.612697977</v>
      </c>
      <c r="E28" s="14">
        <f>+'[1]Journal (Lakh)'!E26/100</f>
        <v>0.612697977</v>
      </c>
      <c r="F28" s="14">
        <f>+'[1]Journal (Lakh)'!F26/100</f>
        <v>0</v>
      </c>
      <c r="G28" s="14">
        <f>+'[1]Journal (Lakh)'!G26/100</f>
        <v>5.570342574</v>
      </c>
      <c r="H28" s="14">
        <f>+'[1]Journal (Lakh)'!H26/100</f>
        <v>17.389146757000002</v>
      </c>
      <c r="I28" s="14">
        <f>+'[1]Journal (Lakh)'!I26/100</f>
        <v>14.004297812000004</v>
      </c>
      <c r="J28" s="14">
        <f>+'[1]Journal (Lakh)'!J26/100</f>
        <v>3.3848489449999994</v>
      </c>
      <c r="K28" s="14">
        <f>+'[1]Journal (Lakh)'!K26/100</f>
        <v>1.507195931</v>
      </c>
      <c r="L28" s="14">
        <f>+'[1]Journal (Lakh)'!L26/100</f>
        <v>0</v>
      </c>
      <c r="M28" s="14">
        <f>+'[1]Journal (Lakh)'!M26/100</f>
        <v>0.532006721</v>
      </c>
      <c r="N28" s="14">
        <f>+'[1]Journal (Lakh)'!N26/100</f>
        <v>0.4252402769999992</v>
      </c>
      <c r="O28" s="14">
        <f>+'[1]Journal (Lakh)'!O26/100</f>
        <v>0.208075714</v>
      </c>
      <c r="P28" s="26">
        <f>+'[1]Journal (Lakh)'!P26/100</f>
        <v>28.497557184</v>
      </c>
    </row>
    <row r="29" spans="1:16" s="20" customFormat="1" ht="19.5" customHeight="1">
      <c r="A29" s="16"/>
      <c r="B29" s="13" t="s">
        <v>35</v>
      </c>
      <c r="C29" s="21"/>
      <c r="D29" s="21"/>
      <c r="E29" s="21"/>
      <c r="F29" s="21"/>
      <c r="G29" s="21"/>
      <c r="H29" s="21"/>
      <c r="I29" s="21"/>
      <c r="J29" s="21"/>
      <c r="K29" s="21"/>
      <c r="L29" s="21"/>
      <c r="M29" s="21"/>
      <c r="N29" s="21"/>
      <c r="O29" s="21"/>
      <c r="P29" s="22"/>
    </row>
    <row r="30" spans="1:16" s="20" customFormat="1" ht="19.5" customHeight="1">
      <c r="A30" s="16"/>
      <c r="B30" s="27" t="s">
        <v>36</v>
      </c>
      <c r="C30" s="28">
        <f>+C5+C7+C9+C11+C13+C15+C17+C19+C21+C23+C27+C28</f>
        <v>1238.9882357219922</v>
      </c>
      <c r="D30" s="28">
        <f>+D5+D7+D9+D11+D13+D15+D17+D19+D21+D23+D27+D28</f>
        <v>673.7420210746471</v>
      </c>
      <c r="E30" s="28">
        <f>+E5+E7+E9+E11+E13+E15+E17+E19+E21+E23+E27+E28</f>
        <v>453.9805434469471</v>
      </c>
      <c r="F30" s="28">
        <f>+F5+F7+F9+F11+F13+F15+F17+F19+F21+F23+F27+F28</f>
        <v>219.76147762769997</v>
      </c>
      <c r="G30" s="28">
        <f>+G5+G7+G9+G11+G13+G15+G17+G19+G21+G23+G27+G28</f>
        <v>645.4011415661583</v>
      </c>
      <c r="H30" s="28">
        <f>+H5+H7+H9+H11+H13+H15+H17+H19+H21+H23+H27+H28</f>
        <v>6269.5996569832705</v>
      </c>
      <c r="I30" s="28">
        <f>+I5+I7+I9+I11+I13+I15+I17+I19+I21+I23+I27+I28</f>
        <v>4389.8712136340055</v>
      </c>
      <c r="J30" s="28">
        <f>+J5+J7+J9+J11+J13+J15+J17+J19+J21+J23+J27+J28</f>
        <v>1879.7284433492634</v>
      </c>
      <c r="K30" s="28">
        <f>+K5+K7+K9+K11+K13+K15+K17+K19+K21+K23+K27+K28</f>
        <v>2266.3334470502405</v>
      </c>
      <c r="L30" s="28">
        <f>+L5+L7+L9+L11+L13+L15+L17+L19+L21+L23+L27+L28</f>
        <v>106.3132271862</v>
      </c>
      <c r="M30" s="28">
        <f>+M5+M7+M9+M11+M13+M15+M17+M19+M21+M23+M27+M28</f>
        <v>386.54207671820944</v>
      </c>
      <c r="N30" s="28">
        <f>+N5+N7+N9+N11+N13+N15+N17+N19+N21+N23+N27+N28</f>
        <v>448.8865746329772</v>
      </c>
      <c r="O30" s="28">
        <f>+O5+O7+O9+O11+O13+O15+O17+O19+O21+O23+O27+O28</f>
        <v>535.9521173353368</v>
      </c>
      <c r="P30" s="28">
        <f>+P5+P7+P9+P11+P13+P15+P17+P19+P21+P23+P27+P28</f>
        <v>12571.758498269031</v>
      </c>
    </row>
    <row r="31" spans="1:16" s="1" customFormat="1" ht="19.5" customHeight="1" thickBot="1">
      <c r="A31" s="16"/>
      <c r="B31" s="29" t="s">
        <v>23</v>
      </c>
      <c r="C31" s="21">
        <f>+C6+C8+C10+C12+C14+C16+C18+C20+C22+C25</f>
        <v>1378.0555205923959</v>
      </c>
      <c r="D31" s="21">
        <f>+D6+D8+D10+D12+D14+D16+D18+D20+D22+D25</f>
        <v>567.7532652136114</v>
      </c>
      <c r="E31" s="21">
        <f>+E6+E8+E10+E12+E14+E16+E18+E20+E22+E25</f>
        <v>376.2495910801114</v>
      </c>
      <c r="F31" s="21">
        <f>+F6+F8+F10+F12+F14+F16+F18+F20+F22+F25</f>
        <v>191.5036741335</v>
      </c>
      <c r="G31" s="21">
        <f>+G6+G8+G10+G12+G14+G16+G18+G20+G22+G25</f>
        <v>627.9473989864811</v>
      </c>
      <c r="H31" s="21">
        <f>+H6+H8+H10+H12+H14+H16+H18+H20+H22+H25</f>
        <v>5573.851883620034</v>
      </c>
      <c r="I31" s="21">
        <f>+I6+I8+I10+I12+I14+I16+I18+I20+I22+I25</f>
        <v>4035.048090472925</v>
      </c>
      <c r="J31" s="21">
        <f>+J6+J8+J10+J12+J14+J16+J18+J20+J22+J25</f>
        <v>1538.803793147108</v>
      </c>
      <c r="K31" s="21">
        <f>+K6+K8+K10+K12+K14+K16+K18+K20+K22+K25</f>
        <v>1832.7409788998937</v>
      </c>
      <c r="L31" s="21">
        <f>+L6+L8+L10+L12+L14+L16+L18+L20+L22+L25</f>
        <v>68.92612941932195</v>
      </c>
      <c r="M31" s="21">
        <f>+M6+M8+M10+M12+M14+M16+M18+M20+M22+M25</f>
        <v>316.0792006991468</v>
      </c>
      <c r="N31" s="21">
        <f>+N6+N8+N10+N12+N14+N16+N18+N20+N22+N25</f>
        <v>387.1420925081174</v>
      </c>
      <c r="O31" s="21">
        <f>+O6+O8+O10+O12+O14+O16+O18+O20+O22+O25</f>
        <v>476.2252276737817</v>
      </c>
      <c r="P31" s="21">
        <f>+P6+P8+P10+P12+P14+P16+P18+P20+P22+P25</f>
        <v>11228.721697612784</v>
      </c>
    </row>
    <row r="32" spans="1:16" s="20" customFormat="1" ht="19.5" customHeight="1">
      <c r="A32" s="33"/>
      <c r="B32" s="34" t="s">
        <v>37</v>
      </c>
      <c r="C32" s="35"/>
      <c r="D32" s="35"/>
      <c r="E32" s="35"/>
      <c r="F32" s="35"/>
      <c r="G32" s="35"/>
      <c r="H32" s="35"/>
      <c r="I32" s="35"/>
      <c r="J32" s="35"/>
      <c r="K32" s="35"/>
      <c r="L32" s="35"/>
      <c r="M32" s="35"/>
      <c r="N32" s="35"/>
      <c r="O32" s="35"/>
      <c r="P32" s="36"/>
    </row>
    <row r="33" spans="1:16" s="1" customFormat="1" ht="19.5" customHeight="1">
      <c r="A33" s="23">
        <v>11</v>
      </c>
      <c r="B33" s="24" t="s">
        <v>38</v>
      </c>
      <c r="C33" s="37">
        <f>+'[1]Journal (Lakh)'!C28/100</f>
        <v>774.6691999999999</v>
      </c>
      <c r="D33" s="37">
        <f>+'[1]Journal (Lakh)'!D28/100</f>
        <v>446.3387</v>
      </c>
      <c r="E33" s="37">
        <f>+'[1]Journal (Lakh)'!E28/100</f>
        <v>175.9532</v>
      </c>
      <c r="F33" s="37">
        <f>+'[1]Journal (Lakh)'!F28/100</f>
        <v>270.3855</v>
      </c>
      <c r="G33" s="37">
        <f>+'[1]Journal (Lakh)'!G28/100</f>
        <v>251.4192</v>
      </c>
      <c r="H33" s="37">
        <f>+'[1]Journal (Lakh)'!H28/100</f>
        <v>1997.7660999999998</v>
      </c>
      <c r="I33" s="37">
        <f>+'[1]Journal (Lakh)'!I28/100</f>
        <v>1090.4503</v>
      </c>
      <c r="J33" s="37">
        <f>+'[1]Journal (Lakh)'!J28/100</f>
        <v>907.3158</v>
      </c>
      <c r="K33" s="37">
        <f>+'[1]Journal (Lakh)'!K28/100</f>
        <v>1355.8497</v>
      </c>
      <c r="L33" s="37">
        <f>+'[1]Journal (Lakh)'!L28/100</f>
        <v>57.0606</v>
      </c>
      <c r="M33" s="37">
        <f>+'[1]Journal (Lakh)'!M28/100</f>
        <v>104.3176</v>
      </c>
      <c r="N33" s="37">
        <f>+'[1]Journal (Lakh)'!N28/100</f>
        <v>97.81540000000001</v>
      </c>
      <c r="O33" s="37">
        <f>+'[1]Journal (Lakh)'!O28/100</f>
        <v>431.3835000000001</v>
      </c>
      <c r="P33" s="25">
        <f>+'[1]Journal (Lakh)'!P28/100</f>
        <v>5516.62</v>
      </c>
    </row>
    <row r="34" spans="1:16" s="20" customFormat="1" ht="19.5" customHeight="1">
      <c r="A34" s="16"/>
      <c r="B34" s="17" t="s">
        <v>23</v>
      </c>
      <c r="C34" s="18">
        <f>+'[1]Journal (Lakh)'!C29/100</f>
        <v>743.4200999999999</v>
      </c>
      <c r="D34" s="18">
        <f>+'[1]Journal (Lakh)'!D29/100</f>
        <v>437.2834</v>
      </c>
      <c r="E34" s="18">
        <f>+'[1]Journal (Lakh)'!E29/100</f>
        <v>182.7049</v>
      </c>
      <c r="F34" s="18">
        <f>+'[1]Journal (Lakh)'!F29/100</f>
        <v>254.5785</v>
      </c>
      <c r="G34" s="18">
        <f>+'[1]Journal (Lakh)'!G29/100</f>
        <v>222.6408</v>
      </c>
      <c r="H34" s="18">
        <f>+'[1]Journal (Lakh)'!H29/100</f>
        <v>2034.3555</v>
      </c>
      <c r="I34" s="18">
        <f>+'[1]Journal (Lakh)'!I29/100</f>
        <v>1097.3025</v>
      </c>
      <c r="J34" s="18">
        <f>+'[1]Journal (Lakh)'!J29/100</f>
        <v>937.053</v>
      </c>
      <c r="K34" s="18">
        <f>+'[1]Journal (Lakh)'!K29/100</f>
        <v>1209.4216999999999</v>
      </c>
      <c r="L34" s="18">
        <f>+'[1]Journal (Lakh)'!L29/100</f>
        <v>78.437</v>
      </c>
      <c r="M34" s="18">
        <f>+'[1]Journal (Lakh)'!M29/100</f>
        <v>95.65459999999999</v>
      </c>
      <c r="N34" s="18">
        <f>+'[1]Journal (Lakh)'!N29/100</f>
        <v>83.07690000000001</v>
      </c>
      <c r="O34" s="18">
        <f>+'[1]Journal (Lakh)'!O29/100</f>
        <v>373.0565</v>
      </c>
      <c r="P34" s="19">
        <f>+'[1]Journal (Lakh)'!P29/100</f>
        <v>5277.346500000001</v>
      </c>
    </row>
    <row r="35" spans="1:16" s="1" customFormat="1" ht="19.5" customHeight="1" thickBot="1">
      <c r="A35" s="38">
        <v>12</v>
      </c>
      <c r="B35" s="39" t="s">
        <v>39</v>
      </c>
      <c r="C35" s="40">
        <f>+'[1]Journal (Lakh)'!C30/100</f>
        <v>397.084</v>
      </c>
      <c r="D35" s="40">
        <f>+'[1]Journal (Lakh)'!D30/100</f>
        <v>201.1631</v>
      </c>
      <c r="E35" s="40">
        <f>+'[1]Journal (Lakh)'!E30/100</f>
        <v>136.7032</v>
      </c>
      <c r="F35" s="40">
        <f>+'[1]Journal (Lakh)'!F30/100</f>
        <v>64.4599</v>
      </c>
      <c r="G35" s="40">
        <f>+'[1]Journal (Lakh)'!G30/100</f>
        <v>164.03349999999998</v>
      </c>
      <c r="H35" s="40">
        <f>+'[1]Journal (Lakh)'!H30/100</f>
        <v>2137.1001</v>
      </c>
      <c r="I35" s="40">
        <f>+'[1]Journal (Lakh)'!I30/100</f>
        <v>1341.1344</v>
      </c>
      <c r="J35" s="40">
        <f>+'[1]Journal (Lakh)'!J30/100</f>
        <v>795.9657000000001</v>
      </c>
      <c r="K35" s="40">
        <f>+'[1]Journal (Lakh)'!K30/100</f>
        <v>854.0178</v>
      </c>
      <c r="L35" s="40">
        <f>+'[1]Journal (Lakh)'!L30/100</f>
        <v>57.7922</v>
      </c>
      <c r="M35" s="40">
        <f>+'[1]Journal (Lakh)'!M30/100</f>
        <v>50.91479999999999</v>
      </c>
      <c r="N35" s="40">
        <f>+'[1]Journal (Lakh)'!N30/100</f>
        <v>71.8572</v>
      </c>
      <c r="O35" s="40">
        <f>+'[1]Journal (Lakh)'!O30/100</f>
        <v>342.8478</v>
      </c>
      <c r="P35" s="41">
        <f>C35+D35+G35+H35+K35+L35+M35+N35+O35</f>
        <v>4276.8105</v>
      </c>
    </row>
    <row r="36" spans="1:16" s="20" customFormat="1" ht="19.5" customHeight="1">
      <c r="A36" s="16"/>
      <c r="B36" s="17" t="s">
        <v>23</v>
      </c>
      <c r="C36" s="18">
        <f>+'[1]Journal (Lakh)'!C31/100</f>
        <v>381.31</v>
      </c>
      <c r="D36" s="18">
        <f>+'[1]Journal (Lakh)'!D31/100</f>
        <v>174.98</v>
      </c>
      <c r="E36" s="18">
        <f>+'[1]Journal (Lakh)'!E31/100</f>
        <v>126.8</v>
      </c>
      <c r="F36" s="18">
        <f>+'[1]Journal (Lakh)'!F31/100</f>
        <v>48.18</v>
      </c>
      <c r="G36" s="18">
        <f>+'[1]Journal (Lakh)'!G31/100</f>
        <v>144.98</v>
      </c>
      <c r="H36" s="18">
        <f>+'[1]Journal (Lakh)'!H31/100</f>
        <v>2146.31</v>
      </c>
      <c r="I36" s="18">
        <f>+'[1]Journal (Lakh)'!I31/100</f>
        <v>1356.14</v>
      </c>
      <c r="J36" s="18">
        <f>+'[1]Journal (Lakh)'!J31/100</f>
        <v>790.17</v>
      </c>
      <c r="K36" s="18">
        <f>+'[1]Journal (Lakh)'!K31/100</f>
        <v>690.36</v>
      </c>
      <c r="L36" s="18">
        <f>+'[1]Journal (Lakh)'!L31/100</f>
        <v>51.66</v>
      </c>
      <c r="M36" s="18">
        <f>+'[1]Journal (Lakh)'!M31/100</f>
        <v>46.05</v>
      </c>
      <c r="N36" s="18">
        <f>+'[1]Journal (Lakh)'!N31/100</f>
        <v>68.18</v>
      </c>
      <c r="O36" s="18">
        <f>+'[1]Journal (Lakh)'!O31/100</f>
        <v>303.4</v>
      </c>
      <c r="P36" s="19">
        <f>C36+D36+G36+H36+K36+L36+M36+N36+O36</f>
        <v>4007.23</v>
      </c>
    </row>
    <row r="37" spans="1:17" s="1" customFormat="1" ht="19.5" customHeight="1">
      <c r="A37" s="23">
        <v>13</v>
      </c>
      <c r="B37" s="24" t="s">
        <v>40</v>
      </c>
      <c r="C37" s="14">
        <f>+'[1]Journal (Lakh)'!C32/100</f>
        <v>572.7935</v>
      </c>
      <c r="D37" s="14">
        <f>+'[1]Journal (Lakh)'!D32/100</f>
        <v>336.9293</v>
      </c>
      <c r="E37" s="14">
        <f>+'[1]Journal (Lakh)'!E32/100</f>
        <v>221.59529999999998</v>
      </c>
      <c r="F37" s="14">
        <f>+'[1]Journal (Lakh)'!F32/100</f>
        <v>115.334</v>
      </c>
      <c r="G37" s="14">
        <f>+'[1]Journal (Lakh)'!G32/100</f>
        <v>249.856</v>
      </c>
      <c r="H37" s="14">
        <f>+'[1]Journal (Lakh)'!H32/100</f>
        <v>1563.4825</v>
      </c>
      <c r="I37" s="14">
        <f>+'[1]Journal (Lakh)'!I32/100</f>
        <v>758.7660000000001</v>
      </c>
      <c r="J37" s="14">
        <f>+'[1]Journal (Lakh)'!J32/100</f>
        <v>804.7165</v>
      </c>
      <c r="K37" s="14">
        <f>+'[1]Journal (Lakh)'!K32/100</f>
        <v>900.7208999999999</v>
      </c>
      <c r="L37" s="14">
        <f>+'[1]Journal (Lakh)'!L32/100</f>
        <v>32.2225</v>
      </c>
      <c r="M37" s="14">
        <f>+'[1]Journal (Lakh)'!M32/100</f>
        <v>88.6776</v>
      </c>
      <c r="N37" s="14">
        <f>+'[1]Journal (Lakh)'!N32/100</f>
        <v>137.05360000000002</v>
      </c>
      <c r="O37" s="14">
        <f>+'[1]Journal (Lakh)'!O32/100</f>
        <v>396.03839999999997</v>
      </c>
      <c r="P37" s="25">
        <f>C37+D37+G37+H37+K37+L37+M37+N37+O37</f>
        <v>4277.7743</v>
      </c>
      <c r="Q37" s="42"/>
    </row>
    <row r="38" spans="1:16" s="20" customFormat="1" ht="19.5" customHeight="1">
      <c r="A38" s="16"/>
      <c r="B38" s="17" t="s">
        <v>23</v>
      </c>
      <c r="C38" s="18">
        <f>+'[1]Journal (Lakh)'!C33/100</f>
        <v>524.2981</v>
      </c>
      <c r="D38" s="18">
        <f>+'[1]Journal (Lakh)'!D33/100</f>
        <v>300.8348</v>
      </c>
      <c r="E38" s="18">
        <f>+'[1]Journal (Lakh)'!E33/100</f>
        <v>192.0991</v>
      </c>
      <c r="F38" s="18">
        <f>+'[1]Journal (Lakh)'!F33/100</f>
        <v>108.7357</v>
      </c>
      <c r="G38" s="18">
        <f>+'[1]Journal (Lakh)'!G33/100</f>
        <v>216.68470000000002</v>
      </c>
      <c r="H38" s="18">
        <f>+'[1]Journal (Lakh)'!H33/100</f>
        <v>1434.9015</v>
      </c>
      <c r="I38" s="18">
        <f>+'[1]Journal (Lakh)'!I33/100</f>
        <v>707.4986</v>
      </c>
      <c r="J38" s="18">
        <f>+'[1]Journal (Lakh)'!J33/100</f>
        <v>727.4028999999999</v>
      </c>
      <c r="K38" s="18">
        <f>+'[1]Journal (Lakh)'!K33/100</f>
        <v>694.9446</v>
      </c>
      <c r="L38" s="18">
        <f>+'[1]Journal (Lakh)'!L33/100</f>
        <v>26.1264</v>
      </c>
      <c r="M38" s="18">
        <f>+'[1]Journal (Lakh)'!M33/100</f>
        <v>74.1812</v>
      </c>
      <c r="N38" s="18">
        <f>+'[1]Journal (Lakh)'!N33/100</f>
        <v>100.8236</v>
      </c>
      <c r="O38" s="18">
        <f>+'[1]Journal (Lakh)'!O33/100</f>
        <v>366.76199999999994</v>
      </c>
      <c r="P38" s="19">
        <f>C38+D38+G38+H38+K38+L38+M38+N38+O38</f>
        <v>3739.5569000000005</v>
      </c>
    </row>
    <row r="39" spans="1:16" s="20" customFormat="1" ht="19.5" customHeight="1">
      <c r="A39" s="23">
        <v>14</v>
      </c>
      <c r="B39" s="24" t="s">
        <v>41</v>
      </c>
      <c r="C39" s="14">
        <f>+'[1]Journal (Lakh)'!C34/100</f>
        <v>436.51</v>
      </c>
      <c r="D39" s="14">
        <f>+'[1]Journal (Lakh)'!D34/100</f>
        <v>332.53</v>
      </c>
      <c r="E39" s="14">
        <f>+'[1]Journal (Lakh)'!E34/100</f>
        <v>167.24</v>
      </c>
      <c r="F39" s="14">
        <f>+'[1]Journal (Lakh)'!F34/100</f>
        <v>165.29</v>
      </c>
      <c r="G39" s="14">
        <f>+'[1]Journal (Lakh)'!G34/100</f>
        <v>262.99</v>
      </c>
      <c r="H39" s="14">
        <f>+'[1]Journal (Lakh)'!H34/100</f>
        <v>1490.53</v>
      </c>
      <c r="I39" s="14">
        <f>+'[1]Journal (Lakh)'!I34/100</f>
        <v>803.34</v>
      </c>
      <c r="J39" s="14">
        <f>+'[1]Journal (Lakh)'!J34/100</f>
        <v>687.19</v>
      </c>
      <c r="K39" s="14">
        <f>+'[1]Journal (Lakh)'!K34/100</f>
        <v>713.45</v>
      </c>
      <c r="L39" s="14">
        <f>+'[1]Journal (Lakh)'!L34/100</f>
        <v>90.07</v>
      </c>
      <c r="M39" s="14">
        <f>+'[1]Journal (Lakh)'!M34/100</f>
        <v>82.86</v>
      </c>
      <c r="N39" s="14">
        <f>+'[1]Journal (Lakh)'!N34/100</f>
        <v>147.3</v>
      </c>
      <c r="O39" s="14">
        <f>+'[1]Journal (Lakh)'!O34/100</f>
        <v>404.33</v>
      </c>
      <c r="P39" s="25">
        <f>C39+D39+G39+H39+K39+L39+M39+N39+O39</f>
        <v>3960.5700000000006</v>
      </c>
    </row>
    <row r="40" spans="1:16" s="20" customFormat="1" ht="19.5" customHeight="1">
      <c r="A40" s="16"/>
      <c r="B40" s="17" t="s">
        <v>23</v>
      </c>
      <c r="C40" s="18">
        <f>+'[1]Journal (Lakh)'!C35/100</f>
        <v>477.6049</v>
      </c>
      <c r="D40" s="18">
        <f>+'[1]Journal (Lakh)'!D35/100</f>
        <v>339.0689</v>
      </c>
      <c r="E40" s="18">
        <f>+'[1]Journal (Lakh)'!E35/100</f>
        <v>163.3999</v>
      </c>
      <c r="F40" s="18">
        <f>+'[1]Journal (Lakh)'!F35/100</f>
        <v>175.669</v>
      </c>
      <c r="G40" s="18">
        <f>+'[1]Journal (Lakh)'!G35/100</f>
        <v>220.7925</v>
      </c>
      <c r="H40" s="18">
        <f>+'[1]Journal (Lakh)'!H35/100</f>
        <v>1608.0527</v>
      </c>
      <c r="I40" s="18">
        <f>+'[1]Journal (Lakh)'!I35/100</f>
        <v>887.1158</v>
      </c>
      <c r="J40" s="18">
        <f>+'[1]Journal (Lakh)'!J35/100</f>
        <v>720.9369</v>
      </c>
      <c r="K40" s="18">
        <f>+'[1]Journal (Lakh)'!K35/100</f>
        <v>532.6321279</v>
      </c>
      <c r="L40" s="18">
        <f>+'[1]Journal (Lakh)'!L35/100</f>
        <v>79.2685</v>
      </c>
      <c r="M40" s="18">
        <f>+'[1]Journal (Lakh)'!M35/100</f>
        <v>73.84790272000001</v>
      </c>
      <c r="N40" s="18">
        <f>+'[1]Journal (Lakh)'!N35/100</f>
        <v>135.75799999999998</v>
      </c>
      <c r="O40" s="18">
        <f>+'[1]Journal (Lakh)'!O35/100</f>
        <v>338.41610000000003</v>
      </c>
      <c r="P40" s="19">
        <f>C40+D40+G40+H40+K40+L40+M40+N40+O40</f>
        <v>3805.44163062</v>
      </c>
    </row>
    <row r="41" spans="1:16" s="20" customFormat="1" ht="19.5" customHeight="1">
      <c r="A41" s="16"/>
      <c r="B41" s="13" t="s">
        <v>42</v>
      </c>
      <c r="C41" s="21"/>
      <c r="D41" s="21"/>
      <c r="E41" s="21"/>
      <c r="F41" s="21"/>
      <c r="G41" s="21"/>
      <c r="H41" s="21"/>
      <c r="I41" s="21"/>
      <c r="J41" s="21"/>
      <c r="K41" s="21"/>
      <c r="L41" s="21"/>
      <c r="M41" s="21"/>
      <c r="N41" s="21"/>
      <c r="O41" s="21"/>
      <c r="P41" s="22"/>
    </row>
    <row r="42" spans="1:16" s="20" customFormat="1" ht="19.5" customHeight="1">
      <c r="A42" s="16"/>
      <c r="B42" s="17" t="s">
        <v>23</v>
      </c>
      <c r="C42" s="21">
        <f>+C34+C36+C38+C40</f>
        <v>2126.6331</v>
      </c>
      <c r="D42" s="21">
        <f>+D34+D36+D38+D40</f>
        <v>1252.1671</v>
      </c>
      <c r="E42" s="21">
        <f>+E34+E36+E38+E40</f>
        <v>665.0039</v>
      </c>
      <c r="F42" s="21">
        <f>+F34+F36+F38+F40</f>
        <v>587.1632</v>
      </c>
      <c r="G42" s="21">
        <f>+G34+G36+G38+G40</f>
        <v>805.0980000000001</v>
      </c>
      <c r="H42" s="21">
        <f>+H34+H36+H38+H40</f>
        <v>7223.6197</v>
      </c>
      <c r="I42" s="21">
        <f>+I34+I36+I38+I40</f>
        <v>4048.0569</v>
      </c>
      <c r="J42" s="21">
        <f>+J34+J36+J38+J40</f>
        <v>3175.5628</v>
      </c>
      <c r="K42" s="21">
        <f>+K34+K36+K38+K40</f>
        <v>3127.3584279</v>
      </c>
      <c r="L42" s="21">
        <f>+L34+L36+L38+L40</f>
        <v>235.4919</v>
      </c>
      <c r="M42" s="21">
        <f>+M34+M36+M38+M40</f>
        <v>289.73370272</v>
      </c>
      <c r="N42" s="21">
        <f>+N34+N36+N38+N40</f>
        <v>387.8385</v>
      </c>
      <c r="O42" s="21">
        <f>+O34+O36+O38+O40</f>
        <v>1381.6345999999999</v>
      </c>
      <c r="P42" s="19">
        <f>C42+D42+G42+H42+K42+L42+M42+N42+O42</f>
        <v>16829.57503062</v>
      </c>
    </row>
    <row r="43" spans="1:16" s="20" customFormat="1" ht="19.5" customHeight="1">
      <c r="A43" s="23"/>
      <c r="B43" s="24" t="s">
        <v>43</v>
      </c>
      <c r="C43" s="37">
        <f>C5+C7+C9+C11+C13+C15+C17+C19+C33+C35+C37+C39+C21+C23+C27+C28</f>
        <v>3420.0449357219923</v>
      </c>
      <c r="D43" s="37">
        <f>D5+D7+D9+D11+D13+D15+D17+D19+D33+D35+D37+D39+D21+D23+D27+D28</f>
        <v>1990.703121074647</v>
      </c>
      <c r="E43" s="37">
        <f>E5+E7+E9+E11+E13+E15+E17+E19+E33+E35+E37+E39+E21+E23+E27+E28</f>
        <v>1155.472243446947</v>
      </c>
      <c r="F43" s="37">
        <f>F5+F7+F9+F11+F13+F15+F17+F19+F33+F35+F37+F39+F21+F23+F27+F28</f>
        <v>835.2308776277</v>
      </c>
      <c r="G43" s="37">
        <f>G5+G7+G9+G11+G13+G15+G17+G19+G33+G35+G37+G39+G21+G23+G27+G28</f>
        <v>1573.6998415661583</v>
      </c>
      <c r="H43" s="37">
        <f>H5+H7+H9+H11+H13+H15+H17+H19+H33+H35+H37+H39+H21+H23+H27+H28</f>
        <v>13458.47835698327</v>
      </c>
      <c r="I43" s="37">
        <f>I5+I7+I9+I11+I13+I15+I17+I19+I33+I35+I37+I39+I21+I23+I27+I28</f>
        <v>8383.561913634006</v>
      </c>
      <c r="J43" s="37">
        <f>J5+J7+J9+J11+J13+J15+J17+J19+J33+J35+J37+J39+J21+J23+J27+J28</f>
        <v>5074.916443349264</v>
      </c>
      <c r="K43" s="37">
        <f>K5+K7+K9+K11+K13+K15+K17+K19+K33+K35+K37+K39+K21+K23+K27+K28</f>
        <v>6090.37184705024</v>
      </c>
      <c r="L43" s="37">
        <f>L5+L7+L9+L11+L13+L15+L17+L19+L33+L35+L37+L39+L21+L23+L27+L28</f>
        <v>343.4585271862</v>
      </c>
      <c r="M43" s="37">
        <f>M5+M7+M9+M11+M13+M15+M17+M19+M33+M35+M37+M39+M21+M23+M27+M28</f>
        <v>713.3120767182094</v>
      </c>
      <c r="N43" s="37">
        <f>N5+N7+N9+N11+N13+N15+N17+N19+N33+N35+N37+N39+N21+N23+N27+N28</f>
        <v>902.9127746329772</v>
      </c>
      <c r="O43" s="37">
        <f>O5+O7+O9+O11+O13+O15+O17+O19+O33+O35+O37+O39+O21+O23+O27+O28</f>
        <v>2110.5518173353375</v>
      </c>
      <c r="P43" s="37">
        <f>P5+P7+P9+P11+P13+P15+P17+P19+P33+P35+P37+P39+P21+P23+P27+P28</f>
        <v>30603.53329826903</v>
      </c>
    </row>
    <row r="44" spans="1:16" s="20" customFormat="1" ht="19.5" customHeight="1" thickBot="1">
      <c r="A44" s="16"/>
      <c r="B44" s="17" t="s">
        <v>23</v>
      </c>
      <c r="C44" s="18">
        <f>C6+C8+C10+C12+C14+C16+C18+C20+C34+C36+C38+C40+C22+C25</f>
        <v>3504.6886205923956</v>
      </c>
      <c r="D44" s="18">
        <f>D6+D8+D10+D12+D14+D16+D18+D20+D34+D36+D38+D40+D22+D25</f>
        <v>1819.9203652136111</v>
      </c>
      <c r="E44" s="18">
        <f>E6+E8+E10+E12+E14+E16+E18+E20+E34+E36+E38+E40+E22+E25</f>
        <v>1041.2534910801114</v>
      </c>
      <c r="F44" s="18">
        <f>F6+F8+F10+F12+F14+F16+F18+F20+F34+F36+F38+F40+F22+F25</f>
        <v>778.6668741335</v>
      </c>
      <c r="G44" s="18">
        <f>G6+G8+G10+G12+G14+G16+G18+G20+G34+G36+G38+G40+G22+G25</f>
        <v>1433.0453989864811</v>
      </c>
      <c r="H44" s="18">
        <f>H6+H8+H10+H12+H14+H16+H18+H20+H34+H36+H38+H40+H22+H25</f>
        <v>12797.471583620034</v>
      </c>
      <c r="I44" s="18">
        <f>I6+I8+I10+I12+I14+I16+I18+I20+I34+I36+I38+I40+I22+I25</f>
        <v>8083.104990472926</v>
      </c>
      <c r="J44" s="18">
        <f>J6+J8+J10+J12+J14+J16+J18+J20+J34+J36+J38+J40+J22+J25</f>
        <v>4714.366593147109</v>
      </c>
      <c r="K44" s="18">
        <f>K6+K8+K10+K12+K14+K16+K18+K20+K34+K36+K38+K40+K22+K25</f>
        <v>4960.0994067998945</v>
      </c>
      <c r="L44" s="18">
        <f>L6+L8+L10+L12+L14+L16+L18+L20+L34+L36+L38+L40+L22+L25</f>
        <v>304.41802941932195</v>
      </c>
      <c r="M44" s="18">
        <f>M6+M8+M10+M12+M14+M16+M18+M20+M34+M36+M38+M40+M22+M25</f>
        <v>605.8129034191468</v>
      </c>
      <c r="N44" s="18">
        <f>N6+N8+N10+N12+N14+N16+N18+N20+N34+N36+N38+N40+N22+N25</f>
        <v>774.9805925081174</v>
      </c>
      <c r="O44" s="18">
        <f>O6+O8+O10+O12+O14+O16+O18+O20+O34+O36+O38+O40+O22+O25</f>
        <v>1857.8598276737816</v>
      </c>
      <c r="P44" s="18">
        <f>P6+P8+P10+P12+P14+P16+P18+P20+P34+P36+P38+P40+P22+P25</f>
        <v>28058.296728232785</v>
      </c>
    </row>
    <row r="45" spans="1:16" s="20" customFormat="1" ht="22.5" customHeight="1">
      <c r="A45" s="43">
        <v>15</v>
      </c>
      <c r="B45" s="34" t="s">
        <v>44</v>
      </c>
      <c r="C45" s="44"/>
      <c r="D45" s="44"/>
      <c r="E45" s="44"/>
      <c r="F45" s="44"/>
      <c r="G45" s="44"/>
      <c r="H45" s="44"/>
      <c r="I45" s="44"/>
      <c r="J45" s="44"/>
      <c r="K45" s="44"/>
      <c r="L45" s="44"/>
      <c r="M45" s="44"/>
      <c r="N45" s="44"/>
      <c r="O45" s="45">
        <f>+'[1]Journal (Lakh)'!O39/100</f>
        <v>744.6716</v>
      </c>
      <c r="P45" s="46">
        <f>C45+D45+G45+H45+K45+L45+M45+N45+O45</f>
        <v>744.6716</v>
      </c>
    </row>
    <row r="46" spans="1:16" ht="22.5" customHeight="1">
      <c r="A46" s="16"/>
      <c r="B46" s="17" t="s">
        <v>23</v>
      </c>
      <c r="C46" s="47"/>
      <c r="D46" s="47"/>
      <c r="E46" s="47"/>
      <c r="F46" s="47"/>
      <c r="G46" s="47"/>
      <c r="H46" s="47"/>
      <c r="I46" s="47"/>
      <c r="J46" s="47"/>
      <c r="K46" s="47"/>
      <c r="L46" s="47"/>
      <c r="M46" s="47"/>
      <c r="N46" s="47"/>
      <c r="O46" s="18">
        <f>+'[1]Journal (Lakh)'!O40/100</f>
        <v>669.3881</v>
      </c>
      <c r="P46" s="19">
        <f>C46+D46+G46+H46+K46+L46+M46+N46+O46</f>
        <v>669.3881</v>
      </c>
    </row>
    <row r="47" spans="1:16" ht="31.5">
      <c r="A47" s="23">
        <v>16</v>
      </c>
      <c r="B47" s="48" t="s">
        <v>45</v>
      </c>
      <c r="C47" s="47"/>
      <c r="D47" s="47"/>
      <c r="E47" s="47"/>
      <c r="F47" s="47"/>
      <c r="G47" s="47"/>
      <c r="H47" s="47"/>
      <c r="I47" s="47"/>
      <c r="J47" s="47"/>
      <c r="K47" s="37">
        <f>+'[1]Journal (Lakh)'!K41/100</f>
        <v>490.73290000000003</v>
      </c>
      <c r="L47" s="47"/>
      <c r="M47" s="47"/>
      <c r="N47" s="37">
        <f>+'[1]Journal (Lakh)'!N41/100</f>
        <v>16.5409</v>
      </c>
      <c r="O47" s="37">
        <f>+'[1]Journal (Lakh)'!O41/100</f>
        <v>4.655</v>
      </c>
      <c r="P47" s="25">
        <f>C47+D47+G47+H47+K47+L47+M47+N47+O47</f>
        <v>511.9288</v>
      </c>
    </row>
    <row r="48" spans="1:16" ht="22.5" customHeight="1">
      <c r="A48" s="16"/>
      <c r="B48" s="17" t="s">
        <v>23</v>
      </c>
      <c r="C48" s="47"/>
      <c r="D48" s="47"/>
      <c r="E48" s="47"/>
      <c r="F48" s="47"/>
      <c r="G48" s="47"/>
      <c r="H48" s="47"/>
      <c r="I48" s="47"/>
      <c r="J48" s="47"/>
      <c r="K48" s="49">
        <f>+'[1]Journal (Lakh)'!K42/100</f>
        <v>147.1223</v>
      </c>
      <c r="L48" s="50"/>
      <c r="M48" s="50"/>
      <c r="N48" s="49">
        <f>+'[1]Journal (Lakh)'!N42/100</f>
        <v>16.0473</v>
      </c>
      <c r="O48" s="18">
        <f>+'[1]Journal (Lakh)'!O42/100</f>
        <v>5.0199</v>
      </c>
      <c r="P48" s="19">
        <f>C48+D48+G48+H48+K48+L48+M48+N48+O48</f>
        <v>168.1895</v>
      </c>
    </row>
    <row r="49" spans="1:16" ht="22.5" customHeight="1">
      <c r="A49" s="23">
        <v>17</v>
      </c>
      <c r="B49" s="24" t="s">
        <v>46</v>
      </c>
      <c r="C49" s="37"/>
      <c r="D49" s="37"/>
      <c r="E49" s="37"/>
      <c r="F49" s="37"/>
      <c r="G49" s="37"/>
      <c r="H49" s="37"/>
      <c r="I49" s="37"/>
      <c r="J49" s="37"/>
      <c r="K49" s="37">
        <f>+'[1]Journal (Lakh)'!K43/100</f>
        <v>44.35336</v>
      </c>
      <c r="L49" s="37"/>
      <c r="M49" s="37"/>
      <c r="N49" s="37"/>
      <c r="O49" s="37"/>
      <c r="P49" s="25">
        <f>C49+D49+G49+H49+K49+L49+M49+N49+O49</f>
        <v>44.35336</v>
      </c>
    </row>
    <row r="50" spans="1:16" ht="22.5" customHeight="1" thickBot="1">
      <c r="A50" s="30"/>
      <c r="B50" s="51" t="s">
        <v>23</v>
      </c>
      <c r="C50" s="31"/>
      <c r="D50" s="31"/>
      <c r="E50" s="31"/>
      <c r="F50" s="31"/>
      <c r="G50" s="31"/>
      <c r="H50" s="31"/>
      <c r="I50" s="31"/>
      <c r="J50" s="31"/>
      <c r="K50" s="49">
        <f>+'[1]Journal (Lakh)'!K44/100</f>
        <v>2.9810000000000003</v>
      </c>
      <c r="L50" s="31"/>
      <c r="M50" s="31"/>
      <c r="N50" s="31"/>
      <c r="O50" s="31"/>
      <c r="P50" s="32">
        <f>C50+D50+G50+H50+K50+L50+M50+N50+O50</f>
        <v>2.9810000000000003</v>
      </c>
    </row>
    <row r="51" spans="2:16" ht="15.75">
      <c r="B51" s="55" t="s">
        <v>47</v>
      </c>
      <c r="C51" s="55"/>
      <c r="D51" s="55"/>
      <c r="E51" s="55"/>
      <c r="F51" s="55"/>
      <c r="G51" s="55"/>
      <c r="H51" s="55"/>
      <c r="I51" s="55"/>
      <c r="J51" s="55"/>
      <c r="K51" s="55"/>
      <c r="L51" s="55"/>
      <c r="M51" s="55"/>
      <c r="N51" s="55"/>
      <c r="O51" s="55"/>
      <c r="P51" s="55"/>
    </row>
    <row r="52" spans="2:16" ht="15.75">
      <c r="B52" s="55" t="s">
        <v>48</v>
      </c>
      <c r="C52" s="55"/>
      <c r="P52" s="52"/>
    </row>
    <row r="53" spans="2:16" ht="15.75">
      <c r="B53" s="55" t="s">
        <v>49</v>
      </c>
      <c r="C53" s="55"/>
      <c r="H53" s="52"/>
      <c r="P53" s="52"/>
    </row>
    <row r="54" spans="3:16" ht="15.75">
      <c r="C54" s="53"/>
      <c r="D54" s="53"/>
      <c r="E54" s="53"/>
      <c r="F54" s="53"/>
      <c r="G54" s="53"/>
      <c r="H54" s="53"/>
      <c r="I54" s="53"/>
      <c r="J54" s="53"/>
      <c r="K54" s="53"/>
      <c r="L54" s="53"/>
      <c r="M54" s="53"/>
      <c r="N54" s="53"/>
      <c r="O54" s="53"/>
      <c r="P54" s="54"/>
    </row>
    <row r="55" spans="3:16" ht="15.75">
      <c r="C55" s="53"/>
      <c r="D55" s="53"/>
      <c r="E55" s="53"/>
      <c r="F55" s="53"/>
      <c r="G55" s="53"/>
      <c r="H55" s="53"/>
      <c r="I55" s="53"/>
      <c r="J55" s="53"/>
      <c r="K55" s="53"/>
      <c r="L55" s="53"/>
      <c r="M55" s="53"/>
      <c r="N55" s="53"/>
      <c r="O55" s="53"/>
      <c r="P55" s="54"/>
    </row>
  </sheetData>
  <mergeCells count="4">
    <mergeCell ref="B51:P51"/>
    <mergeCell ref="B52:C52"/>
    <mergeCell ref="B53:C53"/>
    <mergeCell ref="B1:P1"/>
  </mergeCells>
  <printOptions horizontalCentered="1" verticalCentered="1"/>
  <pageMargins left="0.31496062992125984" right="0.1968503937007874" top="0" bottom="0" header="0.5118110236220472" footer="0.5118110236220472"/>
  <pageSetup fitToHeight="3" horizontalDpi="600" verticalDpi="600" orientation="landscape" paperSize="9" scale="65" r:id="rId1"/>
  <headerFooter alignWithMargins="0">
    <oddFooter>&amp;CPage &amp;P of &amp;N</oddFooter>
  </headerFooter>
  <rowBreaks count="2" manualBreakCount="2">
    <brk id="16" max="15" man="1"/>
    <brk id="3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kanandrao</dc:creator>
  <cp:keywords/>
  <dc:description/>
  <cp:lastModifiedBy>kanandrao</cp:lastModifiedBy>
  <dcterms:created xsi:type="dcterms:W3CDTF">1996-10-14T23:33:28Z</dcterms:created>
  <dcterms:modified xsi:type="dcterms:W3CDTF">2009-05-28T08:02:29Z</dcterms:modified>
  <cp:category/>
  <cp:version/>
  <cp:contentType/>
  <cp:contentStatus/>
</cp:coreProperties>
</file>