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ec,2011 Segment-wise" sheetId="1" r:id="rId1"/>
  </sheets>
  <externalReferences>
    <externalReference r:id="rId4"/>
  </externalReferences>
  <definedNames>
    <definedName name="_xlnm.Print_Area" localSheetId="0">'Dec,2011 Segment-wise'!$A$1:$Q$59</definedName>
  </definedNames>
  <calcPr fullCalcOnLoad="1" iterate="1" iterateCount="101" iterateDelta="0.001"/>
</workbook>
</file>

<file path=xl/sharedStrings.xml><?xml version="1.0" encoding="utf-8"?>
<sst xmlns="http://schemas.openxmlformats.org/spreadsheetml/2006/main" count="74" uniqueCount="47">
  <si>
    <t xml:space="preserve">            Compiled on the basis of data submitted by the Insurance companies</t>
  </si>
  <si>
    <t>Previous year</t>
  </si>
  <si>
    <t>Grand Total</t>
  </si>
  <si>
    <t>Public Total</t>
  </si>
  <si>
    <t>AIC of India</t>
  </si>
  <si>
    <t xml:space="preserve">ECGC </t>
  </si>
  <si>
    <t>Oriental</t>
  </si>
  <si>
    <t xml:space="preserve">United India </t>
  </si>
  <si>
    <t>National</t>
  </si>
  <si>
    <t xml:space="preserve">New India </t>
  </si>
  <si>
    <t>Private Total</t>
  </si>
  <si>
    <t xml:space="preserve">Max BUPA </t>
  </si>
  <si>
    <t xml:space="preserve">Apollo MUNICH </t>
  </si>
  <si>
    <t>Star Health &amp; Allied Insurance</t>
  </si>
  <si>
    <t>L&amp;T</t>
  </si>
  <si>
    <t xml:space="preserve">SBI </t>
  </si>
  <si>
    <t>Raheja QBE</t>
  </si>
  <si>
    <t>Bharti Axa</t>
  </si>
  <si>
    <t>Shriram</t>
  </si>
  <si>
    <t xml:space="preserve">Universal Sompo </t>
  </si>
  <si>
    <t xml:space="preserve">Future Generali </t>
  </si>
  <si>
    <t>Cholamandalam</t>
  </si>
  <si>
    <t>HDFC ERGO</t>
  </si>
  <si>
    <t>Bajaj Allianz</t>
  </si>
  <si>
    <t>ICICI Lombard</t>
  </si>
  <si>
    <t>IFFCO Tokio</t>
  </si>
  <si>
    <t>Reliance</t>
  </si>
  <si>
    <t xml:space="preserve">TATA-AIG </t>
  </si>
  <si>
    <t>Royal Sundaram</t>
  </si>
  <si>
    <t>Market Share</t>
  </si>
  <si>
    <t>All Others</t>
  </si>
  <si>
    <t>Personal Accident</t>
  </si>
  <si>
    <t>Liability</t>
  </si>
  <si>
    <t>Aviation</t>
  </si>
  <si>
    <t>Health</t>
  </si>
  <si>
    <t>Motor TP</t>
  </si>
  <si>
    <t>Motor OD</t>
  </si>
  <si>
    <t xml:space="preserve">Motor </t>
  </si>
  <si>
    <t>Engineering</t>
  </si>
  <si>
    <t>Marine Hull</t>
  </si>
  <si>
    <t>Marine Cargo</t>
  </si>
  <si>
    <t xml:space="preserve">Marine </t>
  </si>
  <si>
    <t>Fire</t>
  </si>
  <si>
    <t>Insurer</t>
  </si>
  <si>
    <t>Sl No.</t>
  </si>
  <si>
    <t>(`crore)</t>
  </si>
  <si>
    <t>Gross premium underwritten by non-life insurers within India (segment wise) :   April-December, 2011  -(Provisional &amp; Unaudited)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</si>
</sst>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Baskerville"/>
      <family val="1"/>
    </font>
    <font>
      <sz val="10"/>
      <name val="Baskerville"/>
      <family val="1"/>
    </font>
    <font>
      <sz val="10"/>
      <name val="Cambria"/>
      <family val="1"/>
    </font>
    <font>
      <i/>
      <sz val="11"/>
      <name val="Baskerville"/>
      <family val="1"/>
    </font>
    <font>
      <i/>
      <sz val="12"/>
      <name val="Cambria"/>
      <family val="1"/>
    </font>
    <font>
      <b/>
      <sz val="11"/>
      <name val="Baskerville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Rupee Foradi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65" applyFont="1" applyAlignment="1">
      <alignment/>
    </xf>
    <xf numFmtId="0" fontId="3" fillId="0" borderId="0" xfId="65" applyFont="1" applyAlignment="1">
      <alignment horizontal="center"/>
    </xf>
    <xf numFmtId="0" fontId="4" fillId="0" borderId="0" xfId="65" applyFont="1" applyAlignment="1">
      <alignment/>
    </xf>
    <xf numFmtId="0" fontId="5" fillId="0" borderId="0" xfId="65" applyFont="1" applyAlignment="1">
      <alignment/>
    </xf>
    <xf numFmtId="4" fontId="5" fillId="0" borderId="0" xfId="65" applyNumberFormat="1" applyFont="1" applyAlignment="1">
      <alignment/>
    </xf>
    <xf numFmtId="0" fontId="5" fillId="0" borderId="0" xfId="65" applyFont="1" applyAlignment="1">
      <alignment horizontal="left"/>
    </xf>
    <xf numFmtId="0" fontId="6" fillId="0" borderId="0" xfId="65" applyFont="1" applyAlignment="1">
      <alignment/>
    </xf>
    <xf numFmtId="2" fontId="7" fillId="0" borderId="10" xfId="65" applyNumberFormat="1" applyFont="1" applyBorder="1" applyAlignment="1">
      <alignment/>
    </xf>
    <xf numFmtId="4" fontId="7" fillId="0" borderId="10" xfId="65" applyNumberFormat="1" applyFont="1" applyBorder="1" applyAlignment="1">
      <alignment/>
    </xf>
    <xf numFmtId="4" fontId="6" fillId="0" borderId="10" xfId="65" applyNumberFormat="1" applyFont="1" applyBorder="1" applyAlignment="1">
      <alignment/>
    </xf>
    <xf numFmtId="0" fontId="7" fillId="0" borderId="10" xfId="65" applyFont="1" applyBorder="1" applyAlignment="1">
      <alignment/>
    </xf>
    <xf numFmtId="0" fontId="6" fillId="0" borderId="10" xfId="65" applyFont="1" applyBorder="1" applyAlignment="1">
      <alignment horizontal="center"/>
    </xf>
    <xf numFmtId="0" fontId="8" fillId="0" borderId="0" xfId="65" applyFont="1" applyAlignment="1">
      <alignment/>
    </xf>
    <xf numFmtId="2" fontId="9" fillId="0" borderId="10" xfId="65" applyNumberFormat="1" applyFont="1" applyBorder="1" applyAlignment="1">
      <alignment/>
    </xf>
    <xf numFmtId="4" fontId="9" fillId="0" borderId="10" xfId="65" applyNumberFormat="1" applyFont="1" applyBorder="1" applyAlignment="1">
      <alignment/>
    </xf>
    <xf numFmtId="4" fontId="8" fillId="0" borderId="10" xfId="65" applyNumberFormat="1" applyFont="1" applyBorder="1" applyAlignment="1">
      <alignment/>
    </xf>
    <xf numFmtId="0" fontId="9" fillId="0" borderId="10" xfId="65" applyFont="1" applyBorder="1" applyAlignment="1">
      <alignment/>
    </xf>
    <xf numFmtId="0" fontId="8" fillId="0" borderId="10" xfId="65" applyFont="1" applyBorder="1" applyAlignment="1">
      <alignment horizontal="center"/>
    </xf>
    <xf numFmtId="4" fontId="10" fillId="0" borderId="11" xfId="65" applyNumberFormat="1" applyFont="1" applyBorder="1" applyAlignment="1">
      <alignment/>
    </xf>
    <xf numFmtId="0" fontId="7" fillId="0" borderId="10" xfId="65" applyFont="1" applyBorder="1" applyAlignment="1">
      <alignment horizontal="center"/>
    </xf>
    <xf numFmtId="4" fontId="11" fillId="0" borderId="11" xfId="65" applyNumberFormat="1" applyFont="1" applyBorder="1" applyAlignment="1">
      <alignment/>
    </xf>
    <xf numFmtId="0" fontId="9" fillId="0" borderId="10" xfId="65" applyFont="1" applyBorder="1" applyAlignment="1">
      <alignment horizontal="center"/>
    </xf>
    <xf numFmtId="4" fontId="7" fillId="0" borderId="10" xfId="65" applyNumberFormat="1" applyFont="1" applyBorder="1" applyAlignment="1">
      <alignment horizontal="center"/>
    </xf>
    <xf numFmtId="4" fontId="9" fillId="0" borderId="10" xfId="65" applyNumberFormat="1" applyFont="1" applyBorder="1" applyAlignment="1">
      <alignment horizontal="center"/>
    </xf>
    <xf numFmtId="4" fontId="7" fillId="0" borderId="10" xfId="65" applyNumberFormat="1" applyFont="1" applyBorder="1" applyAlignment="1">
      <alignment horizontal="right"/>
    </xf>
    <xf numFmtId="0" fontId="9" fillId="0" borderId="10" xfId="65" applyFont="1" applyBorder="1" applyAlignment="1">
      <alignment wrapText="1"/>
    </xf>
    <xf numFmtId="4" fontId="12" fillId="0" borderId="10" xfId="65" applyNumberFormat="1" applyFont="1" applyBorder="1" applyAlignment="1">
      <alignment/>
    </xf>
    <xf numFmtId="0" fontId="9" fillId="0" borderId="10" xfId="65" applyFont="1" applyBorder="1" applyAlignment="1">
      <alignment horizontal="center" vertical="center" wrapText="1"/>
    </xf>
    <xf numFmtId="0" fontId="9" fillId="0" borderId="10" xfId="65" applyFont="1" applyBorder="1" applyAlignment="1">
      <alignment horizontal="center" vertical="center"/>
    </xf>
    <xf numFmtId="0" fontId="13" fillId="0" borderId="12" xfId="65" applyFont="1" applyBorder="1" applyAlignment="1">
      <alignment horizontal="right"/>
    </xf>
    <xf numFmtId="0" fontId="12" fillId="0" borderId="0" xfId="65" applyFont="1" applyAlignment="1">
      <alignment/>
    </xf>
    <xf numFmtId="0" fontId="12" fillId="0" borderId="0" xfId="65" applyFont="1" applyAlignment="1">
      <alignment horizontal="center"/>
    </xf>
    <xf numFmtId="4" fontId="12" fillId="0" borderId="0" xfId="65" applyNumberFormat="1" applyFont="1" applyAlignment="1">
      <alignment/>
    </xf>
    <xf numFmtId="0" fontId="9" fillId="0" borderId="0" xfId="65" applyFont="1" applyAlignment="1">
      <alignment horizontal="left"/>
    </xf>
    <xf numFmtId="0" fontId="5" fillId="0" borderId="0" xfId="65" applyFont="1" applyAlignment="1">
      <alignment/>
    </xf>
  </cellXfs>
  <cellStyles count="72">
    <cellStyle name="Normal" xfId="0"/>
    <cellStyle name="_cost_dre_final_tally_sch5_011" xfId="15"/>
    <cellStyle name="_ERO OOS As on 3 nOV'07" xfId="16"/>
    <cellStyle name="_Gross Premium Summary" xfId="17"/>
    <cellStyle name="_OOS OCT 07" xfId="18"/>
    <cellStyle name="_Premium &amp; SI" xfId="19"/>
    <cellStyle name="_Premium &amp; SI--revised" xfId="20"/>
    <cellStyle name="_TBBOM(~2 (2)" xfId="21"/>
    <cellStyle name="_Tbc_03_2001final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a 2 2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0" xfId="64"/>
    <cellStyle name="Normal 2" xfId="65"/>
    <cellStyle name="Normal 2 2" xfId="66"/>
    <cellStyle name="Normal 2 3" xfId="67"/>
    <cellStyle name="Normal 2_Addtional disclosures" xfId="68"/>
    <cellStyle name="Normal 3 2" xfId="69"/>
    <cellStyle name="Normal 3 2 2" xfId="70"/>
    <cellStyle name="Normal 4 2" xfId="71"/>
    <cellStyle name="Normal 8" xfId="72"/>
    <cellStyle name="Normal 9" xfId="73"/>
    <cellStyle name="Note" xfId="74"/>
    <cellStyle name="Output" xfId="75"/>
    <cellStyle name="Percent" xfId="76"/>
    <cellStyle name="Percent 2 2" xfId="77"/>
    <cellStyle name="Style 1" xfId="78"/>
    <cellStyle name="Style 1 2" xfId="79"/>
    <cellStyle name="Style 1 3" xfId="80"/>
    <cellStyle name="Style 1 4" xfId="81"/>
    <cellStyle name="Style 1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andrao\Local%20Settings\Temporary%20Internet%20Files\Content.Outlook\BEVW4XZS\December%202011(Non-life%20Segment-wi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L&amp;T"/>
      <sheetName val="AIC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5-Segments"/>
      <sheetName val="Policies"/>
      <sheetName val="Policies-2"/>
    </sheetNames>
    <sheetDataSet>
      <sheetData sheetId="1">
        <row r="4">
          <cell r="C4">
            <v>3780.194772405984</v>
          </cell>
          <cell r="D4">
            <v>1991.02334</v>
          </cell>
          <cell r="E4">
            <v>1991.02334</v>
          </cell>
          <cell r="F4">
            <v>0</v>
          </cell>
          <cell r="G4">
            <v>2685.0031506618316</v>
          </cell>
          <cell r="H4">
            <v>75287.20100888486</v>
          </cell>
          <cell r="I4">
            <v>56147.236277682634</v>
          </cell>
          <cell r="J4">
            <v>19139.964731202224</v>
          </cell>
          <cell r="K4">
            <v>17144.134610399975</v>
          </cell>
          <cell r="L4">
            <v>0</v>
          </cell>
          <cell r="M4">
            <v>1119.4886247869447</v>
          </cell>
          <cell r="N4">
            <v>2688.4759809999837</v>
          </cell>
          <cell r="O4">
            <v>2434.9302900000002</v>
          </cell>
        </row>
        <row r="5">
          <cell r="C5">
            <v>3743.2846515125752</v>
          </cell>
          <cell r="D5">
            <v>1848.5936100000001</v>
          </cell>
          <cell r="E5">
            <v>1848.5936100000001</v>
          </cell>
          <cell r="F5">
            <v>0</v>
          </cell>
          <cell r="G5">
            <v>2751.427337506799</v>
          </cell>
          <cell r="H5">
            <v>55672.16571844063</v>
          </cell>
          <cell r="I5">
            <v>44194.55217774683</v>
          </cell>
          <cell r="J5">
            <v>11477.613540693797</v>
          </cell>
          <cell r="K5">
            <v>12059.018181503014</v>
          </cell>
          <cell r="L5">
            <v>0</v>
          </cell>
          <cell r="M5">
            <v>1098.95774</v>
          </cell>
          <cell r="N5">
            <v>2838.319133699977</v>
          </cell>
          <cell r="O5">
            <v>2919.958697561196</v>
          </cell>
        </row>
        <row r="6">
          <cell r="C6">
            <v>17951.8790377</v>
          </cell>
          <cell r="D6">
            <v>14450.970739499999</v>
          </cell>
          <cell r="E6">
            <v>14450.970739499999</v>
          </cell>
          <cell r="F6">
            <v>0</v>
          </cell>
          <cell r="G6">
            <v>4084.6065239</v>
          </cell>
          <cell r="H6">
            <v>54122.53169240001</v>
          </cell>
          <cell r="I6">
            <v>46051.60103980001</v>
          </cell>
          <cell r="J6">
            <v>8070.930652599997</v>
          </cell>
          <cell r="K6">
            <v>10149.9940891</v>
          </cell>
          <cell r="L6">
            <v>0</v>
          </cell>
          <cell r="M6">
            <v>13867.168077200002</v>
          </cell>
          <cell r="N6">
            <v>8952.313624</v>
          </cell>
          <cell r="O6">
            <v>2978.8907615999997</v>
          </cell>
        </row>
        <row r="7">
          <cell r="C7">
            <v>15494.831518299998</v>
          </cell>
          <cell r="D7">
            <v>11415.659343399988</v>
          </cell>
          <cell r="E7">
            <v>11415.659343399988</v>
          </cell>
          <cell r="F7">
            <v>0</v>
          </cell>
          <cell r="G7">
            <v>3231.9872406000004</v>
          </cell>
          <cell r="H7">
            <v>27991.812576300003</v>
          </cell>
          <cell r="I7">
            <v>23921.540940900002</v>
          </cell>
          <cell r="J7">
            <v>4070.2716354000004</v>
          </cell>
          <cell r="K7">
            <v>8749.3351169</v>
          </cell>
          <cell r="L7">
            <v>0</v>
          </cell>
          <cell r="M7">
            <v>11443.456103</v>
          </cell>
          <cell r="N7">
            <v>9420.699225999999</v>
          </cell>
          <cell r="O7">
            <v>1904.3503758000002</v>
          </cell>
        </row>
        <row r="8">
          <cell r="C8">
            <v>9305.38</v>
          </cell>
          <cell r="D8">
            <v>3575.42</v>
          </cell>
          <cell r="E8">
            <v>3506.9</v>
          </cell>
          <cell r="F8">
            <v>68.52</v>
          </cell>
          <cell r="G8">
            <v>7226.049999999999</v>
          </cell>
          <cell r="H8">
            <v>83485.13</v>
          </cell>
          <cell r="I8">
            <v>51809.22</v>
          </cell>
          <cell r="J8">
            <v>31675.91</v>
          </cell>
          <cell r="K8">
            <v>17641.21</v>
          </cell>
          <cell r="L8">
            <v>330.12</v>
          </cell>
          <cell r="M8">
            <v>1670.51</v>
          </cell>
          <cell r="N8">
            <v>2107.71</v>
          </cell>
          <cell r="O8">
            <v>4066.6000000000004</v>
          </cell>
        </row>
        <row r="9">
          <cell r="C9">
            <v>7581.25</v>
          </cell>
          <cell r="D9">
            <v>3348.65</v>
          </cell>
          <cell r="E9">
            <v>1865.04</v>
          </cell>
          <cell r="F9">
            <v>1483.6100000000001</v>
          </cell>
          <cell r="G9">
            <v>3463.38</v>
          </cell>
          <cell r="H9">
            <v>75689.97</v>
          </cell>
          <cell r="I9">
            <v>51832.130000000005</v>
          </cell>
          <cell r="J9">
            <v>23857.84</v>
          </cell>
          <cell r="K9">
            <v>19171.379999999997</v>
          </cell>
          <cell r="L9">
            <v>4526.73</v>
          </cell>
          <cell r="M9">
            <v>1459.88</v>
          </cell>
          <cell r="N9">
            <v>3788.6899999999996</v>
          </cell>
          <cell r="O9">
            <v>2781.01</v>
          </cell>
        </row>
        <row r="10">
          <cell r="C10">
            <v>16721.861512500007</v>
          </cell>
          <cell r="D10">
            <v>10619.2189021</v>
          </cell>
          <cell r="E10">
            <v>8008.4380167</v>
          </cell>
          <cell r="F10">
            <v>2610.7808853999995</v>
          </cell>
          <cell r="G10">
            <v>4461.589690599998</v>
          </cell>
          <cell r="H10">
            <v>79006.87472589996</v>
          </cell>
          <cell r="I10">
            <v>52269.05337079997</v>
          </cell>
          <cell r="J10">
            <v>26737.82135509999</v>
          </cell>
          <cell r="K10">
            <v>12576.664117700002</v>
          </cell>
          <cell r="L10">
            <v>1785.9547237</v>
          </cell>
          <cell r="M10">
            <v>3390.4392796</v>
          </cell>
          <cell r="N10">
            <v>2102.5508703999994</v>
          </cell>
          <cell r="O10">
            <v>14908.460805500072</v>
          </cell>
        </row>
        <row r="11">
          <cell r="C11">
            <v>17675.9110642</v>
          </cell>
          <cell r="D11">
            <v>10242.319252700003</v>
          </cell>
          <cell r="E11">
            <v>6514.463398200001</v>
          </cell>
          <cell r="F11">
            <v>3727.8558545000005</v>
          </cell>
          <cell r="G11">
            <v>4463.193142800001</v>
          </cell>
          <cell r="H11">
            <v>68245.5495042</v>
          </cell>
          <cell r="I11">
            <v>47498.692437699996</v>
          </cell>
          <cell r="J11">
            <v>20746.857066499997</v>
          </cell>
          <cell r="K11">
            <v>13109.520832999995</v>
          </cell>
          <cell r="L11">
            <v>3191.2279035000006</v>
          </cell>
          <cell r="M11">
            <v>4730.4512469</v>
          </cell>
          <cell r="N11">
            <v>2092.5387083</v>
          </cell>
          <cell r="O11">
            <v>8749.037668899999</v>
          </cell>
        </row>
        <row r="12">
          <cell r="C12">
            <v>26227.64800151</v>
          </cell>
          <cell r="D12">
            <v>16225.251331856998</v>
          </cell>
          <cell r="E12">
            <v>9838.577318026999</v>
          </cell>
          <cell r="F12">
            <v>6386.67401383</v>
          </cell>
          <cell r="G12">
            <v>13712.190396706</v>
          </cell>
          <cell r="H12">
            <v>150615.22302608602</v>
          </cell>
          <cell r="I12">
            <v>105758.18582798148</v>
          </cell>
          <cell r="J12">
            <v>44857.03719810455</v>
          </cell>
          <cell r="K12">
            <v>122290.87084027247</v>
          </cell>
          <cell r="L12">
            <v>9255.97615921</v>
          </cell>
          <cell r="M12">
            <v>9336.199812575</v>
          </cell>
          <cell r="N12">
            <v>10335.030401549138</v>
          </cell>
          <cell r="O12">
            <v>23279.651757846004</v>
          </cell>
        </row>
        <row r="13">
          <cell r="C13">
            <v>24449.31054478</v>
          </cell>
          <cell r="D13">
            <v>12543.341027862</v>
          </cell>
          <cell r="E13">
            <v>8021.906511892999</v>
          </cell>
          <cell r="F13">
            <v>4521.434515969</v>
          </cell>
          <cell r="G13">
            <v>11633.284073183999</v>
          </cell>
          <cell r="H13">
            <v>110595.65981177888</v>
          </cell>
          <cell r="I13">
            <v>80759.39663175191</v>
          </cell>
          <cell r="J13">
            <v>29836.263180026977</v>
          </cell>
          <cell r="K13">
            <v>108004.8202659819</v>
          </cell>
          <cell r="L13">
            <v>7168.444385668001</v>
          </cell>
          <cell r="M13">
            <v>8942.132895978999</v>
          </cell>
          <cell r="N13">
            <v>7490.014264490969</v>
          </cell>
          <cell r="O13">
            <v>21541.247571827003</v>
          </cell>
        </row>
        <row r="14">
          <cell r="C14">
            <v>22100.495450000002</v>
          </cell>
          <cell r="D14">
            <v>6322.1839</v>
          </cell>
          <cell r="E14">
            <v>6239.97971</v>
          </cell>
          <cell r="F14">
            <v>82.20419</v>
          </cell>
          <cell r="G14">
            <v>9126.085140000001</v>
          </cell>
          <cell r="H14">
            <v>141740.67365</v>
          </cell>
          <cell r="I14">
            <v>103618.25905000001</v>
          </cell>
          <cell r="J14">
            <v>38122.414600000004</v>
          </cell>
          <cell r="K14">
            <v>29654.449630000003</v>
          </cell>
          <cell r="L14">
            <v>1990.73956</v>
          </cell>
          <cell r="M14">
            <v>9240.96359</v>
          </cell>
          <cell r="N14">
            <v>4247.27177</v>
          </cell>
          <cell r="O14">
            <v>13989.191889999998</v>
          </cell>
        </row>
        <row r="15">
          <cell r="C15">
            <v>19317.77068</v>
          </cell>
          <cell r="D15">
            <v>5731.526259999999</v>
          </cell>
          <cell r="E15">
            <v>5380.600159999999</v>
          </cell>
          <cell r="F15">
            <v>350.92609999999996</v>
          </cell>
          <cell r="G15">
            <v>7647.51628</v>
          </cell>
          <cell r="H15">
            <v>125444.38505</v>
          </cell>
          <cell r="I15">
            <v>94766.25278</v>
          </cell>
          <cell r="J15">
            <v>30678.132270000002</v>
          </cell>
          <cell r="K15">
            <v>23594.60091</v>
          </cell>
          <cell r="L15">
            <v>2094.17916</v>
          </cell>
          <cell r="M15">
            <v>7636.41489</v>
          </cell>
          <cell r="N15">
            <v>3956.7845</v>
          </cell>
          <cell r="O15">
            <v>14018.67672</v>
          </cell>
        </row>
        <row r="16">
          <cell r="C16">
            <v>20624.766314589997</v>
          </cell>
          <cell r="D16">
            <v>4714.130708887749</v>
          </cell>
          <cell r="E16">
            <v>3230.9447994199995</v>
          </cell>
          <cell r="F16">
            <v>1483.1859094677495</v>
          </cell>
          <cell r="G16">
            <v>5544.339129881</v>
          </cell>
          <cell r="H16">
            <v>46491.87366179998</v>
          </cell>
          <cell r="I16">
            <v>30563.12950729999</v>
          </cell>
          <cell r="J16">
            <v>15928.744154499991</v>
          </cell>
          <cell r="K16">
            <v>31240.4665527557</v>
          </cell>
          <cell r="L16">
            <v>1753.47559</v>
          </cell>
          <cell r="M16">
            <v>8574.31913562284</v>
          </cell>
          <cell r="N16">
            <v>13533.404728425994</v>
          </cell>
          <cell r="O16">
            <v>2023.8739655551</v>
          </cell>
        </row>
        <row r="17">
          <cell r="C17">
            <v>14467.117649020996</v>
          </cell>
          <cell r="D17">
            <v>3289.0122008680537</v>
          </cell>
          <cell r="E17">
            <v>2095.7976746580534</v>
          </cell>
          <cell r="F17">
            <v>1193.21452621</v>
          </cell>
          <cell r="G17">
            <v>4071.2921451419465</v>
          </cell>
          <cell r="H17">
            <v>28656.60892940002</v>
          </cell>
          <cell r="I17">
            <v>20777.76692360002</v>
          </cell>
          <cell r="J17">
            <v>7878.842005800001</v>
          </cell>
          <cell r="K17">
            <v>24145.69356854911</v>
          </cell>
          <cell r="L17">
            <v>2977.4289759999997</v>
          </cell>
          <cell r="M17">
            <v>6405.2197</v>
          </cell>
          <cell r="N17">
            <v>9434.733063924074</v>
          </cell>
          <cell r="O17">
            <v>747.7840472</v>
          </cell>
        </row>
        <row r="18">
          <cell r="C18">
            <v>5397.995831043054</v>
          </cell>
          <cell r="D18">
            <v>3566.050396676447</v>
          </cell>
          <cell r="E18">
            <v>3566.050396676447</v>
          </cell>
          <cell r="F18">
            <v>0</v>
          </cell>
          <cell r="G18">
            <v>1871.4155463469274</v>
          </cell>
          <cell r="H18">
            <v>64217.033748536574</v>
          </cell>
          <cell r="I18">
            <v>38722.87135036755</v>
          </cell>
          <cell r="J18">
            <v>25494.16239816902</v>
          </cell>
          <cell r="K18">
            <v>20206.181251855825</v>
          </cell>
          <cell r="L18">
            <v>0</v>
          </cell>
          <cell r="M18">
            <v>1203.4326490297963</v>
          </cell>
          <cell r="N18">
            <v>3438.71938490717</v>
          </cell>
          <cell r="O18">
            <v>1190.5977070828135</v>
          </cell>
        </row>
        <row r="19">
          <cell r="C19">
            <v>4362.409284720108</v>
          </cell>
          <cell r="D19">
            <v>3144.761130215356</v>
          </cell>
          <cell r="E19">
            <v>3143.671601815356</v>
          </cell>
          <cell r="F19">
            <v>1.0895284</v>
          </cell>
          <cell r="G19">
            <v>1806.677316355571</v>
          </cell>
          <cell r="H19">
            <v>43739.904882268514</v>
          </cell>
          <cell r="I19">
            <v>30399.233893176617</v>
          </cell>
          <cell r="J19">
            <v>13340.670989091897</v>
          </cell>
          <cell r="K19">
            <v>13131.098892328859</v>
          </cell>
          <cell r="L19">
            <v>0</v>
          </cell>
          <cell r="M19">
            <v>894.3027480557455</v>
          </cell>
          <cell r="N19">
            <v>2500.8264274401267</v>
          </cell>
          <cell r="O19">
            <v>2251.6140868311973</v>
          </cell>
        </row>
        <row r="20">
          <cell r="C20">
            <v>7449.8412476</v>
          </cell>
          <cell r="D20">
            <v>2920.8134375</v>
          </cell>
          <cell r="E20">
            <v>2920.8134375</v>
          </cell>
          <cell r="F20">
            <v>0</v>
          </cell>
          <cell r="G20">
            <v>2054.901958</v>
          </cell>
          <cell r="H20">
            <v>38744.3064668</v>
          </cell>
          <cell r="I20">
            <v>25482.6101806</v>
          </cell>
          <cell r="J20">
            <v>13261.696286199998</v>
          </cell>
          <cell r="K20">
            <v>8496.920722500001</v>
          </cell>
          <cell r="L20">
            <v>0</v>
          </cell>
          <cell r="M20">
            <v>1734.6719520000001</v>
          </cell>
          <cell r="N20">
            <v>3624.0808518</v>
          </cell>
          <cell r="O20">
            <v>2458.8728942</v>
          </cell>
        </row>
        <row r="21">
          <cell r="C21">
            <v>5346.6493813</v>
          </cell>
          <cell r="D21">
            <v>2331.560201</v>
          </cell>
          <cell r="E21">
            <v>2331.560201</v>
          </cell>
          <cell r="F21">
            <v>0</v>
          </cell>
          <cell r="G21">
            <v>1798.8765329</v>
          </cell>
          <cell r="H21">
            <v>22786.4720084</v>
          </cell>
          <cell r="I21">
            <v>16506.1312997</v>
          </cell>
          <cell r="J21">
            <v>6280.3407087</v>
          </cell>
          <cell r="K21">
            <v>7307.600112899999</v>
          </cell>
          <cell r="L21">
            <v>0</v>
          </cell>
          <cell r="M21">
            <v>965.44421</v>
          </cell>
          <cell r="N21">
            <v>2115.4021736</v>
          </cell>
          <cell r="O21">
            <v>1483.2032162</v>
          </cell>
        </row>
        <row r="22">
          <cell r="C22">
            <v>5485.18117</v>
          </cell>
          <cell r="D22">
            <v>703.60139</v>
          </cell>
          <cell r="E22">
            <v>703.60139</v>
          </cell>
          <cell r="F22">
            <v>0</v>
          </cell>
          <cell r="G22">
            <v>624.6302502347235</v>
          </cell>
          <cell r="H22">
            <v>15481.40059</v>
          </cell>
          <cell r="I22">
            <v>12342.5123623</v>
          </cell>
          <cell r="J22">
            <v>3138.8882277</v>
          </cell>
          <cell r="K22">
            <v>2720.6048</v>
          </cell>
          <cell r="L22">
            <v>0</v>
          </cell>
          <cell r="M22">
            <v>236.92786</v>
          </cell>
          <cell r="N22">
            <v>392.9968</v>
          </cell>
          <cell r="O22">
            <v>3413.8717681958296</v>
          </cell>
        </row>
        <row r="23">
          <cell r="C23">
            <v>3860.7694141341794</v>
          </cell>
          <cell r="D23">
            <v>399.18997</v>
          </cell>
          <cell r="E23">
            <v>399.18997</v>
          </cell>
          <cell r="F23">
            <v>0</v>
          </cell>
          <cell r="G23">
            <v>409.88133226300994</v>
          </cell>
          <cell r="H23">
            <v>11928.951011515866</v>
          </cell>
          <cell r="I23">
            <v>9280.717060212693</v>
          </cell>
          <cell r="J23">
            <v>2648.233951303173</v>
          </cell>
          <cell r="K23">
            <v>1651.3712898912058</v>
          </cell>
          <cell r="L23">
            <v>0</v>
          </cell>
          <cell r="M23">
            <v>149.21998</v>
          </cell>
          <cell r="N23">
            <v>297.48736937443334</v>
          </cell>
          <cell r="O23">
            <v>2539.8607906708976</v>
          </cell>
        </row>
        <row r="24">
          <cell r="C24">
            <v>589.93438</v>
          </cell>
          <cell r="D24">
            <v>125.31766999999999</v>
          </cell>
          <cell r="E24">
            <v>125.31766999999999</v>
          </cell>
          <cell r="F24">
            <v>0</v>
          </cell>
          <cell r="G24">
            <v>252.84327000000002</v>
          </cell>
          <cell r="H24">
            <v>84478.74702999998</v>
          </cell>
          <cell r="I24">
            <v>36282.61906</v>
          </cell>
          <cell r="J24">
            <v>48196.12805</v>
          </cell>
          <cell r="K24">
            <v>0</v>
          </cell>
          <cell r="L24">
            <v>0</v>
          </cell>
          <cell r="M24">
            <v>43.83744</v>
          </cell>
          <cell r="N24">
            <v>211.76294000000001</v>
          </cell>
          <cell r="O24">
            <v>231.64280000000002</v>
          </cell>
        </row>
        <row r="25">
          <cell r="C25">
            <v>270.22</v>
          </cell>
          <cell r="D25">
            <v>17.3</v>
          </cell>
          <cell r="E25">
            <v>17.3</v>
          </cell>
          <cell r="F25">
            <v>0</v>
          </cell>
          <cell r="G25">
            <v>138.16</v>
          </cell>
          <cell r="H25">
            <v>51642.69</v>
          </cell>
          <cell r="I25">
            <v>27091.48</v>
          </cell>
          <cell r="J25">
            <v>24551.210000000003</v>
          </cell>
          <cell r="K25">
            <v>0</v>
          </cell>
          <cell r="L25">
            <v>0</v>
          </cell>
          <cell r="M25">
            <v>31.32</v>
          </cell>
          <cell r="N25">
            <v>178.41</v>
          </cell>
          <cell r="O25">
            <v>123.62</v>
          </cell>
        </row>
        <row r="26">
          <cell r="C26">
            <v>3364.5224179</v>
          </cell>
          <cell r="D26">
            <v>1357.4697687999999</v>
          </cell>
          <cell r="E26">
            <v>1357.4697687999999</v>
          </cell>
          <cell r="F26">
            <v>0</v>
          </cell>
          <cell r="G26">
            <v>941.6275201999999</v>
          </cell>
          <cell r="H26">
            <v>41344.957137877325</v>
          </cell>
          <cell r="I26">
            <v>30735.545933278103</v>
          </cell>
          <cell r="J26">
            <v>10609.41120459922</v>
          </cell>
          <cell r="K26">
            <v>10659.387162799982</v>
          </cell>
          <cell r="L26">
            <v>0</v>
          </cell>
          <cell r="M26">
            <v>273.69475850000003</v>
          </cell>
          <cell r="N26">
            <v>1645.4340229999998</v>
          </cell>
          <cell r="O26">
            <v>658.482573</v>
          </cell>
        </row>
        <row r="27">
          <cell r="C27">
            <v>2794.4465686</v>
          </cell>
          <cell r="D27">
            <v>825.8661477999999</v>
          </cell>
          <cell r="E27">
            <v>825.8661477999999</v>
          </cell>
          <cell r="F27">
            <v>0</v>
          </cell>
          <cell r="G27">
            <v>832.3485084</v>
          </cell>
          <cell r="H27">
            <v>27759.766274063997</v>
          </cell>
          <cell r="I27">
            <v>21484.942623363997</v>
          </cell>
          <cell r="J27">
            <v>6274.8236507</v>
          </cell>
          <cell r="K27">
            <v>3525.696909699989</v>
          </cell>
          <cell r="L27">
            <v>0</v>
          </cell>
          <cell r="M27">
            <v>163.6616678</v>
          </cell>
          <cell r="N27">
            <v>1121.3352262</v>
          </cell>
          <cell r="O27">
            <v>346.3020073</v>
          </cell>
        </row>
        <row r="28">
          <cell r="C28">
            <v>151.99066100000002</v>
          </cell>
          <cell r="D28">
            <v>2.5500000000000003</v>
          </cell>
          <cell r="E28">
            <v>2.5500000000000003</v>
          </cell>
          <cell r="F28">
            <v>0</v>
          </cell>
          <cell r="G28">
            <v>12.253608000000002</v>
          </cell>
          <cell r="H28">
            <v>25.341074</v>
          </cell>
          <cell r="I28">
            <v>15.456051</v>
          </cell>
          <cell r="J28">
            <v>9.885023</v>
          </cell>
          <cell r="K28">
            <v>0</v>
          </cell>
          <cell r="L28">
            <v>0</v>
          </cell>
          <cell r="M28">
            <v>977.9948820000001</v>
          </cell>
          <cell r="N28">
            <v>43.502921</v>
          </cell>
          <cell r="O28">
            <v>381.17064000000005</v>
          </cell>
        </row>
        <row r="29">
          <cell r="C29">
            <v>88.7452</v>
          </cell>
          <cell r="D29">
            <v>3.78</v>
          </cell>
          <cell r="E29">
            <v>3.78</v>
          </cell>
          <cell r="F29">
            <v>0</v>
          </cell>
          <cell r="G29">
            <v>24.9293</v>
          </cell>
          <cell r="H29">
            <v>14.332578700000001</v>
          </cell>
          <cell r="I29">
            <v>12.596878700000001</v>
          </cell>
          <cell r="J29">
            <v>1.7357</v>
          </cell>
          <cell r="K29">
            <v>0</v>
          </cell>
          <cell r="L29">
            <v>0</v>
          </cell>
          <cell r="M29">
            <v>402.86965000000004</v>
          </cell>
          <cell r="N29">
            <v>32.758280000000006</v>
          </cell>
          <cell r="O29">
            <v>3.38446</v>
          </cell>
        </row>
        <row r="30">
          <cell r="C30">
            <v>10059.45</v>
          </cell>
          <cell r="D30">
            <v>91.1545</v>
          </cell>
          <cell r="E30">
            <v>91.1545</v>
          </cell>
          <cell r="F30">
            <v>0</v>
          </cell>
          <cell r="G30">
            <v>564.24</v>
          </cell>
          <cell r="H30">
            <v>1344.3700000000001</v>
          </cell>
          <cell r="I30">
            <v>1114.43</v>
          </cell>
          <cell r="J30">
            <v>229.94</v>
          </cell>
          <cell r="K30">
            <v>296.13</v>
          </cell>
          <cell r="L30">
            <v>1600.63</v>
          </cell>
          <cell r="M30">
            <v>0.23</v>
          </cell>
          <cell r="N30">
            <v>574.27</v>
          </cell>
          <cell r="O30">
            <v>663.3100000000001</v>
          </cell>
        </row>
        <row r="31">
          <cell r="C31">
            <v>469.14</v>
          </cell>
          <cell r="D31">
            <v>7.554389499999999</v>
          </cell>
          <cell r="E31">
            <v>0</v>
          </cell>
          <cell r="F31">
            <v>0</v>
          </cell>
          <cell r="G31">
            <v>91.16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319.77</v>
          </cell>
          <cell r="M31">
            <v>0</v>
          </cell>
          <cell r="N31">
            <v>539.37</v>
          </cell>
          <cell r="O31">
            <v>19.330000000000002</v>
          </cell>
        </row>
        <row r="32">
          <cell r="C32">
            <v>997.8460860426397</v>
          </cell>
          <cell r="D32">
            <v>416.65815199165905</v>
          </cell>
          <cell r="E32">
            <v>416.65815199165905</v>
          </cell>
          <cell r="F32">
            <v>0</v>
          </cell>
          <cell r="G32">
            <v>808.7779860783476</v>
          </cell>
          <cell r="H32">
            <v>6079.949838896831</v>
          </cell>
          <cell r="I32">
            <v>3959.1180833192966</v>
          </cell>
          <cell r="J32">
            <v>2120.8317555775343</v>
          </cell>
          <cell r="K32">
            <v>448.44501899999995</v>
          </cell>
          <cell r="L32">
            <v>0</v>
          </cell>
          <cell r="M32">
            <v>316.547056957117</v>
          </cell>
          <cell r="N32">
            <v>172.7685184661831</v>
          </cell>
          <cell r="O32">
            <v>444.16504971175965</v>
          </cell>
        </row>
        <row r="33">
          <cell r="C33">
            <v>69.39316164392257</v>
          </cell>
          <cell r="D33">
            <v>7.554389499999999</v>
          </cell>
          <cell r="E33">
            <v>7.554389499999999</v>
          </cell>
          <cell r="F33">
            <v>0</v>
          </cell>
          <cell r="G33">
            <v>72.69623238376539</v>
          </cell>
          <cell r="H33">
            <v>177.4006</v>
          </cell>
          <cell r="I33">
            <v>135.4205</v>
          </cell>
          <cell r="J33">
            <v>41.9801</v>
          </cell>
          <cell r="K33">
            <v>0</v>
          </cell>
          <cell r="L33">
            <v>0</v>
          </cell>
          <cell r="M33">
            <v>29.009999999999998</v>
          </cell>
          <cell r="N33">
            <v>0</v>
          </cell>
          <cell r="O33">
            <v>27.635524999999998</v>
          </cell>
        </row>
        <row r="34">
          <cell r="K34">
            <v>84293.26</v>
          </cell>
          <cell r="N34">
            <v>1041.5430000000001</v>
          </cell>
          <cell r="O34">
            <v>276.07000000000005</v>
          </cell>
        </row>
        <row r="35">
          <cell r="K35">
            <v>93876.79</v>
          </cell>
          <cell r="N35">
            <v>912.9399999999999</v>
          </cell>
          <cell r="O35">
            <v>326.28</v>
          </cell>
        </row>
        <row r="36">
          <cell r="K36">
            <v>24963.839293899993</v>
          </cell>
          <cell r="N36">
            <v>654.0046961</v>
          </cell>
          <cell r="O36">
            <v>591.497512</v>
          </cell>
        </row>
        <row r="37">
          <cell r="K37">
            <v>13093.48579</v>
          </cell>
          <cell r="N37">
            <v>475.49799</v>
          </cell>
          <cell r="O37">
            <v>455.55643000000003</v>
          </cell>
        </row>
        <row r="38">
          <cell r="K38">
            <v>7557.339870000001</v>
          </cell>
          <cell r="N38">
            <v>0</v>
          </cell>
          <cell r="O38">
            <v>0</v>
          </cell>
        </row>
        <row r="39">
          <cell r="K39">
            <v>1497</v>
          </cell>
          <cell r="N39">
            <v>0</v>
          </cell>
          <cell r="O39">
            <v>0</v>
          </cell>
        </row>
        <row r="42">
          <cell r="C42">
            <v>85106.09</v>
          </cell>
          <cell r="D42">
            <v>45112.869999999995</v>
          </cell>
          <cell r="E42">
            <v>20384.3</v>
          </cell>
          <cell r="F42">
            <v>24728.57</v>
          </cell>
          <cell r="G42">
            <v>28328.69</v>
          </cell>
          <cell r="H42">
            <v>215682.59999999998</v>
          </cell>
          <cell r="I42">
            <v>112227.48</v>
          </cell>
          <cell r="J42">
            <v>103455.12</v>
          </cell>
          <cell r="K42">
            <v>179794.22</v>
          </cell>
          <cell r="L42">
            <v>7594.27</v>
          </cell>
          <cell r="M42">
            <v>16419.43</v>
          </cell>
          <cell r="N42">
            <v>10998.78</v>
          </cell>
          <cell r="O42">
            <v>39671.37</v>
          </cell>
        </row>
        <row r="43">
          <cell r="C43">
            <v>82477.54</v>
          </cell>
          <cell r="D43">
            <v>41872.509999999995</v>
          </cell>
          <cell r="E43">
            <v>19319.35</v>
          </cell>
          <cell r="F43">
            <v>22553.16</v>
          </cell>
          <cell r="G43">
            <v>24277.91</v>
          </cell>
          <cell r="H43">
            <v>165328.31</v>
          </cell>
          <cell r="I43">
            <v>96248.52</v>
          </cell>
          <cell r="J43">
            <v>69079.79</v>
          </cell>
          <cell r="K43">
            <v>154046.88</v>
          </cell>
          <cell r="L43">
            <v>5250.4</v>
          </cell>
          <cell r="M43">
            <v>12115.45</v>
          </cell>
          <cell r="N43">
            <v>9236.1</v>
          </cell>
          <cell r="O43">
            <v>36465.57</v>
          </cell>
        </row>
        <row r="44">
          <cell r="C44">
            <v>50294.21</v>
          </cell>
          <cell r="D44">
            <v>24781.48</v>
          </cell>
          <cell r="E44">
            <v>14236.07</v>
          </cell>
          <cell r="F44">
            <v>10545.41</v>
          </cell>
          <cell r="G44">
            <v>20146.08</v>
          </cell>
          <cell r="H44">
            <v>261645.52</v>
          </cell>
          <cell r="I44">
            <v>136746.41999999998</v>
          </cell>
          <cell r="J44">
            <v>124899.1</v>
          </cell>
          <cell r="K44">
            <v>140060.06</v>
          </cell>
          <cell r="L44">
            <v>3250.58</v>
          </cell>
          <cell r="M44">
            <v>6569.6500000000015</v>
          </cell>
          <cell r="N44">
            <v>10624.99</v>
          </cell>
          <cell r="O44">
            <v>33438.38</v>
          </cell>
        </row>
        <row r="45">
          <cell r="C45">
            <v>42625.48</v>
          </cell>
          <cell r="D45">
            <v>19525.9</v>
          </cell>
          <cell r="E45">
            <v>12416.42</v>
          </cell>
          <cell r="F45">
            <v>7109.48</v>
          </cell>
          <cell r="G45">
            <v>15380.23</v>
          </cell>
          <cell r="H45">
            <v>200223.02000000002</v>
          </cell>
          <cell r="I45">
            <v>111674.38</v>
          </cell>
          <cell r="J45">
            <v>88548.64</v>
          </cell>
          <cell r="K45">
            <v>112190.59999999999</v>
          </cell>
          <cell r="L45">
            <v>2387.57</v>
          </cell>
          <cell r="M45">
            <v>5093.43</v>
          </cell>
          <cell r="N45">
            <v>9407.46</v>
          </cell>
          <cell r="O45">
            <v>28267.35</v>
          </cell>
        </row>
        <row r="46">
          <cell r="C46">
            <v>71969</v>
          </cell>
          <cell r="D46">
            <v>43008</v>
          </cell>
          <cell r="E46">
            <v>24210</v>
          </cell>
          <cell r="F46">
            <v>18798</v>
          </cell>
          <cell r="G46">
            <v>35706</v>
          </cell>
          <cell r="H46">
            <v>205411</v>
          </cell>
          <cell r="I46">
            <v>101098</v>
          </cell>
          <cell r="J46">
            <v>104313</v>
          </cell>
          <cell r="K46">
            <v>154065</v>
          </cell>
          <cell r="L46">
            <v>702</v>
          </cell>
          <cell r="M46">
            <v>10353.999</v>
          </cell>
          <cell r="N46">
            <v>15527.9981</v>
          </cell>
          <cell r="O46">
            <v>44093.9991</v>
          </cell>
        </row>
        <row r="47">
          <cell r="C47">
            <v>59460</v>
          </cell>
          <cell r="D47">
            <v>38532</v>
          </cell>
          <cell r="E47">
            <v>20909</v>
          </cell>
          <cell r="F47">
            <v>17623</v>
          </cell>
          <cell r="G47">
            <v>29260</v>
          </cell>
          <cell r="H47">
            <v>150652</v>
          </cell>
          <cell r="I47">
            <v>81433</v>
          </cell>
          <cell r="J47">
            <v>69219</v>
          </cell>
          <cell r="K47">
            <v>119390.0042</v>
          </cell>
          <cell r="L47">
            <v>612</v>
          </cell>
          <cell r="M47">
            <v>7492.9994</v>
          </cell>
          <cell r="N47">
            <v>8821.0011</v>
          </cell>
          <cell r="O47">
            <v>43634.9938</v>
          </cell>
        </row>
        <row r="48">
          <cell r="C48">
            <v>60652</v>
          </cell>
          <cell r="D48">
            <v>37114.94</v>
          </cell>
          <cell r="E48">
            <v>21422.11</v>
          </cell>
          <cell r="F48">
            <v>15692.83</v>
          </cell>
          <cell r="G48">
            <v>23552.48</v>
          </cell>
          <cell r="H48">
            <v>155152.83000000002</v>
          </cell>
          <cell r="I48">
            <v>75020.84</v>
          </cell>
          <cell r="J48">
            <v>80131.99</v>
          </cell>
          <cell r="K48">
            <v>90348.23</v>
          </cell>
          <cell r="L48">
            <v>5853.81</v>
          </cell>
          <cell r="M48">
            <v>8598.32</v>
          </cell>
          <cell r="N48">
            <v>12010.26</v>
          </cell>
          <cell r="O48">
            <v>46529.1</v>
          </cell>
        </row>
        <row r="49">
          <cell r="C49">
            <v>51132.32</v>
          </cell>
          <cell r="D49">
            <v>34171.33</v>
          </cell>
          <cell r="E49">
            <v>17666.37</v>
          </cell>
          <cell r="F49">
            <v>16504.96</v>
          </cell>
          <cell r="G49">
            <v>20940.21</v>
          </cell>
          <cell r="H49">
            <v>128299.42000000001</v>
          </cell>
          <cell r="I49">
            <v>70091.6</v>
          </cell>
          <cell r="J49">
            <v>58207.82</v>
          </cell>
          <cell r="K49">
            <v>92743.81999999999</v>
          </cell>
          <cell r="L49">
            <v>5656.16</v>
          </cell>
          <cell r="M49">
            <v>7840.209999999999</v>
          </cell>
          <cell r="N49">
            <v>10362.27</v>
          </cell>
          <cell r="O49">
            <v>38188.54</v>
          </cell>
        </row>
        <row r="50">
          <cell r="O50">
            <v>70087.91</v>
          </cell>
        </row>
        <row r="51">
          <cell r="O51">
            <v>63252.26</v>
          </cell>
        </row>
        <row r="52">
          <cell r="O52">
            <v>179551.96</v>
          </cell>
        </row>
        <row r="53">
          <cell r="O53">
            <v>129383.56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pane ySplit="3" topLeftCell="A22" activePane="bottomLeft" state="frozen"/>
      <selection pane="topLeft" activeCell="E37" sqref="E37"/>
      <selection pane="bottomLeft" activeCell="D61" sqref="D61"/>
    </sheetView>
  </sheetViews>
  <sheetFormatPr defaultColWidth="9.140625" defaultRowHeight="15"/>
  <cols>
    <col min="1" max="1" width="7.28125" style="2" customWidth="1"/>
    <col min="2" max="2" width="19.8515625" style="1" customWidth="1"/>
    <col min="3" max="6" width="13.8515625" style="1" customWidth="1"/>
    <col min="7" max="7" width="15.140625" style="1" customWidth="1"/>
    <col min="8" max="16" width="13.8515625" style="1" customWidth="1"/>
    <col min="17" max="17" width="12.7109375" style="1" customWidth="1"/>
    <col min="18" max="18" width="11.8515625" style="1" hidden="1" customWidth="1"/>
    <col min="19" max="16384" width="9.140625" style="1" customWidth="1"/>
  </cols>
  <sheetData>
    <row r="1" spans="1:17" ht="15.7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1"/>
      <c r="N1" s="31"/>
      <c r="O1" s="31"/>
      <c r="P1" s="33"/>
      <c r="Q1" s="31"/>
    </row>
    <row r="2" spans="1:17" ht="12.75" customHeight="1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0" t="s">
        <v>45</v>
      </c>
    </row>
    <row r="3" spans="1:17" ht="35.25" customHeight="1">
      <c r="A3" s="29" t="s">
        <v>44</v>
      </c>
      <c r="B3" s="29" t="s">
        <v>43</v>
      </c>
      <c r="C3" s="28" t="s">
        <v>42</v>
      </c>
      <c r="D3" s="28" t="s">
        <v>41</v>
      </c>
      <c r="E3" s="28" t="s">
        <v>40</v>
      </c>
      <c r="F3" s="28" t="s">
        <v>39</v>
      </c>
      <c r="G3" s="28" t="s">
        <v>38</v>
      </c>
      <c r="H3" s="28" t="s">
        <v>37</v>
      </c>
      <c r="I3" s="28" t="s">
        <v>36</v>
      </c>
      <c r="J3" s="28" t="s">
        <v>35</v>
      </c>
      <c r="K3" s="28" t="s">
        <v>34</v>
      </c>
      <c r="L3" s="28" t="s">
        <v>33</v>
      </c>
      <c r="M3" s="28" t="s">
        <v>32</v>
      </c>
      <c r="N3" s="28" t="s">
        <v>31</v>
      </c>
      <c r="O3" s="28" t="s">
        <v>30</v>
      </c>
      <c r="P3" s="28" t="s">
        <v>2</v>
      </c>
      <c r="Q3" s="28" t="s">
        <v>29</v>
      </c>
    </row>
    <row r="4" spans="1:17" s="13" customFormat="1" ht="16.5" customHeight="1">
      <c r="A4" s="22">
        <v>1</v>
      </c>
      <c r="B4" s="17" t="s">
        <v>28</v>
      </c>
      <c r="C4" s="15">
        <f>+'[1]Journal (Lakh)'!C4/100</f>
        <v>37.80194772405984</v>
      </c>
      <c r="D4" s="15">
        <f>+'[1]Journal (Lakh)'!D4/100</f>
        <v>19.9102334</v>
      </c>
      <c r="E4" s="15">
        <f>+'[1]Journal (Lakh)'!E4/100</f>
        <v>19.9102334</v>
      </c>
      <c r="F4" s="15">
        <f>+'[1]Journal (Lakh)'!F4/100</f>
        <v>0</v>
      </c>
      <c r="G4" s="15">
        <f>+'[1]Journal (Lakh)'!G4/100</f>
        <v>26.850031506618315</v>
      </c>
      <c r="H4" s="15">
        <f>+'[1]Journal (Lakh)'!H4/100</f>
        <v>752.8720100888486</v>
      </c>
      <c r="I4" s="15">
        <f>+'[1]Journal (Lakh)'!I4/100</f>
        <v>561.4723627768263</v>
      </c>
      <c r="J4" s="15">
        <f>+'[1]Journal (Lakh)'!J4/100</f>
        <v>191.39964731202224</v>
      </c>
      <c r="K4" s="15">
        <f>+'[1]Journal (Lakh)'!K4/100</f>
        <v>171.44134610399976</v>
      </c>
      <c r="L4" s="15">
        <f>+'[1]Journal (Lakh)'!L4/100</f>
        <v>0</v>
      </c>
      <c r="M4" s="15">
        <f>+'[1]Journal (Lakh)'!M4/100</f>
        <v>11.194886247869446</v>
      </c>
      <c r="N4" s="15">
        <f>+'[1]Journal (Lakh)'!N4/100</f>
        <v>26.884759809999835</v>
      </c>
      <c r="O4" s="15">
        <f>+'[1]Journal (Lakh)'!O4/100</f>
        <v>24.3493029</v>
      </c>
      <c r="P4" s="15">
        <f aca="true" t="shared" si="0" ref="P4:P40">C4+D4+G4+H4+K4+L4+M4+N4+O4</f>
        <v>1071.3045177813958</v>
      </c>
      <c r="Q4" s="14">
        <f>+(P4/P$56)*100</f>
        <v>2.5493074967600298</v>
      </c>
    </row>
    <row r="5" spans="1:17" s="7" customFormat="1" ht="16.5" customHeight="1">
      <c r="A5" s="20"/>
      <c r="B5" s="11" t="s">
        <v>1</v>
      </c>
      <c r="C5" s="9">
        <f>+'[1]Journal (Lakh)'!C5/100</f>
        <v>37.43284651512575</v>
      </c>
      <c r="D5" s="9">
        <f>+'[1]Journal (Lakh)'!D5/100</f>
        <v>18.4859361</v>
      </c>
      <c r="E5" s="9">
        <f>+'[1]Journal (Lakh)'!E5/100</f>
        <v>18.4859361</v>
      </c>
      <c r="F5" s="9">
        <f>+'[1]Journal (Lakh)'!F5/100</f>
        <v>0</v>
      </c>
      <c r="G5" s="9">
        <f>+'[1]Journal (Lakh)'!G5/100</f>
        <v>27.51427337506799</v>
      </c>
      <c r="H5" s="9">
        <f>+'[1]Journal (Lakh)'!H5/100</f>
        <v>556.7216571844062</v>
      </c>
      <c r="I5" s="9">
        <f>+'[1]Journal (Lakh)'!I5/100</f>
        <v>441.9455217774683</v>
      </c>
      <c r="J5" s="9">
        <f>+'[1]Journal (Lakh)'!J5/100</f>
        <v>114.77613540693797</v>
      </c>
      <c r="K5" s="9">
        <f>+'[1]Journal (Lakh)'!K5/100</f>
        <v>120.59018181503014</v>
      </c>
      <c r="L5" s="9">
        <f>+'[1]Journal (Lakh)'!L5/100</f>
        <v>0</v>
      </c>
      <c r="M5" s="9">
        <f>+'[1]Journal (Lakh)'!M5/100</f>
        <v>10.9895774</v>
      </c>
      <c r="N5" s="9">
        <f>+'[1]Journal (Lakh)'!N5/100</f>
        <v>28.383191336999772</v>
      </c>
      <c r="O5" s="9">
        <f>+'[1]Journal (Lakh)'!O5/100</f>
        <v>29.19958697561196</v>
      </c>
      <c r="P5" s="9">
        <f t="shared" si="0"/>
        <v>829.3172507022418</v>
      </c>
      <c r="Q5" s="8">
        <f>+(P5/P$57)*100</f>
        <v>2.4474279461782262</v>
      </c>
    </row>
    <row r="6" spans="1:17" s="13" customFormat="1" ht="16.5" customHeight="1">
      <c r="A6" s="22">
        <v>2</v>
      </c>
      <c r="B6" s="17" t="s">
        <v>27</v>
      </c>
      <c r="C6" s="15">
        <f>+'[1]Journal (Lakh)'!C6/100</f>
        <v>179.51879037700002</v>
      </c>
      <c r="D6" s="15">
        <f>+'[1]Journal (Lakh)'!D6/100</f>
        <v>144.509707395</v>
      </c>
      <c r="E6" s="15">
        <f>+'[1]Journal (Lakh)'!E6/100</f>
        <v>144.509707395</v>
      </c>
      <c r="F6" s="15">
        <f>+'[1]Journal (Lakh)'!F6/100</f>
        <v>0</v>
      </c>
      <c r="G6" s="15">
        <f>+'[1]Journal (Lakh)'!G6/100</f>
        <v>40.846065239</v>
      </c>
      <c r="H6" s="15">
        <f>+'[1]Journal (Lakh)'!H6/100</f>
        <v>541.225316924</v>
      </c>
      <c r="I6" s="15">
        <f>+'[1]Journal (Lakh)'!I6/100</f>
        <v>460.51601039800005</v>
      </c>
      <c r="J6" s="15">
        <f>+'[1]Journal (Lakh)'!J6/100</f>
        <v>80.70930652599998</v>
      </c>
      <c r="K6" s="15">
        <f>+'[1]Journal (Lakh)'!K6/100</f>
        <v>101.49994089100001</v>
      </c>
      <c r="L6" s="15">
        <f>+'[1]Journal (Lakh)'!L6/100</f>
        <v>0</v>
      </c>
      <c r="M6" s="15">
        <f>+'[1]Journal (Lakh)'!M6/100</f>
        <v>138.67168077200003</v>
      </c>
      <c r="N6" s="15">
        <f>+'[1]Journal (Lakh)'!N6/100</f>
        <v>89.52313624</v>
      </c>
      <c r="O6" s="15">
        <f>+'[1]Journal (Lakh)'!O6/100</f>
        <v>29.788907615999996</v>
      </c>
      <c r="P6" s="15">
        <f t="shared" si="0"/>
        <v>1265.583545454</v>
      </c>
      <c r="Q6" s="14">
        <f>+(P6/P$56)*100</f>
        <v>3.011619541083997</v>
      </c>
    </row>
    <row r="7" spans="1:17" s="7" customFormat="1" ht="16.5" customHeight="1">
      <c r="A7" s="20"/>
      <c r="B7" s="11" t="s">
        <v>1</v>
      </c>
      <c r="C7" s="9">
        <f>+'[1]Journal (Lakh)'!C7/100</f>
        <v>154.94831518299998</v>
      </c>
      <c r="D7" s="9">
        <f>+'[1]Journal (Lakh)'!D7/100</f>
        <v>114.15659343399987</v>
      </c>
      <c r="E7" s="9">
        <f>+'[1]Journal (Lakh)'!E7/100</f>
        <v>114.15659343399987</v>
      </c>
      <c r="F7" s="9">
        <f>+'[1]Journal (Lakh)'!F7/100</f>
        <v>0</v>
      </c>
      <c r="G7" s="9">
        <f>+'[1]Journal (Lakh)'!G7/100</f>
        <v>32.319872406</v>
      </c>
      <c r="H7" s="9">
        <f>+'[1]Journal (Lakh)'!H7/100</f>
        <v>279.91812576300003</v>
      </c>
      <c r="I7" s="9">
        <f>+'[1]Journal (Lakh)'!I7/100</f>
        <v>239.21540940900002</v>
      </c>
      <c r="J7" s="9">
        <f>+'[1]Journal (Lakh)'!J7/100</f>
        <v>40.702716354</v>
      </c>
      <c r="K7" s="9">
        <f>+'[1]Journal (Lakh)'!K7/100</f>
        <v>87.493351169</v>
      </c>
      <c r="L7" s="9">
        <f>+'[1]Journal (Lakh)'!L7/100</f>
        <v>0</v>
      </c>
      <c r="M7" s="9">
        <f>+'[1]Journal (Lakh)'!M7/100</f>
        <v>114.43456103</v>
      </c>
      <c r="N7" s="9">
        <f>+'[1]Journal (Lakh)'!N7/100</f>
        <v>94.20699225999999</v>
      </c>
      <c r="O7" s="9">
        <f>+'[1]Journal (Lakh)'!O7/100</f>
        <v>19.043503758</v>
      </c>
      <c r="P7" s="9">
        <f t="shared" si="0"/>
        <v>896.521315003</v>
      </c>
      <c r="Q7" s="8">
        <f>+(P7/P$57)*100</f>
        <v>2.6457562758098114</v>
      </c>
    </row>
    <row r="8" spans="1:17" s="13" customFormat="1" ht="16.5" customHeight="1">
      <c r="A8" s="22">
        <v>3</v>
      </c>
      <c r="B8" s="17" t="s">
        <v>26</v>
      </c>
      <c r="C8" s="15">
        <f>+'[1]Journal (Lakh)'!C8/100</f>
        <v>93.0538</v>
      </c>
      <c r="D8" s="15">
        <f>+'[1]Journal (Lakh)'!D8/100</f>
        <v>35.7542</v>
      </c>
      <c r="E8" s="15">
        <f>+'[1]Journal (Lakh)'!E8/100</f>
        <v>35.069</v>
      </c>
      <c r="F8" s="15">
        <f>+'[1]Journal (Lakh)'!F8/100</f>
        <v>0.6851999999999999</v>
      </c>
      <c r="G8" s="15">
        <f>+'[1]Journal (Lakh)'!G8/100</f>
        <v>72.2605</v>
      </c>
      <c r="H8" s="15">
        <f>+'[1]Journal (Lakh)'!H8/100</f>
        <v>834.8513</v>
      </c>
      <c r="I8" s="15">
        <f>+'[1]Journal (Lakh)'!I8/100</f>
        <v>518.0922</v>
      </c>
      <c r="J8" s="15">
        <f>+'[1]Journal (Lakh)'!J8/100</f>
        <v>316.7591</v>
      </c>
      <c r="K8" s="15">
        <f>+'[1]Journal (Lakh)'!K8/100</f>
        <v>176.41209999999998</v>
      </c>
      <c r="L8" s="15">
        <f>+'[1]Journal (Lakh)'!L8/100</f>
        <v>3.3012</v>
      </c>
      <c r="M8" s="15">
        <f>+'[1]Journal (Lakh)'!M8/100</f>
        <v>16.7051</v>
      </c>
      <c r="N8" s="15">
        <f>+'[1]Journal (Lakh)'!N8/100</f>
        <v>21.0771</v>
      </c>
      <c r="O8" s="15">
        <f>+'[1]Journal (Lakh)'!O8/100</f>
        <v>40.666000000000004</v>
      </c>
      <c r="P8" s="15">
        <f t="shared" si="0"/>
        <v>1294.0813</v>
      </c>
      <c r="Q8" s="14">
        <f>+(P8/P$56)*100</f>
        <v>3.0794336295146127</v>
      </c>
    </row>
    <row r="9" spans="1:17" s="7" customFormat="1" ht="16.5" customHeight="1">
      <c r="A9" s="20"/>
      <c r="B9" s="11" t="s">
        <v>1</v>
      </c>
      <c r="C9" s="9">
        <f>+'[1]Journal (Lakh)'!C9/100</f>
        <v>75.8125</v>
      </c>
      <c r="D9" s="9">
        <f>+'[1]Journal (Lakh)'!D9/100</f>
        <v>33.4865</v>
      </c>
      <c r="E9" s="9">
        <f>+'[1]Journal (Lakh)'!E9/100</f>
        <v>18.6504</v>
      </c>
      <c r="F9" s="9">
        <f>+'[1]Journal (Lakh)'!F9/100</f>
        <v>14.836100000000002</v>
      </c>
      <c r="G9" s="9">
        <f>+'[1]Journal (Lakh)'!G9/100</f>
        <v>34.6338</v>
      </c>
      <c r="H9" s="9">
        <f>+'[1]Journal (Lakh)'!H9/100</f>
        <v>756.8997</v>
      </c>
      <c r="I9" s="9">
        <f>+'[1]Journal (Lakh)'!I9/100</f>
        <v>518.3213000000001</v>
      </c>
      <c r="J9" s="9">
        <f>+'[1]Journal (Lakh)'!J9/100</f>
        <v>238.5784</v>
      </c>
      <c r="K9" s="9">
        <f>+'[1]Journal (Lakh)'!K9/100</f>
        <v>191.71379999999996</v>
      </c>
      <c r="L9" s="9">
        <f>+'[1]Journal (Lakh)'!L9/100</f>
        <v>45.2673</v>
      </c>
      <c r="M9" s="9">
        <f>+'[1]Journal (Lakh)'!M9/100</f>
        <v>14.5988</v>
      </c>
      <c r="N9" s="9">
        <f>+'[1]Journal (Lakh)'!N9/100</f>
        <v>37.8869</v>
      </c>
      <c r="O9" s="9">
        <f>+'[1]Journal (Lakh)'!O9/100</f>
        <v>27.810100000000002</v>
      </c>
      <c r="P9" s="9">
        <f t="shared" si="0"/>
        <v>1218.1093999999998</v>
      </c>
      <c r="Q9" s="8">
        <f>+(P9/P$57)*100</f>
        <v>3.594806432083702</v>
      </c>
    </row>
    <row r="10" spans="1:17" s="13" customFormat="1" ht="16.5" customHeight="1">
      <c r="A10" s="22">
        <v>4</v>
      </c>
      <c r="B10" s="17" t="s">
        <v>25</v>
      </c>
      <c r="C10" s="15">
        <f>+'[1]Journal (Lakh)'!C10/100</f>
        <v>167.21861512500007</v>
      </c>
      <c r="D10" s="15">
        <f>+'[1]Journal (Lakh)'!D10/100</f>
        <v>106.19218902099999</v>
      </c>
      <c r="E10" s="15">
        <f>+'[1]Journal (Lakh)'!E10/100</f>
        <v>80.084380167</v>
      </c>
      <c r="F10" s="15">
        <f>+'[1]Journal (Lakh)'!F10/100</f>
        <v>26.107808853999995</v>
      </c>
      <c r="G10" s="15">
        <f>+'[1]Journal (Lakh)'!G10/100</f>
        <v>44.61589690599998</v>
      </c>
      <c r="H10" s="15">
        <f>+'[1]Journal (Lakh)'!H10/100</f>
        <v>790.0687472589997</v>
      </c>
      <c r="I10" s="15">
        <f>+'[1]Journal (Lakh)'!I10/100</f>
        <v>522.6905337079997</v>
      </c>
      <c r="J10" s="15">
        <f>+'[1]Journal (Lakh)'!J10/100</f>
        <v>267.3782135509999</v>
      </c>
      <c r="K10" s="15">
        <f>+'[1]Journal (Lakh)'!K10/100</f>
        <v>125.76664117700003</v>
      </c>
      <c r="L10" s="15">
        <f>+'[1]Journal (Lakh)'!L10/100</f>
        <v>17.859547237</v>
      </c>
      <c r="M10" s="15">
        <f>+'[1]Journal (Lakh)'!M10/100</f>
        <v>33.904392796</v>
      </c>
      <c r="N10" s="15">
        <f>+'[1]Journal (Lakh)'!N10/100</f>
        <v>21.025508703999993</v>
      </c>
      <c r="O10" s="15">
        <f>+'[1]Journal (Lakh)'!O10/100</f>
        <v>149.08460805500073</v>
      </c>
      <c r="P10" s="15">
        <f t="shared" si="0"/>
        <v>1455.7361462800004</v>
      </c>
      <c r="Q10" s="14">
        <f>+(P10/P$56)*100</f>
        <v>3.464112219653152</v>
      </c>
    </row>
    <row r="11" spans="1:17" s="7" customFormat="1" ht="16.5" customHeight="1">
      <c r="A11" s="20"/>
      <c r="B11" s="11" t="s">
        <v>1</v>
      </c>
      <c r="C11" s="9">
        <f>+'[1]Journal (Lakh)'!C11/100</f>
        <v>176.75911064200002</v>
      </c>
      <c r="D11" s="9">
        <f>+'[1]Journal (Lakh)'!D11/100</f>
        <v>102.42319252700003</v>
      </c>
      <c r="E11" s="9">
        <f>+'[1]Journal (Lakh)'!E11/100</f>
        <v>65.14463398200002</v>
      </c>
      <c r="F11" s="9">
        <f>+'[1]Journal (Lakh)'!F11/100</f>
        <v>37.278558545</v>
      </c>
      <c r="G11" s="9">
        <f>+'[1]Journal (Lakh)'!G11/100</f>
        <v>44.63193142800001</v>
      </c>
      <c r="H11" s="9">
        <f>+'[1]Journal (Lakh)'!H11/100</f>
        <v>682.4554950419999</v>
      </c>
      <c r="I11" s="9">
        <f>+'[1]Journal (Lakh)'!I11/100</f>
        <v>474.986924377</v>
      </c>
      <c r="J11" s="9">
        <f>+'[1]Journal (Lakh)'!J11/100</f>
        <v>207.46857066499996</v>
      </c>
      <c r="K11" s="9">
        <f>+'[1]Journal (Lakh)'!K11/100</f>
        <v>131.09520832999996</v>
      </c>
      <c r="L11" s="9">
        <f>+'[1]Journal (Lakh)'!L11/100</f>
        <v>31.912279035000005</v>
      </c>
      <c r="M11" s="9">
        <f>+'[1]Journal (Lakh)'!M11/100</f>
        <v>47.304512469</v>
      </c>
      <c r="N11" s="9">
        <f>+'[1]Journal (Lakh)'!N11/100</f>
        <v>20.925387083</v>
      </c>
      <c r="O11" s="9">
        <f>+'[1]Journal (Lakh)'!O11/100</f>
        <v>87.49037668899999</v>
      </c>
      <c r="P11" s="9">
        <f t="shared" si="0"/>
        <v>1324.997493245</v>
      </c>
      <c r="Q11" s="8">
        <f>+(P11/P$57)*100</f>
        <v>3.9102477258708523</v>
      </c>
    </row>
    <row r="12" spans="1:17" s="13" customFormat="1" ht="16.5" customHeight="1">
      <c r="A12" s="22">
        <v>5</v>
      </c>
      <c r="B12" s="17" t="s">
        <v>24</v>
      </c>
      <c r="C12" s="15">
        <f>+'[1]Journal (Lakh)'!C12/100</f>
        <v>262.2764800151</v>
      </c>
      <c r="D12" s="15">
        <f>+'[1]Journal (Lakh)'!D12/100</f>
        <v>162.25251331856998</v>
      </c>
      <c r="E12" s="15">
        <f>+'[1]Journal (Lakh)'!E12/100</f>
        <v>98.38577318027</v>
      </c>
      <c r="F12" s="15">
        <f>+'[1]Journal (Lakh)'!F12/100</f>
        <v>63.8667401383</v>
      </c>
      <c r="G12" s="15">
        <f>+'[1]Journal (Lakh)'!G12/100</f>
        <v>137.12190396706</v>
      </c>
      <c r="H12" s="15">
        <f>+'[1]Journal (Lakh)'!H12/100</f>
        <v>1506.1522302608603</v>
      </c>
      <c r="I12" s="15">
        <f>+'[1]Journal (Lakh)'!I12/100</f>
        <v>1057.5818582798147</v>
      </c>
      <c r="J12" s="15">
        <f>+'[1]Journal (Lakh)'!J12/100</f>
        <v>448.57037198104547</v>
      </c>
      <c r="K12" s="15">
        <f>+'[1]Journal (Lakh)'!K12/100</f>
        <v>1222.9087084027246</v>
      </c>
      <c r="L12" s="15">
        <f>+'[1]Journal (Lakh)'!L12/100</f>
        <v>92.5597615921</v>
      </c>
      <c r="M12" s="15">
        <f>+'[1]Journal (Lakh)'!M12/100</f>
        <v>93.36199812574999</v>
      </c>
      <c r="N12" s="15">
        <f>+'[1]Journal (Lakh)'!N12/100</f>
        <v>103.35030401549139</v>
      </c>
      <c r="O12" s="15">
        <f>+'[1]Journal (Lakh)'!O12/100</f>
        <v>232.79651757846005</v>
      </c>
      <c r="P12" s="15">
        <f t="shared" si="0"/>
        <v>3812.7804172761166</v>
      </c>
      <c r="Q12" s="14">
        <f>+(P12/P$56)*100</f>
        <v>9.073003557747748</v>
      </c>
    </row>
    <row r="13" spans="1:17" s="7" customFormat="1" ht="16.5" customHeight="1">
      <c r="A13" s="20"/>
      <c r="B13" s="11" t="s">
        <v>1</v>
      </c>
      <c r="C13" s="9">
        <f>+'[1]Journal (Lakh)'!C13/100</f>
        <v>244.49310544780002</v>
      </c>
      <c r="D13" s="9">
        <f>+'[1]Journal (Lakh)'!D13/100</f>
        <v>125.43341027861999</v>
      </c>
      <c r="E13" s="9">
        <f>+'[1]Journal (Lakh)'!E13/100</f>
        <v>80.21906511892999</v>
      </c>
      <c r="F13" s="9">
        <f>+'[1]Journal (Lakh)'!F13/100</f>
        <v>45.21434515969</v>
      </c>
      <c r="G13" s="9">
        <f>+'[1]Journal (Lakh)'!G13/100</f>
        <v>116.33284073184</v>
      </c>
      <c r="H13" s="9">
        <f>+'[1]Journal (Lakh)'!H13/100</f>
        <v>1105.9565981177889</v>
      </c>
      <c r="I13" s="9">
        <f>+'[1]Journal (Lakh)'!I13/100</f>
        <v>807.5939663175191</v>
      </c>
      <c r="J13" s="9">
        <f>+'[1]Journal (Lakh)'!J13/100</f>
        <v>298.36263180026975</v>
      </c>
      <c r="K13" s="9">
        <f>+'[1]Journal (Lakh)'!K13/100</f>
        <v>1080.048202659819</v>
      </c>
      <c r="L13" s="9">
        <f>+'[1]Journal (Lakh)'!L13/100</f>
        <v>71.68444385668</v>
      </c>
      <c r="M13" s="9">
        <f>+'[1]Journal (Lakh)'!M13/100</f>
        <v>89.42132895978999</v>
      </c>
      <c r="N13" s="9">
        <f>+'[1]Journal (Lakh)'!N13/100</f>
        <v>74.90014264490969</v>
      </c>
      <c r="O13" s="9">
        <f>+'[1]Journal (Lakh)'!O13/100</f>
        <v>215.41247571827003</v>
      </c>
      <c r="P13" s="9">
        <f t="shared" si="0"/>
        <v>3123.682548415518</v>
      </c>
      <c r="Q13" s="8">
        <f>+(P13/P$57)*100</f>
        <v>9.218411841195639</v>
      </c>
    </row>
    <row r="14" spans="1:17" s="13" customFormat="1" ht="16.5" customHeight="1">
      <c r="A14" s="22">
        <v>6</v>
      </c>
      <c r="B14" s="17" t="s">
        <v>23</v>
      </c>
      <c r="C14" s="15">
        <f>+'[1]Journal (Lakh)'!C14/100</f>
        <v>221.00495450000003</v>
      </c>
      <c r="D14" s="15">
        <f>+'[1]Journal (Lakh)'!D14/100</f>
        <v>63.221839</v>
      </c>
      <c r="E14" s="15">
        <f>+'[1]Journal (Lakh)'!E14/100</f>
        <v>62.399797099999994</v>
      </c>
      <c r="F14" s="15">
        <f>+'[1]Journal (Lakh)'!F14/100</f>
        <v>0.8220419</v>
      </c>
      <c r="G14" s="15">
        <f>+'[1]Journal (Lakh)'!G14/100</f>
        <v>91.2608514</v>
      </c>
      <c r="H14" s="15">
        <f>+'[1]Journal (Lakh)'!H14/100</f>
        <v>1417.4067365</v>
      </c>
      <c r="I14" s="15">
        <f>+'[1]Journal (Lakh)'!I14/100</f>
        <v>1036.1825905</v>
      </c>
      <c r="J14" s="15">
        <f>+'[1]Journal (Lakh)'!J14/100</f>
        <v>381.224146</v>
      </c>
      <c r="K14" s="15">
        <f>+'[1]Journal (Lakh)'!K14/100</f>
        <v>296.54449630000005</v>
      </c>
      <c r="L14" s="15">
        <f>+'[1]Journal (Lakh)'!L14/100</f>
        <v>19.9073956</v>
      </c>
      <c r="M14" s="15">
        <f>+'[1]Journal (Lakh)'!M14/100</f>
        <v>92.4096359</v>
      </c>
      <c r="N14" s="15">
        <f>+'[1]Journal (Lakh)'!N14/100</f>
        <v>42.472717700000004</v>
      </c>
      <c r="O14" s="15">
        <f>+'[1]Journal (Lakh)'!O14/100</f>
        <v>139.89191889999998</v>
      </c>
      <c r="P14" s="15">
        <f t="shared" si="0"/>
        <v>2384.1205458000004</v>
      </c>
      <c r="Q14" s="14">
        <f>+(P14/P$56)*100</f>
        <v>5.673322831844687</v>
      </c>
    </row>
    <row r="15" spans="1:17" s="7" customFormat="1" ht="16.5" customHeight="1">
      <c r="A15" s="20"/>
      <c r="B15" s="11" t="s">
        <v>1</v>
      </c>
      <c r="C15" s="9">
        <f>+'[1]Journal (Lakh)'!C15/100</f>
        <v>193.1777068</v>
      </c>
      <c r="D15" s="9">
        <f>+'[1]Journal (Lakh)'!D15/100</f>
        <v>57.31526259999999</v>
      </c>
      <c r="E15" s="9">
        <f>+'[1]Journal (Lakh)'!E15/100</f>
        <v>53.80600159999999</v>
      </c>
      <c r="F15" s="9">
        <f>+'[1]Journal (Lakh)'!F15/100</f>
        <v>3.5092609999999995</v>
      </c>
      <c r="G15" s="9">
        <f>+'[1]Journal (Lakh)'!G15/100</f>
        <v>76.47516279999999</v>
      </c>
      <c r="H15" s="9">
        <f>+'[1]Journal (Lakh)'!H15/100</f>
        <v>1254.4438505</v>
      </c>
      <c r="I15" s="9">
        <f>+'[1]Journal (Lakh)'!I15/100</f>
        <v>947.6625277999999</v>
      </c>
      <c r="J15" s="9">
        <f>+'[1]Journal (Lakh)'!J15/100</f>
        <v>306.78132270000003</v>
      </c>
      <c r="K15" s="9">
        <f>+'[1]Journal (Lakh)'!K15/100</f>
        <v>235.9460091</v>
      </c>
      <c r="L15" s="9">
        <f>+'[1]Journal (Lakh)'!L15/100</f>
        <v>20.941791600000002</v>
      </c>
      <c r="M15" s="9">
        <f>+'[1]Journal (Lakh)'!M15/100</f>
        <v>76.3641489</v>
      </c>
      <c r="N15" s="9">
        <f>+'[1]Journal (Lakh)'!N15/100</f>
        <v>39.567845000000005</v>
      </c>
      <c r="O15" s="9">
        <f>+'[1]Journal (Lakh)'!O15/100</f>
        <v>140.1867672</v>
      </c>
      <c r="P15" s="9">
        <f t="shared" si="0"/>
        <v>2094.4185445</v>
      </c>
      <c r="Q15" s="8">
        <f>+(P15/P$57)*100</f>
        <v>6.180913845048717</v>
      </c>
    </row>
    <row r="16" spans="1:17" s="13" customFormat="1" ht="16.5" customHeight="1">
      <c r="A16" s="22">
        <v>7</v>
      </c>
      <c r="B16" s="17" t="s">
        <v>22</v>
      </c>
      <c r="C16" s="15">
        <f>+'[1]Journal (Lakh)'!C16/100</f>
        <v>206.24766314589996</v>
      </c>
      <c r="D16" s="15">
        <f>+'[1]Journal (Lakh)'!D16/100</f>
        <v>47.14130708887749</v>
      </c>
      <c r="E16" s="15">
        <f>+'[1]Journal (Lakh)'!E16/100</f>
        <v>32.30944799419999</v>
      </c>
      <c r="F16" s="15">
        <f>+'[1]Journal (Lakh)'!F16/100</f>
        <v>14.831859094677496</v>
      </c>
      <c r="G16" s="15">
        <f>+'[1]Journal (Lakh)'!G16/100</f>
        <v>55.44339129881</v>
      </c>
      <c r="H16" s="15">
        <f>+'[1]Journal (Lakh)'!H16/100</f>
        <v>464.9187366179998</v>
      </c>
      <c r="I16" s="15">
        <f>+'[1]Journal (Lakh)'!I16/100</f>
        <v>305.6312950729999</v>
      </c>
      <c r="J16" s="15">
        <f>+'[1]Journal (Lakh)'!J16/100</f>
        <v>159.28744154499992</v>
      </c>
      <c r="K16" s="15">
        <f>+'[1]Journal (Lakh)'!K16/100</f>
        <v>312.40466552755703</v>
      </c>
      <c r="L16" s="15">
        <f>+'[1]Journal (Lakh)'!L16/100</f>
        <v>17.5347559</v>
      </c>
      <c r="M16" s="15">
        <f>+'[1]Journal (Lakh)'!M16/100</f>
        <v>85.7431913562284</v>
      </c>
      <c r="N16" s="15">
        <f>+'[1]Journal (Lakh)'!N16/100</f>
        <v>135.33404728425995</v>
      </c>
      <c r="O16" s="15">
        <f>+'[1]Journal (Lakh)'!O16/100</f>
        <v>20.238739655551</v>
      </c>
      <c r="P16" s="15">
        <f t="shared" si="0"/>
        <v>1345.0064978751834</v>
      </c>
      <c r="Q16" s="14">
        <f>+(P16/P$56)*100</f>
        <v>3.200616716640998</v>
      </c>
    </row>
    <row r="17" spans="1:17" s="7" customFormat="1" ht="16.5" customHeight="1">
      <c r="A17" s="20"/>
      <c r="B17" s="11" t="s">
        <v>1</v>
      </c>
      <c r="C17" s="9">
        <f>+'[1]Journal (Lakh)'!C17/100</f>
        <v>144.67117649020997</v>
      </c>
      <c r="D17" s="9">
        <f>+'[1]Journal (Lakh)'!D17/100</f>
        <v>32.890122008680535</v>
      </c>
      <c r="E17" s="9">
        <f>+'[1]Journal (Lakh)'!E17/100</f>
        <v>20.957976746580535</v>
      </c>
      <c r="F17" s="9">
        <f>+'[1]Journal (Lakh)'!F17/100</f>
        <v>11.9321452621</v>
      </c>
      <c r="G17" s="9">
        <f>+'[1]Journal (Lakh)'!G17/100</f>
        <v>40.71292145141947</v>
      </c>
      <c r="H17" s="9">
        <f>+'[1]Journal (Lakh)'!H17/100</f>
        <v>286.5660892940002</v>
      </c>
      <c r="I17" s="9">
        <f>+'[1]Journal (Lakh)'!I17/100</f>
        <v>207.77766923600018</v>
      </c>
      <c r="J17" s="9">
        <f>+'[1]Journal (Lakh)'!J17/100</f>
        <v>78.78842005800001</v>
      </c>
      <c r="K17" s="9">
        <f>+'[1]Journal (Lakh)'!K17/100</f>
        <v>241.45693568549112</v>
      </c>
      <c r="L17" s="9">
        <f>+'[1]Journal (Lakh)'!L17/100</f>
        <v>29.77428976</v>
      </c>
      <c r="M17" s="9">
        <f>+'[1]Journal (Lakh)'!M17/100</f>
        <v>64.05219699999999</v>
      </c>
      <c r="N17" s="9">
        <f>+'[1]Journal (Lakh)'!N17/100</f>
        <v>94.34733063924074</v>
      </c>
      <c r="O17" s="9">
        <f>+'[1]Journal (Lakh)'!O17/100</f>
        <v>7.4778404720000005</v>
      </c>
      <c r="P17" s="9">
        <f t="shared" si="0"/>
        <v>941.9489028010421</v>
      </c>
      <c r="Q17" s="8">
        <f>+(P17/P$57)*100</f>
        <v>2.7798192629359666</v>
      </c>
    </row>
    <row r="18" spans="1:17" s="13" customFormat="1" ht="16.5" customHeight="1">
      <c r="A18" s="22">
        <v>8</v>
      </c>
      <c r="B18" s="17" t="s">
        <v>21</v>
      </c>
      <c r="C18" s="15">
        <f>+'[1]Journal (Lakh)'!C18/100</f>
        <v>53.97995831043054</v>
      </c>
      <c r="D18" s="15">
        <f>+'[1]Journal (Lakh)'!D18/100</f>
        <v>35.660503966764466</v>
      </c>
      <c r="E18" s="15">
        <f>+'[1]Journal (Lakh)'!E18/100</f>
        <v>35.660503966764466</v>
      </c>
      <c r="F18" s="15">
        <f>+'[1]Journal (Lakh)'!F18/100</f>
        <v>0</v>
      </c>
      <c r="G18" s="15">
        <f>+'[1]Journal (Lakh)'!G18/100</f>
        <v>18.714155463469275</v>
      </c>
      <c r="H18" s="15">
        <f>+'[1]Journal (Lakh)'!H18/100</f>
        <v>642.1703374853657</v>
      </c>
      <c r="I18" s="15">
        <f>+'[1]Journal (Lakh)'!I18/100</f>
        <v>387.2287135036755</v>
      </c>
      <c r="J18" s="15">
        <f>+'[1]Journal (Lakh)'!J18/100</f>
        <v>254.9416239816902</v>
      </c>
      <c r="K18" s="15">
        <f>+'[1]Journal (Lakh)'!K18/100</f>
        <v>202.06181251855824</v>
      </c>
      <c r="L18" s="15">
        <f>+'[1]Journal (Lakh)'!L18/100</f>
        <v>0</v>
      </c>
      <c r="M18" s="15">
        <f>+'[1]Journal (Lakh)'!M18/100</f>
        <v>12.034326490297962</v>
      </c>
      <c r="N18" s="15">
        <f>+'[1]Journal (Lakh)'!N18/100</f>
        <v>34.3871938490717</v>
      </c>
      <c r="O18" s="15">
        <f>+'[1]Journal (Lakh)'!O18/100</f>
        <v>11.905977070828135</v>
      </c>
      <c r="P18" s="15">
        <f t="shared" si="0"/>
        <v>1010.914265154786</v>
      </c>
      <c r="Q18" s="14">
        <f>+(P18/P$56)*100</f>
        <v>2.405601089107539</v>
      </c>
    </row>
    <row r="19" spans="1:17" s="7" customFormat="1" ht="16.5" customHeight="1">
      <c r="A19" s="20"/>
      <c r="B19" s="11" t="s">
        <v>1</v>
      </c>
      <c r="C19" s="9">
        <f>+'[1]Journal (Lakh)'!C19/100</f>
        <v>43.624092847201084</v>
      </c>
      <c r="D19" s="9">
        <f>+'[1]Journal (Lakh)'!D19/100</f>
        <v>31.44761130215356</v>
      </c>
      <c r="E19" s="9">
        <f>+'[1]Journal (Lakh)'!E19/100</f>
        <v>31.43671601815356</v>
      </c>
      <c r="F19" s="9">
        <f>+'[1]Journal (Lakh)'!F19/100</f>
        <v>0.010895284</v>
      </c>
      <c r="G19" s="9">
        <f>+'[1]Journal (Lakh)'!G19/100</f>
        <v>18.06677316355571</v>
      </c>
      <c r="H19" s="9">
        <f>+'[1]Journal (Lakh)'!H19/100</f>
        <v>437.39904882268513</v>
      </c>
      <c r="I19" s="9">
        <f>+'[1]Journal (Lakh)'!I19/100</f>
        <v>303.9923389317662</v>
      </c>
      <c r="J19" s="9">
        <f>+'[1]Journal (Lakh)'!J19/100</f>
        <v>133.40670989091896</v>
      </c>
      <c r="K19" s="9">
        <f>+'[1]Journal (Lakh)'!K19/100</f>
        <v>131.3109889232886</v>
      </c>
      <c r="L19" s="9">
        <f>+'[1]Journal (Lakh)'!L19/100</f>
        <v>0</v>
      </c>
      <c r="M19" s="9">
        <f>+'[1]Journal (Lakh)'!M19/100</f>
        <v>8.943027480557454</v>
      </c>
      <c r="N19" s="9">
        <f>+'[1]Journal (Lakh)'!N19/100</f>
        <v>25.008264274401267</v>
      </c>
      <c r="O19" s="9">
        <f>+'[1]Journal (Lakh)'!O19/100</f>
        <v>22.51614086831197</v>
      </c>
      <c r="P19" s="9">
        <f t="shared" si="0"/>
        <v>718.3159476821548</v>
      </c>
      <c r="Q19" s="8">
        <f>+(P19/P$57)*100</f>
        <v>2.119848011185293</v>
      </c>
    </row>
    <row r="20" spans="1:17" s="7" customFormat="1" ht="16.5" customHeight="1">
      <c r="A20" s="22">
        <v>9</v>
      </c>
      <c r="B20" s="17" t="s">
        <v>20</v>
      </c>
      <c r="C20" s="15">
        <f>+'[1]Journal (Lakh)'!C20/100</f>
        <v>74.498412476</v>
      </c>
      <c r="D20" s="15">
        <f>+'[1]Journal (Lakh)'!D20/100</f>
        <v>29.208134375</v>
      </c>
      <c r="E20" s="15">
        <f>+'[1]Journal (Lakh)'!E20/100</f>
        <v>29.208134375</v>
      </c>
      <c r="F20" s="15">
        <f>+'[1]Journal (Lakh)'!F20/100</f>
        <v>0</v>
      </c>
      <c r="G20" s="15">
        <f>+'[1]Journal (Lakh)'!G20/100</f>
        <v>20.54901958</v>
      </c>
      <c r="H20" s="15">
        <f>+'[1]Journal (Lakh)'!H20/100</f>
        <v>387.44306466800003</v>
      </c>
      <c r="I20" s="15">
        <f>+'[1]Journal (Lakh)'!I20/100</f>
        <v>254.826101806</v>
      </c>
      <c r="J20" s="15">
        <f>+'[1]Journal (Lakh)'!J20/100</f>
        <v>132.61696286199998</v>
      </c>
      <c r="K20" s="15">
        <f>+'[1]Journal (Lakh)'!K20/100</f>
        <v>84.969207225</v>
      </c>
      <c r="L20" s="15">
        <f>+'[1]Journal (Lakh)'!L20/100</f>
        <v>0</v>
      </c>
      <c r="M20" s="15">
        <f>+'[1]Journal (Lakh)'!M20/100</f>
        <v>17.34671952</v>
      </c>
      <c r="N20" s="15">
        <f>+'[1]Journal (Lakh)'!N20/100</f>
        <v>36.240808518</v>
      </c>
      <c r="O20" s="15">
        <f>+'[1]Journal (Lakh)'!O20/100</f>
        <v>24.588728942</v>
      </c>
      <c r="P20" s="15">
        <f t="shared" si="0"/>
        <v>674.844095304</v>
      </c>
      <c r="Q20" s="14">
        <f>+(P20/P$56)*100</f>
        <v>1.6058787046520973</v>
      </c>
    </row>
    <row r="21" spans="1:17" s="7" customFormat="1" ht="16.5" customHeight="1">
      <c r="A21" s="20"/>
      <c r="B21" s="11" t="s">
        <v>1</v>
      </c>
      <c r="C21" s="9">
        <f>+'[1]Journal (Lakh)'!C21/100</f>
        <v>53.466493813</v>
      </c>
      <c r="D21" s="9">
        <f>+'[1]Journal (Lakh)'!D21/100</f>
        <v>23.31560201</v>
      </c>
      <c r="E21" s="9">
        <f>+'[1]Journal (Lakh)'!E21/100</f>
        <v>23.31560201</v>
      </c>
      <c r="F21" s="9">
        <f>+'[1]Journal (Lakh)'!F21/100</f>
        <v>0</v>
      </c>
      <c r="G21" s="9">
        <f>+'[1]Journal (Lakh)'!G21/100</f>
        <v>17.988765329</v>
      </c>
      <c r="H21" s="9">
        <f>+'[1]Journal (Lakh)'!H21/100</f>
        <v>227.864720084</v>
      </c>
      <c r="I21" s="9">
        <f>+'[1]Journal (Lakh)'!I21/100</f>
        <v>165.061312997</v>
      </c>
      <c r="J21" s="9">
        <f>+'[1]Journal (Lakh)'!J21/100</f>
        <v>62.803407087</v>
      </c>
      <c r="K21" s="9">
        <f>+'[1]Journal (Lakh)'!K21/100</f>
        <v>73.07600112899999</v>
      </c>
      <c r="L21" s="9">
        <f>+'[1]Journal (Lakh)'!L21/100</f>
        <v>0</v>
      </c>
      <c r="M21" s="9">
        <f>+'[1]Journal (Lakh)'!M21/100</f>
        <v>9.6544421</v>
      </c>
      <c r="N21" s="9">
        <f>+'[1]Journal (Lakh)'!N21/100</f>
        <v>21.154021736</v>
      </c>
      <c r="O21" s="9">
        <f>+'[1]Journal (Lakh)'!O21/100</f>
        <v>14.832032162</v>
      </c>
      <c r="P21" s="9">
        <f t="shared" si="0"/>
        <v>441.35207836300003</v>
      </c>
      <c r="Q21" s="8">
        <f>+(P21/P$57)*100</f>
        <v>1.3024899816985427</v>
      </c>
    </row>
    <row r="22" spans="1:17" s="7" customFormat="1" ht="16.5" customHeight="1">
      <c r="A22" s="22">
        <v>10</v>
      </c>
      <c r="B22" s="17" t="s">
        <v>19</v>
      </c>
      <c r="C22" s="15">
        <f>+'[1]Journal (Lakh)'!C22/100</f>
        <v>54.8518117</v>
      </c>
      <c r="D22" s="15">
        <f>+'[1]Journal (Lakh)'!D22/100</f>
        <v>7.0360139</v>
      </c>
      <c r="E22" s="15">
        <f>+'[1]Journal (Lakh)'!E22/100</f>
        <v>7.0360139</v>
      </c>
      <c r="F22" s="15">
        <f>+'[1]Journal (Lakh)'!F22/100</f>
        <v>0</v>
      </c>
      <c r="G22" s="15">
        <f>+'[1]Journal (Lakh)'!G22/100</f>
        <v>6.246302502347235</v>
      </c>
      <c r="H22" s="15">
        <f>+'[1]Journal (Lakh)'!H22/100</f>
        <v>154.81400589999998</v>
      </c>
      <c r="I22" s="15">
        <f>+'[1]Journal (Lakh)'!I22/100</f>
        <v>123.425123623</v>
      </c>
      <c r="J22" s="15">
        <f>+'[1]Journal (Lakh)'!J22/100</f>
        <v>31.388882276999997</v>
      </c>
      <c r="K22" s="15">
        <f>+'[1]Journal (Lakh)'!K22/100</f>
        <v>27.206048</v>
      </c>
      <c r="L22" s="15">
        <f>+'[1]Journal (Lakh)'!L22/100</f>
        <v>0</v>
      </c>
      <c r="M22" s="15">
        <f>+'[1]Journal (Lakh)'!M22/100</f>
        <v>2.3692786</v>
      </c>
      <c r="N22" s="15">
        <f>+'[1]Journal (Lakh)'!N22/100</f>
        <v>3.929968</v>
      </c>
      <c r="O22" s="15">
        <f>+'[1]Journal (Lakh)'!O22/100</f>
        <v>34.1387176819583</v>
      </c>
      <c r="P22" s="15">
        <f t="shared" si="0"/>
        <v>290.5921462843055</v>
      </c>
      <c r="Q22" s="14">
        <f>+(P22/P$56)*100</f>
        <v>0.6915015522909729</v>
      </c>
    </row>
    <row r="23" spans="1:17" s="7" customFormat="1" ht="16.5" customHeight="1">
      <c r="A23" s="20"/>
      <c r="B23" s="11" t="s">
        <v>1</v>
      </c>
      <c r="C23" s="9">
        <f>+'[1]Journal (Lakh)'!C23/100</f>
        <v>38.607694141341796</v>
      </c>
      <c r="D23" s="9">
        <f>+'[1]Journal (Lakh)'!D23/100</f>
        <v>3.9918997000000003</v>
      </c>
      <c r="E23" s="9">
        <f>+'[1]Journal (Lakh)'!E23/100</f>
        <v>3.9918997000000003</v>
      </c>
      <c r="F23" s="9">
        <f>+'[1]Journal (Lakh)'!F23/100</f>
        <v>0</v>
      </c>
      <c r="G23" s="9">
        <f>+'[1]Journal (Lakh)'!G23/100</f>
        <v>4.098813322630099</v>
      </c>
      <c r="H23" s="9">
        <f>+'[1]Journal (Lakh)'!H23/100</f>
        <v>119.28951011515866</v>
      </c>
      <c r="I23" s="9">
        <f>+'[1]Journal (Lakh)'!I23/100</f>
        <v>92.80717060212693</v>
      </c>
      <c r="J23" s="9">
        <f>+'[1]Journal (Lakh)'!J23/100</f>
        <v>26.48233951303173</v>
      </c>
      <c r="K23" s="9">
        <f>+'[1]Journal (Lakh)'!K23/100</f>
        <v>16.513712898912058</v>
      </c>
      <c r="L23" s="9">
        <f>+'[1]Journal (Lakh)'!L23/100</f>
        <v>0</v>
      </c>
      <c r="M23" s="9">
        <f>+'[1]Journal (Lakh)'!M23/100</f>
        <v>1.4921997999999999</v>
      </c>
      <c r="N23" s="9">
        <f>+'[1]Journal (Lakh)'!N23/100</f>
        <v>2.9748736937443336</v>
      </c>
      <c r="O23" s="9">
        <f>+'[1]Journal (Lakh)'!O23/100</f>
        <v>25.398607906708975</v>
      </c>
      <c r="P23" s="9">
        <f t="shared" si="0"/>
        <v>212.36731157849593</v>
      </c>
      <c r="Q23" s="8">
        <f>+(P23/P$57)*100</f>
        <v>0.6267248061846505</v>
      </c>
    </row>
    <row r="24" spans="1:17" s="7" customFormat="1" ht="16.5" customHeight="1">
      <c r="A24" s="22">
        <v>11</v>
      </c>
      <c r="B24" s="17" t="s">
        <v>18</v>
      </c>
      <c r="C24" s="15">
        <f>+'[1]Journal (Lakh)'!C24/100</f>
        <v>5.8993438000000005</v>
      </c>
      <c r="D24" s="15">
        <f>+'[1]Journal (Lakh)'!D24/100</f>
        <v>1.2531767</v>
      </c>
      <c r="E24" s="15">
        <f>+'[1]Journal (Lakh)'!E24/100</f>
        <v>1.2531767</v>
      </c>
      <c r="F24" s="15">
        <f>+'[1]Journal (Lakh)'!F24/100</f>
        <v>0</v>
      </c>
      <c r="G24" s="15">
        <f>+'[1]Journal (Lakh)'!G24/100</f>
        <v>2.5284327</v>
      </c>
      <c r="H24" s="15">
        <f>+'[1]Journal (Lakh)'!H24/100</f>
        <v>844.7874702999999</v>
      </c>
      <c r="I24" s="15">
        <f>+'[1]Journal (Lakh)'!I24/100</f>
        <v>362.82619059999996</v>
      </c>
      <c r="J24" s="15">
        <f>+'[1]Journal (Lakh)'!J24/100</f>
        <v>481.9612805</v>
      </c>
      <c r="K24" s="15">
        <f>+'[1]Journal (Lakh)'!K24/100</f>
        <v>0</v>
      </c>
      <c r="L24" s="15">
        <f>+'[1]Journal (Lakh)'!L24/100</f>
        <v>0</v>
      </c>
      <c r="M24" s="15">
        <f>+'[1]Journal (Lakh)'!M24/100</f>
        <v>0.4383744</v>
      </c>
      <c r="N24" s="15">
        <f>+'[1]Journal (Lakh)'!N24/100</f>
        <v>2.1176294</v>
      </c>
      <c r="O24" s="15">
        <f>+'[1]Journal (Lakh)'!O24/100</f>
        <v>2.316428</v>
      </c>
      <c r="P24" s="15">
        <f t="shared" si="0"/>
        <v>859.3408552999999</v>
      </c>
      <c r="Q24" s="14">
        <f>+(P24/P$56)*100</f>
        <v>2.0449125793152794</v>
      </c>
    </row>
    <row r="25" spans="1:17" s="7" customFormat="1" ht="16.5" customHeight="1">
      <c r="A25" s="20"/>
      <c r="B25" s="11" t="s">
        <v>1</v>
      </c>
      <c r="C25" s="9">
        <f>+'[1]Journal (Lakh)'!C25/100</f>
        <v>2.7022000000000004</v>
      </c>
      <c r="D25" s="9">
        <f>+'[1]Journal (Lakh)'!D25/100</f>
        <v>0.17300000000000001</v>
      </c>
      <c r="E25" s="9">
        <f>+'[1]Journal (Lakh)'!E25/100</f>
        <v>0.17300000000000001</v>
      </c>
      <c r="F25" s="9">
        <f>+'[1]Journal (Lakh)'!F25/100</f>
        <v>0</v>
      </c>
      <c r="G25" s="9">
        <f>+'[1]Journal (Lakh)'!G25/100</f>
        <v>1.3816</v>
      </c>
      <c r="H25" s="9">
        <f>+'[1]Journal (Lakh)'!H25/100</f>
        <v>516.4269</v>
      </c>
      <c r="I25" s="9">
        <f>+'[1]Journal (Lakh)'!I25/100</f>
        <v>270.9148</v>
      </c>
      <c r="J25" s="9">
        <f>+'[1]Journal (Lakh)'!J25/100</f>
        <v>245.51210000000003</v>
      </c>
      <c r="K25" s="9">
        <f>+'[1]Journal (Lakh)'!K25/100</f>
        <v>0</v>
      </c>
      <c r="L25" s="9">
        <f>+'[1]Journal (Lakh)'!L25/100</f>
        <v>0</v>
      </c>
      <c r="M25" s="9">
        <f>+'[1]Journal (Lakh)'!M25/100</f>
        <v>0.3132</v>
      </c>
      <c r="N25" s="9">
        <f>+'[1]Journal (Lakh)'!N25/100</f>
        <v>1.7841</v>
      </c>
      <c r="O25" s="9">
        <f>+'[1]Journal (Lakh)'!O25/100</f>
        <v>1.2362</v>
      </c>
      <c r="P25" s="9">
        <f t="shared" si="0"/>
        <v>524.0172000000001</v>
      </c>
      <c r="Q25" s="8">
        <f>+(P25/P$57)*100</f>
        <v>1.5464459933422172</v>
      </c>
    </row>
    <row r="26" spans="1:17" s="7" customFormat="1" ht="16.5" customHeight="1">
      <c r="A26" s="22">
        <v>12</v>
      </c>
      <c r="B26" s="17" t="s">
        <v>17</v>
      </c>
      <c r="C26" s="15">
        <f>+'[1]Journal (Lakh)'!C26/100</f>
        <v>33.645224179</v>
      </c>
      <c r="D26" s="15">
        <f>+'[1]Journal (Lakh)'!D26/100</f>
        <v>13.574697687999999</v>
      </c>
      <c r="E26" s="15">
        <f>+'[1]Journal (Lakh)'!E26/100</f>
        <v>13.574697687999999</v>
      </c>
      <c r="F26" s="15">
        <f>+'[1]Journal (Lakh)'!F26/100</f>
        <v>0</v>
      </c>
      <c r="G26" s="15">
        <f>+'[1]Journal (Lakh)'!G26/100</f>
        <v>9.416275202</v>
      </c>
      <c r="H26" s="15">
        <f>+'[1]Journal (Lakh)'!H26/100</f>
        <v>413.44957137877327</v>
      </c>
      <c r="I26" s="15">
        <f>+'[1]Journal (Lakh)'!I26/100</f>
        <v>307.35545933278104</v>
      </c>
      <c r="J26" s="15">
        <f>+'[1]Journal (Lakh)'!J26/100</f>
        <v>106.0941120459922</v>
      </c>
      <c r="K26" s="15">
        <f>+'[1]Journal (Lakh)'!K26/100</f>
        <v>106.59387162799982</v>
      </c>
      <c r="L26" s="15">
        <f>+'[1]Journal (Lakh)'!L26/100</f>
        <v>0</v>
      </c>
      <c r="M26" s="15">
        <f>+'[1]Journal (Lakh)'!M26/100</f>
        <v>2.7369475850000002</v>
      </c>
      <c r="N26" s="15">
        <f>+'[1]Journal (Lakh)'!N26/100</f>
        <v>16.45434023</v>
      </c>
      <c r="O26" s="15">
        <f>+'[1]Journal (Lakh)'!O26/100</f>
        <v>6.58482573</v>
      </c>
      <c r="P26" s="15">
        <f t="shared" si="0"/>
        <v>602.4557536207731</v>
      </c>
      <c r="Q26" s="14">
        <f>+(P26/P$56)*100</f>
        <v>1.4336212941137303</v>
      </c>
    </row>
    <row r="27" spans="1:17" s="7" customFormat="1" ht="16.5" customHeight="1">
      <c r="A27" s="20"/>
      <c r="B27" s="11" t="s">
        <v>1</v>
      </c>
      <c r="C27" s="9">
        <f>+'[1]Journal (Lakh)'!C27/100</f>
        <v>27.944465685999997</v>
      </c>
      <c r="D27" s="9">
        <f>+'[1]Journal (Lakh)'!D27/100</f>
        <v>8.258661477999999</v>
      </c>
      <c r="E27" s="9">
        <f>+'[1]Journal (Lakh)'!E27/100</f>
        <v>8.258661477999999</v>
      </c>
      <c r="F27" s="9">
        <f>+'[1]Journal (Lakh)'!F27/100</f>
        <v>0</v>
      </c>
      <c r="G27" s="9">
        <f>+'[1]Journal (Lakh)'!G27/100</f>
        <v>8.323485084</v>
      </c>
      <c r="H27" s="9">
        <f>+'[1]Journal (Lakh)'!H27/100</f>
        <v>277.59766274064</v>
      </c>
      <c r="I27" s="9">
        <f>+'[1]Journal (Lakh)'!I27/100</f>
        <v>214.84942623363997</v>
      </c>
      <c r="J27" s="9">
        <f>+'[1]Journal (Lakh)'!J27/100</f>
        <v>62.748236507</v>
      </c>
      <c r="K27" s="9">
        <f>+'[1]Journal (Lakh)'!K27/100</f>
        <v>35.25696909699989</v>
      </c>
      <c r="L27" s="9">
        <f>+'[1]Journal (Lakh)'!L27/100</f>
        <v>0</v>
      </c>
      <c r="M27" s="9">
        <f>+'[1]Journal (Lakh)'!M27/100</f>
        <v>1.636616678</v>
      </c>
      <c r="N27" s="9">
        <f>+'[1]Journal (Lakh)'!N27/100</f>
        <v>11.213352262</v>
      </c>
      <c r="O27" s="9">
        <f>+'[1]Journal (Lakh)'!O27/100</f>
        <v>3.463020073</v>
      </c>
      <c r="P27" s="9">
        <f t="shared" si="0"/>
        <v>373.69423309863987</v>
      </c>
      <c r="Q27" s="8">
        <f>+(P27/P$57)*100</f>
        <v>1.1028224827553068</v>
      </c>
    </row>
    <row r="28" spans="1:17" s="7" customFormat="1" ht="16.5" customHeight="1">
      <c r="A28" s="22">
        <v>13</v>
      </c>
      <c r="B28" s="17" t="s">
        <v>16</v>
      </c>
      <c r="C28" s="9">
        <f>+'[1]Journal (Lakh)'!C28/100</f>
        <v>1.5199066100000003</v>
      </c>
      <c r="D28" s="9">
        <f>+'[1]Journal (Lakh)'!D28/100</f>
        <v>0.025500000000000002</v>
      </c>
      <c r="E28" s="9">
        <f>+'[1]Journal (Lakh)'!E28/100</f>
        <v>0.025500000000000002</v>
      </c>
      <c r="F28" s="9">
        <f>+'[1]Journal (Lakh)'!F28/100</f>
        <v>0</v>
      </c>
      <c r="G28" s="9">
        <f>+'[1]Journal (Lakh)'!G28/100</f>
        <v>0.12253608000000002</v>
      </c>
      <c r="H28" s="9">
        <f>+'[1]Journal (Lakh)'!H28/100</f>
        <v>0.25341073999999997</v>
      </c>
      <c r="I28" s="9">
        <f>+'[1]Journal (Lakh)'!I28/100</f>
        <v>0.15456051</v>
      </c>
      <c r="J28" s="9">
        <f>+'[1]Journal (Lakh)'!J28/100</f>
        <v>0.09885023</v>
      </c>
      <c r="K28" s="9">
        <f>+'[1]Journal (Lakh)'!K28/100</f>
        <v>0</v>
      </c>
      <c r="L28" s="9">
        <f>+'[1]Journal (Lakh)'!L28/100</f>
        <v>0</v>
      </c>
      <c r="M28" s="9">
        <f>+'[1]Journal (Lakh)'!M28/100</f>
        <v>9.779948820000001</v>
      </c>
      <c r="N28" s="9">
        <f>+'[1]Journal (Lakh)'!N28/100</f>
        <v>0.43502921</v>
      </c>
      <c r="O28" s="9">
        <f>+'[1]Journal (Lakh)'!O28/100</f>
        <v>3.8117064000000003</v>
      </c>
      <c r="P28" s="15">
        <f t="shared" si="0"/>
        <v>15.948037860000001</v>
      </c>
      <c r="Q28" s="14">
        <f>+(P28/P$56)*100</f>
        <v>0.03795041633849145</v>
      </c>
    </row>
    <row r="29" spans="1:17" s="7" customFormat="1" ht="16.5" customHeight="1">
      <c r="A29" s="20"/>
      <c r="B29" s="11" t="s">
        <v>1</v>
      </c>
      <c r="C29" s="9">
        <f>+'[1]Journal (Lakh)'!C29/100</f>
        <v>0.887452</v>
      </c>
      <c r="D29" s="9">
        <f>+'[1]Journal (Lakh)'!D29/100</f>
        <v>0.0378</v>
      </c>
      <c r="E29" s="9">
        <f>+'[1]Journal (Lakh)'!E29/100</f>
        <v>0.0378</v>
      </c>
      <c r="F29" s="9">
        <f>+'[1]Journal (Lakh)'!F29/100</f>
        <v>0</v>
      </c>
      <c r="G29" s="9">
        <f>+'[1]Journal (Lakh)'!G29/100</f>
        <v>0.24929300000000001</v>
      </c>
      <c r="H29" s="9">
        <f>+'[1]Journal (Lakh)'!H29/100</f>
        <v>0.143325787</v>
      </c>
      <c r="I29" s="9">
        <f>+'[1]Journal (Lakh)'!I29/100</f>
        <v>0.12596878700000003</v>
      </c>
      <c r="J29" s="9">
        <f>+'[1]Journal (Lakh)'!J29/100</f>
        <v>0.017357</v>
      </c>
      <c r="K29" s="9">
        <f>+'[1]Journal (Lakh)'!K29/100</f>
        <v>0</v>
      </c>
      <c r="L29" s="9">
        <f>+'[1]Journal (Lakh)'!L29/100</f>
        <v>0</v>
      </c>
      <c r="M29" s="9">
        <f>+'[1]Journal (Lakh)'!M29/100</f>
        <v>4.028696500000001</v>
      </c>
      <c r="N29" s="9">
        <f>+'[1]Journal (Lakh)'!N29/100</f>
        <v>0.32758280000000006</v>
      </c>
      <c r="O29" s="9">
        <f>+'[1]Journal (Lakh)'!O29/100</f>
        <v>0.033844599999999996</v>
      </c>
      <c r="P29" s="9">
        <f t="shared" si="0"/>
        <v>5.707994687000001</v>
      </c>
      <c r="Q29" s="8">
        <f>+(P29/P$57)*100</f>
        <v>0.016845068279685883</v>
      </c>
    </row>
    <row r="30" spans="1:17" s="7" customFormat="1" ht="16.5" customHeight="1">
      <c r="A30" s="22">
        <v>14</v>
      </c>
      <c r="B30" s="17" t="s">
        <v>15</v>
      </c>
      <c r="C30" s="9">
        <f>+'[1]Journal (Lakh)'!C30/100</f>
        <v>100.59450000000001</v>
      </c>
      <c r="D30" s="9">
        <f>+'[1]Journal (Lakh)'!D30/100</f>
        <v>0.9115449999999999</v>
      </c>
      <c r="E30" s="9">
        <f>+'[1]Journal (Lakh)'!E30/100</f>
        <v>0.9115449999999999</v>
      </c>
      <c r="F30" s="9">
        <f>+'[1]Journal (Lakh)'!F30/100</f>
        <v>0</v>
      </c>
      <c r="G30" s="9">
        <f>+'[1]Journal (Lakh)'!G30/100</f>
        <v>5.6424</v>
      </c>
      <c r="H30" s="9">
        <f>+'[1]Journal (Lakh)'!H30/100</f>
        <v>13.443700000000002</v>
      </c>
      <c r="I30" s="9">
        <f>+'[1]Journal (Lakh)'!I30/100</f>
        <v>11.144300000000001</v>
      </c>
      <c r="J30" s="9">
        <f>+'[1]Journal (Lakh)'!J30/100</f>
        <v>2.2994</v>
      </c>
      <c r="K30" s="9">
        <f>+'[1]Journal (Lakh)'!K30/100</f>
        <v>2.9613</v>
      </c>
      <c r="L30" s="9">
        <f>+'[1]Journal (Lakh)'!L30/100</f>
        <v>16.0063</v>
      </c>
      <c r="M30" s="9">
        <f>+'[1]Journal (Lakh)'!M30/100</f>
        <v>0.0023</v>
      </c>
      <c r="N30" s="9">
        <f>+'[1]Journal (Lakh)'!N30/100</f>
        <v>5.7427</v>
      </c>
      <c r="O30" s="9">
        <f>+'[1]Journal (Lakh)'!O30/100</f>
        <v>6.633100000000001</v>
      </c>
      <c r="P30" s="15">
        <f t="shared" si="0"/>
        <v>151.93784500000004</v>
      </c>
      <c r="Q30" s="14">
        <f>+(P30/P$56)*100</f>
        <v>0.3615557302999269</v>
      </c>
    </row>
    <row r="31" spans="1:17" s="7" customFormat="1" ht="16.5" customHeight="1">
      <c r="A31" s="22"/>
      <c r="B31" s="11" t="s">
        <v>1</v>
      </c>
      <c r="C31" s="9">
        <f>+'[1]Journal (Lakh)'!C31/100</f>
        <v>4.6914</v>
      </c>
      <c r="D31" s="9">
        <f>+'[1]Journal (Lakh)'!D31/100</f>
        <v>0.07554389499999999</v>
      </c>
      <c r="E31" s="9">
        <f>+'[1]Journal (Lakh)'!E31/100</f>
        <v>0</v>
      </c>
      <c r="F31" s="9">
        <f>+'[1]Journal (Lakh)'!F31/100</f>
        <v>0</v>
      </c>
      <c r="G31" s="9">
        <f>+'[1]Journal (Lakh)'!G31/100</f>
        <v>0.9116</v>
      </c>
      <c r="H31" s="9">
        <f>+'[1]Journal (Lakh)'!H31/100</f>
        <v>0</v>
      </c>
      <c r="I31" s="9">
        <f>+'[1]Journal (Lakh)'!I31/100</f>
        <v>0</v>
      </c>
      <c r="J31" s="9">
        <f>+'[1]Journal (Lakh)'!J31/100</f>
        <v>0</v>
      </c>
      <c r="K31" s="9">
        <f>+'[1]Journal (Lakh)'!K31/100</f>
        <v>0</v>
      </c>
      <c r="L31" s="9">
        <f>+'[1]Journal (Lakh)'!L31/100</f>
        <v>3.1976999999999998</v>
      </c>
      <c r="M31" s="9">
        <f>+'[1]Journal (Lakh)'!M31/100</f>
        <v>0</v>
      </c>
      <c r="N31" s="9">
        <f>+'[1]Journal (Lakh)'!N31/100</f>
        <v>5.3937</v>
      </c>
      <c r="O31" s="9">
        <f>+'[1]Journal (Lakh)'!O31/100</f>
        <v>0.19330000000000003</v>
      </c>
      <c r="P31" s="27">
        <f t="shared" si="0"/>
        <v>14.463243895000002</v>
      </c>
      <c r="Q31" s="8">
        <f>+(P31/P$57)*100</f>
        <v>0.042682998901856714</v>
      </c>
    </row>
    <row r="32" spans="1:17" s="7" customFormat="1" ht="16.5" customHeight="1">
      <c r="A32" s="22">
        <v>15</v>
      </c>
      <c r="B32" s="17" t="s">
        <v>14</v>
      </c>
      <c r="C32" s="9">
        <f>+'[1]Journal (Lakh)'!C32/100</f>
        <v>9.978460860426397</v>
      </c>
      <c r="D32" s="9">
        <f>+'[1]Journal (Lakh)'!D32/100</f>
        <v>4.1665815199165905</v>
      </c>
      <c r="E32" s="9">
        <f>+'[1]Journal (Lakh)'!E32/100</f>
        <v>4.1665815199165905</v>
      </c>
      <c r="F32" s="9">
        <f>+'[1]Journal (Lakh)'!F32/100</f>
        <v>0</v>
      </c>
      <c r="G32" s="9">
        <f>+'[1]Journal (Lakh)'!G32/100</f>
        <v>8.087779860783476</v>
      </c>
      <c r="H32" s="9">
        <f>+'[1]Journal (Lakh)'!H32/100</f>
        <v>60.79949838896832</v>
      </c>
      <c r="I32" s="9">
        <f>+'[1]Journal (Lakh)'!I32/100</f>
        <v>39.591180833192965</v>
      </c>
      <c r="J32" s="9">
        <f>+'[1]Journal (Lakh)'!J32/100</f>
        <v>21.20831755577534</v>
      </c>
      <c r="K32" s="9">
        <f>+'[1]Journal (Lakh)'!K32/100</f>
        <v>4.48445019</v>
      </c>
      <c r="L32" s="9">
        <f>+'[1]Journal (Lakh)'!L32/100</f>
        <v>0</v>
      </c>
      <c r="M32" s="9">
        <f>+'[1]Journal (Lakh)'!M32/100</f>
        <v>3.16547056957117</v>
      </c>
      <c r="N32" s="9">
        <f>+'[1]Journal (Lakh)'!N32/100</f>
        <v>1.727685184661831</v>
      </c>
      <c r="O32" s="9">
        <f>+'[1]Journal (Lakh)'!O32/100</f>
        <v>4.441650497117596</v>
      </c>
      <c r="P32" s="15">
        <f t="shared" si="0"/>
        <v>96.85157707144538</v>
      </c>
      <c r="Q32" s="14">
        <f>+(P32/P$56)*100</f>
        <v>0.23047083943283567</v>
      </c>
    </row>
    <row r="33" spans="1:17" s="7" customFormat="1" ht="16.5" customHeight="1">
      <c r="A33" s="22"/>
      <c r="B33" s="11" t="s">
        <v>1</v>
      </c>
      <c r="C33" s="9">
        <f>+'[1]Journal (Lakh)'!C33/100</f>
        <v>0.6939316164392256</v>
      </c>
      <c r="D33" s="9">
        <f>+'[1]Journal (Lakh)'!D33/100</f>
        <v>0.07554389499999999</v>
      </c>
      <c r="E33" s="9">
        <f>+'[1]Journal (Lakh)'!E33/100</f>
        <v>0.07554389499999999</v>
      </c>
      <c r="F33" s="9">
        <f>+'[1]Journal (Lakh)'!F33/100</f>
        <v>0</v>
      </c>
      <c r="G33" s="9">
        <f>+'[1]Journal (Lakh)'!G33/100</f>
        <v>0.7269623238376539</v>
      </c>
      <c r="H33" s="9">
        <f>+'[1]Journal (Lakh)'!H33/100</f>
        <v>1.774006</v>
      </c>
      <c r="I33" s="9">
        <f>+'[1]Journal (Lakh)'!I33/100</f>
        <v>1.354205</v>
      </c>
      <c r="J33" s="9">
        <f>+'[1]Journal (Lakh)'!J33/100</f>
        <v>0.419801</v>
      </c>
      <c r="K33" s="9">
        <f>+'[1]Journal (Lakh)'!K33/100</f>
        <v>0</v>
      </c>
      <c r="L33" s="9">
        <f>+'[1]Journal (Lakh)'!L33/100</f>
        <v>0</v>
      </c>
      <c r="M33" s="9">
        <f>+'[1]Journal (Lakh)'!M33/100</f>
        <v>0.29009999999999997</v>
      </c>
      <c r="N33" s="9">
        <f>+'[1]Journal (Lakh)'!N33/100</f>
        <v>0</v>
      </c>
      <c r="O33" s="9">
        <f>+'[1]Journal (Lakh)'!O33/100</f>
        <v>0.27635525</v>
      </c>
      <c r="P33" s="15">
        <f t="shared" si="0"/>
        <v>3.836899085276879</v>
      </c>
      <c r="Q33" s="14">
        <f>+(P33/P$57)*100</f>
        <v>0.011323210797822758</v>
      </c>
    </row>
    <row r="34" spans="1:17" s="7" customFormat="1" ht="31.5" customHeight="1">
      <c r="A34" s="22">
        <v>16</v>
      </c>
      <c r="B34" s="26" t="s">
        <v>13</v>
      </c>
      <c r="C34" s="23"/>
      <c r="D34" s="23"/>
      <c r="E34" s="23"/>
      <c r="F34" s="23"/>
      <c r="G34" s="23"/>
      <c r="H34" s="23"/>
      <c r="I34" s="23"/>
      <c r="J34" s="23"/>
      <c r="K34" s="15">
        <f>+'[1]Journal (Lakh)'!K34/100</f>
        <v>842.9326</v>
      </c>
      <c r="L34" s="23"/>
      <c r="M34" s="23"/>
      <c r="N34" s="15">
        <f>+'[1]Journal (Lakh)'!N34/100</f>
        <v>10.41543</v>
      </c>
      <c r="O34" s="15">
        <f>+'[1]Journal (Lakh)'!O34/100</f>
        <v>2.7607000000000004</v>
      </c>
      <c r="P34" s="15">
        <f t="shared" si="0"/>
        <v>856.10873</v>
      </c>
      <c r="Q34" s="14">
        <f>+(P34/P$56)*100</f>
        <v>2.037221319621144</v>
      </c>
    </row>
    <row r="35" spans="1:17" s="7" customFormat="1" ht="16.5" customHeight="1">
      <c r="A35" s="20"/>
      <c r="B35" s="11" t="s">
        <v>1</v>
      </c>
      <c r="C35" s="23"/>
      <c r="D35" s="23"/>
      <c r="E35" s="23"/>
      <c r="F35" s="23"/>
      <c r="G35" s="23"/>
      <c r="H35" s="23"/>
      <c r="I35" s="23"/>
      <c r="J35" s="23"/>
      <c r="K35" s="15">
        <f>+'[1]Journal (Lakh)'!K35/100</f>
        <v>938.7678999999999</v>
      </c>
      <c r="L35" s="25"/>
      <c r="M35" s="25"/>
      <c r="N35" s="15">
        <f>+'[1]Journal (Lakh)'!N35/100</f>
        <v>9.129399999999999</v>
      </c>
      <c r="O35" s="15">
        <f>+'[1]Journal (Lakh)'!O35/100</f>
        <v>3.2628</v>
      </c>
      <c r="P35" s="9">
        <f t="shared" si="0"/>
        <v>951.1600999999999</v>
      </c>
      <c r="Q35" s="8">
        <f>+(P35/P$57)*100</f>
        <v>2.807002758062106</v>
      </c>
    </row>
    <row r="36" spans="1:17" s="7" customFormat="1" ht="16.5" customHeight="1">
      <c r="A36" s="22">
        <v>17</v>
      </c>
      <c r="B36" s="17" t="s">
        <v>12</v>
      </c>
      <c r="C36" s="15"/>
      <c r="D36" s="15"/>
      <c r="E36" s="15"/>
      <c r="F36" s="15"/>
      <c r="G36" s="15"/>
      <c r="H36" s="15"/>
      <c r="I36" s="15"/>
      <c r="J36" s="15"/>
      <c r="K36" s="15">
        <f>+'[1]Journal (Lakh)'!K36/100</f>
        <v>249.63839293899994</v>
      </c>
      <c r="L36" s="15"/>
      <c r="M36" s="15"/>
      <c r="N36" s="15">
        <f>+'[1]Journal (Lakh)'!N36/100</f>
        <v>6.540046961000001</v>
      </c>
      <c r="O36" s="15">
        <f>+'[1]Journal (Lakh)'!O36/100</f>
        <v>5.91497512</v>
      </c>
      <c r="P36" s="15">
        <f t="shared" si="0"/>
        <v>262.09341501999995</v>
      </c>
      <c r="Q36" s="14">
        <f>+(P36/P$56)*100</f>
        <v>0.6236851396329721</v>
      </c>
    </row>
    <row r="37" spans="1:17" s="7" customFormat="1" ht="16.5" customHeight="1">
      <c r="A37" s="20"/>
      <c r="B37" s="11" t="s">
        <v>1</v>
      </c>
      <c r="C37" s="9"/>
      <c r="D37" s="9"/>
      <c r="E37" s="9"/>
      <c r="F37" s="9"/>
      <c r="G37" s="9"/>
      <c r="H37" s="9"/>
      <c r="I37" s="9"/>
      <c r="J37" s="9"/>
      <c r="K37" s="9">
        <f>+'[1]Journal (Lakh)'!K37/100</f>
        <v>130.9348579</v>
      </c>
      <c r="L37" s="9"/>
      <c r="M37" s="9"/>
      <c r="N37" s="9">
        <f>+'[1]Journal (Lakh)'!N37/100</f>
        <v>4.7549799</v>
      </c>
      <c r="O37" s="9">
        <f>+'[1]Journal (Lakh)'!O37/100</f>
        <v>4.5555643</v>
      </c>
      <c r="P37" s="9">
        <f t="shared" si="0"/>
        <v>140.24540209999998</v>
      </c>
      <c r="Q37" s="8">
        <f>+(P37/P$57)*100</f>
        <v>0.41388324689001255</v>
      </c>
    </row>
    <row r="38" spans="1:17" s="7" customFormat="1" ht="16.5" customHeight="1">
      <c r="A38" s="22">
        <v>18</v>
      </c>
      <c r="B38" s="17" t="s">
        <v>11</v>
      </c>
      <c r="C38" s="15"/>
      <c r="D38" s="15"/>
      <c r="E38" s="15"/>
      <c r="F38" s="15"/>
      <c r="G38" s="15"/>
      <c r="H38" s="15"/>
      <c r="I38" s="15"/>
      <c r="J38" s="15"/>
      <c r="K38" s="15">
        <f>+'[1]Journal (Lakh)'!K38/100</f>
        <v>75.57339870000001</v>
      </c>
      <c r="L38" s="15"/>
      <c r="M38" s="15"/>
      <c r="N38" s="15">
        <f>+'[1]Journal (Lakh)'!N38/100</f>
        <v>0</v>
      </c>
      <c r="O38" s="15">
        <f>+'[1]Journal (Lakh)'!O38/100</f>
        <v>0</v>
      </c>
      <c r="P38" s="15">
        <f t="shared" si="0"/>
        <v>75.57339870000001</v>
      </c>
      <c r="Q38" s="14">
        <f>+(P38/P$56)*100</f>
        <v>0.17983666517203822</v>
      </c>
    </row>
    <row r="39" spans="1:17" s="7" customFormat="1" ht="16.5" customHeight="1">
      <c r="A39" s="20"/>
      <c r="B39" s="11" t="s">
        <v>1</v>
      </c>
      <c r="C39" s="9"/>
      <c r="D39" s="9"/>
      <c r="E39" s="9"/>
      <c r="F39" s="9"/>
      <c r="G39" s="9"/>
      <c r="H39" s="9"/>
      <c r="I39" s="9"/>
      <c r="J39" s="9"/>
      <c r="K39" s="9">
        <f>+'[1]Journal (Lakh)'!K39/100</f>
        <v>14.97</v>
      </c>
      <c r="L39" s="9"/>
      <c r="M39" s="9"/>
      <c r="N39" s="9">
        <f>+'[1]Journal (Lakh)'!N39/100</f>
        <v>0</v>
      </c>
      <c r="O39" s="9">
        <f>+'[1]Journal (Lakh)'!O39/100</f>
        <v>0</v>
      </c>
      <c r="P39" s="9">
        <f t="shared" si="0"/>
        <v>14.97</v>
      </c>
      <c r="Q39" s="8">
        <f>+(P39/P$57)*100</f>
        <v>0.0441785050573397</v>
      </c>
    </row>
    <row r="40" spans="1:17" s="13" customFormat="1" ht="16.5" customHeight="1">
      <c r="A40" s="22"/>
      <c r="B40" s="17" t="s">
        <v>10</v>
      </c>
      <c r="C40" s="15">
        <f aca="true" t="shared" si="1" ref="C40:O40">+C4+C6+C8+C10+C12+C14+C16+C18+C20+C22+C24+C26+C28+C30+C32+C34+C36+C38</f>
        <v>1502.0898688229167</v>
      </c>
      <c r="D40" s="15">
        <f t="shared" si="1"/>
        <v>670.8181423731287</v>
      </c>
      <c r="E40" s="15">
        <f t="shared" si="1"/>
        <v>564.5044923861512</v>
      </c>
      <c r="F40" s="15">
        <f t="shared" si="1"/>
        <v>106.3136499869775</v>
      </c>
      <c r="G40" s="15">
        <f t="shared" si="1"/>
        <v>539.7055417060883</v>
      </c>
      <c r="H40" s="15">
        <f t="shared" si="1"/>
        <v>8824.656136511816</v>
      </c>
      <c r="I40" s="15">
        <f t="shared" si="1"/>
        <v>5948.718480944291</v>
      </c>
      <c r="J40" s="15">
        <f t="shared" si="1"/>
        <v>2875.9376563675255</v>
      </c>
      <c r="K40" s="15">
        <f t="shared" si="1"/>
        <v>4003.3989796028395</v>
      </c>
      <c r="L40" s="15">
        <f t="shared" si="1"/>
        <v>167.1689603291</v>
      </c>
      <c r="M40" s="15">
        <f t="shared" si="1"/>
        <v>519.864251182717</v>
      </c>
      <c r="N40" s="15">
        <f t="shared" si="1"/>
        <v>557.6584051064848</v>
      </c>
      <c r="O40" s="15">
        <f t="shared" si="1"/>
        <v>739.9128041469158</v>
      </c>
      <c r="P40" s="15">
        <f t="shared" si="0"/>
        <v>17525.273089782007</v>
      </c>
      <c r="Q40" s="14">
        <f>+(P40/P$56)*100</f>
        <v>41.70365132322226</v>
      </c>
    </row>
    <row r="41" spans="1:17" s="7" customFormat="1" ht="16.5" customHeight="1">
      <c r="A41" s="20"/>
      <c r="B41" s="11" t="s">
        <v>1</v>
      </c>
      <c r="C41" s="9">
        <f aca="true" t="shared" si="2" ref="C41:P41">+C5+C7+C9+C11+C13+C15+C17+C19+C21+C23+C25+C27+C29+C35+C37+C39+C31</f>
        <v>1199.2185595656786</v>
      </c>
      <c r="D41" s="9">
        <f t="shared" si="2"/>
        <v>551.4911353334539</v>
      </c>
      <c r="E41" s="9">
        <f t="shared" si="2"/>
        <v>438.634286187664</v>
      </c>
      <c r="F41" s="9">
        <f t="shared" si="2"/>
        <v>112.78130525079</v>
      </c>
      <c r="G41" s="9">
        <f t="shared" si="2"/>
        <v>423.6411320915133</v>
      </c>
      <c r="H41" s="9">
        <f t="shared" si="2"/>
        <v>6501.68268345068</v>
      </c>
      <c r="I41" s="9">
        <f t="shared" si="2"/>
        <v>4685.254336468521</v>
      </c>
      <c r="J41" s="9">
        <f t="shared" si="2"/>
        <v>1816.4283469821587</v>
      </c>
      <c r="K41" s="9">
        <f t="shared" si="2"/>
        <v>3429.174118707541</v>
      </c>
      <c r="L41" s="9">
        <f t="shared" si="2"/>
        <v>202.77780425167998</v>
      </c>
      <c r="M41" s="9">
        <f t="shared" si="2"/>
        <v>443.2333083173474</v>
      </c>
      <c r="N41" s="9">
        <f t="shared" si="2"/>
        <v>471.95806363029584</v>
      </c>
      <c r="O41" s="9">
        <f t="shared" si="2"/>
        <v>602.112160722903</v>
      </c>
      <c r="P41" s="9">
        <f t="shared" si="2"/>
        <v>13825.28896607109</v>
      </c>
      <c r="Q41" s="8">
        <f>+(P41/P$57)*100</f>
        <v>40.800307181479916</v>
      </c>
    </row>
    <row r="42" spans="1:17" s="13" customFormat="1" ht="16.5" customHeight="1">
      <c r="A42" s="22">
        <v>19</v>
      </c>
      <c r="B42" s="17" t="s">
        <v>9</v>
      </c>
      <c r="C42" s="15">
        <f>+'[1]Journal (Lakh)'!C42/100</f>
        <v>851.0609</v>
      </c>
      <c r="D42" s="15">
        <f>+'[1]Journal (Lakh)'!D42/100</f>
        <v>451.1287</v>
      </c>
      <c r="E42" s="15">
        <f>+'[1]Journal (Lakh)'!E42/100</f>
        <v>203.843</v>
      </c>
      <c r="F42" s="15">
        <f>+'[1]Journal (Lakh)'!F42/100</f>
        <v>247.2857</v>
      </c>
      <c r="G42" s="15">
        <f>+'[1]Journal (Lakh)'!G42/100</f>
        <v>283.2869</v>
      </c>
      <c r="H42" s="15">
        <f>+'[1]Journal (Lakh)'!H42/100</f>
        <v>2156.8259999999996</v>
      </c>
      <c r="I42" s="15">
        <f>+'[1]Journal (Lakh)'!I42/100</f>
        <v>1122.2748</v>
      </c>
      <c r="J42" s="15">
        <f>+'[1]Journal (Lakh)'!J42/100</f>
        <v>1034.5511999999999</v>
      </c>
      <c r="K42" s="15">
        <f>+'[1]Journal (Lakh)'!K42/100</f>
        <v>1797.9422</v>
      </c>
      <c r="L42" s="15">
        <f>+'[1]Journal (Lakh)'!L42/100</f>
        <v>75.9427</v>
      </c>
      <c r="M42" s="15">
        <f>+'[1]Journal (Lakh)'!M42/100</f>
        <v>164.1943</v>
      </c>
      <c r="N42" s="15">
        <f>+'[1]Journal (Lakh)'!N42/100</f>
        <v>109.98780000000001</v>
      </c>
      <c r="O42" s="15">
        <f>+'[1]Journal (Lakh)'!O42/100</f>
        <v>396.7137</v>
      </c>
      <c r="P42" s="15">
        <f aca="true" t="shared" si="3" ref="P42:P53">C42+D42+G42+H42+K42+L42+M42+N42+O42</f>
        <v>6287.083199999999</v>
      </c>
      <c r="Q42" s="14">
        <f>+(P42/P$56)*100</f>
        <v>14.960926672564037</v>
      </c>
    </row>
    <row r="43" spans="1:17" s="7" customFormat="1" ht="16.5" customHeight="1">
      <c r="A43" s="20"/>
      <c r="B43" s="11" t="s">
        <v>1</v>
      </c>
      <c r="C43" s="9">
        <f>+'[1]Journal (Lakh)'!C43/100</f>
        <v>824.7754</v>
      </c>
      <c r="D43" s="9">
        <f>+'[1]Journal (Lakh)'!D43/100</f>
        <v>418.72509999999994</v>
      </c>
      <c r="E43" s="9">
        <f>+'[1]Journal (Lakh)'!E43/100</f>
        <v>193.19349999999997</v>
      </c>
      <c r="F43" s="9">
        <f>+'[1]Journal (Lakh)'!F43/100</f>
        <v>225.5316</v>
      </c>
      <c r="G43" s="9">
        <f>+'[1]Journal (Lakh)'!G43/100</f>
        <v>242.7791</v>
      </c>
      <c r="H43" s="9">
        <f>+'[1]Journal (Lakh)'!H43/100</f>
        <v>1653.2830999999999</v>
      </c>
      <c r="I43" s="9">
        <f>+'[1]Journal (Lakh)'!I43/100</f>
        <v>962.4852000000001</v>
      </c>
      <c r="J43" s="9">
        <f>+'[1]Journal (Lakh)'!J43/100</f>
        <v>690.7978999999999</v>
      </c>
      <c r="K43" s="9">
        <f>+'[1]Journal (Lakh)'!K43/100</f>
        <v>1540.4688</v>
      </c>
      <c r="L43" s="9">
        <f>+'[1]Journal (Lakh)'!L43/100</f>
        <v>52.504</v>
      </c>
      <c r="M43" s="9">
        <f>+'[1]Journal (Lakh)'!M43/100</f>
        <v>121.15450000000001</v>
      </c>
      <c r="N43" s="9">
        <f>+'[1]Journal (Lakh)'!N43/100</f>
        <v>92.361</v>
      </c>
      <c r="O43" s="9">
        <f>+'[1]Journal (Lakh)'!O43/100</f>
        <v>364.6557</v>
      </c>
      <c r="P43" s="9">
        <f t="shared" si="3"/>
        <v>5310.706699999999</v>
      </c>
      <c r="Q43" s="8">
        <f>+(P43/P$57)*100</f>
        <v>15.672617421776739</v>
      </c>
    </row>
    <row r="44" spans="1:17" s="13" customFormat="1" ht="16.5" customHeight="1">
      <c r="A44" s="22">
        <v>20</v>
      </c>
      <c r="B44" s="17" t="s">
        <v>8</v>
      </c>
      <c r="C44" s="15">
        <f>+'[1]Journal (Lakh)'!C44/100</f>
        <v>502.9421</v>
      </c>
      <c r="D44" s="15">
        <f>+'[1]Journal (Lakh)'!D44/100</f>
        <v>247.8148</v>
      </c>
      <c r="E44" s="15">
        <f>+'[1]Journal (Lakh)'!E44/100</f>
        <v>142.3607</v>
      </c>
      <c r="F44" s="15">
        <f>+'[1]Journal (Lakh)'!F44/100</f>
        <v>105.4541</v>
      </c>
      <c r="G44" s="15">
        <f>+'[1]Journal (Lakh)'!G44/100</f>
        <v>201.4608</v>
      </c>
      <c r="H44" s="15">
        <f>+'[1]Journal (Lakh)'!H44/100</f>
        <v>2616.4552</v>
      </c>
      <c r="I44" s="15">
        <f>+'[1]Journal (Lakh)'!I44/100</f>
        <v>1367.4642</v>
      </c>
      <c r="J44" s="15">
        <f>+'[1]Journal (Lakh)'!J44/100</f>
        <v>1248.991</v>
      </c>
      <c r="K44" s="15">
        <f>+'[1]Journal (Lakh)'!K44/100</f>
        <v>1400.6006</v>
      </c>
      <c r="L44" s="15">
        <f>+'[1]Journal (Lakh)'!L44/100</f>
        <v>32.5058</v>
      </c>
      <c r="M44" s="15">
        <f>+'[1]Journal (Lakh)'!M44/100</f>
        <v>65.69650000000001</v>
      </c>
      <c r="N44" s="15">
        <f>+'[1]Journal (Lakh)'!N44/100</f>
        <v>106.2499</v>
      </c>
      <c r="O44" s="15">
        <f>+'[1]Journal (Lakh)'!O44/100</f>
        <v>334.38379999999995</v>
      </c>
      <c r="P44" s="15">
        <f t="shared" si="3"/>
        <v>5508.109499999999</v>
      </c>
      <c r="Q44" s="14">
        <f>+(P44/P$56)*100</f>
        <v>13.107258121532947</v>
      </c>
    </row>
    <row r="45" spans="1:17" s="7" customFormat="1" ht="16.5" customHeight="1">
      <c r="A45" s="20"/>
      <c r="B45" s="11" t="s">
        <v>1</v>
      </c>
      <c r="C45" s="9">
        <f>+'[1]Journal (Lakh)'!C45/100</f>
        <v>426.25480000000005</v>
      </c>
      <c r="D45" s="9">
        <f>+'[1]Journal (Lakh)'!D45/100</f>
        <v>195.25900000000001</v>
      </c>
      <c r="E45" s="9">
        <f>+'[1]Journal (Lakh)'!E45/100</f>
        <v>124.1642</v>
      </c>
      <c r="F45" s="9">
        <f>+'[1]Journal (Lakh)'!F45/100</f>
        <v>71.09479999999999</v>
      </c>
      <c r="G45" s="9">
        <f>+'[1]Journal (Lakh)'!G45/100</f>
        <v>153.8023</v>
      </c>
      <c r="H45" s="9">
        <f>+'[1]Journal (Lakh)'!H45/100</f>
        <v>2002.2302000000002</v>
      </c>
      <c r="I45" s="9">
        <f>+'[1]Journal (Lakh)'!I45/100</f>
        <v>1116.7438</v>
      </c>
      <c r="J45" s="9">
        <f>+'[1]Journal (Lakh)'!J45/100</f>
        <v>885.4864</v>
      </c>
      <c r="K45" s="9">
        <f>+'[1]Journal (Lakh)'!K45/100</f>
        <v>1121.906</v>
      </c>
      <c r="L45" s="9">
        <f>+'[1]Journal (Lakh)'!L45/100</f>
        <v>23.875700000000002</v>
      </c>
      <c r="M45" s="9">
        <f>+'[1]Journal (Lakh)'!M45/100</f>
        <v>50.9343</v>
      </c>
      <c r="N45" s="9">
        <f>+'[1]Journal (Lakh)'!N45/100</f>
        <v>94.07459999999999</v>
      </c>
      <c r="O45" s="9">
        <f>+'[1]Journal (Lakh)'!O45/100</f>
        <v>282.6735</v>
      </c>
      <c r="P45" s="9">
        <f t="shared" si="3"/>
        <v>4351.0104</v>
      </c>
      <c r="Q45" s="8">
        <f>+(P45/P$57)*100</f>
        <v>12.840423177083343</v>
      </c>
    </row>
    <row r="46" spans="1:17" s="13" customFormat="1" ht="16.5" customHeight="1">
      <c r="A46" s="22">
        <v>21</v>
      </c>
      <c r="B46" s="17" t="s">
        <v>7</v>
      </c>
      <c r="C46" s="15">
        <f>+'[1]Journal (Lakh)'!C46/100</f>
        <v>719.69</v>
      </c>
      <c r="D46" s="15">
        <f>+'[1]Journal (Lakh)'!D46/100</f>
        <v>430.08</v>
      </c>
      <c r="E46" s="15">
        <f>+'[1]Journal (Lakh)'!E46/100</f>
        <v>242.1</v>
      </c>
      <c r="F46" s="15">
        <f>+'[1]Journal (Lakh)'!F46/100</f>
        <v>187.98</v>
      </c>
      <c r="G46" s="15">
        <f>+'[1]Journal (Lakh)'!G46/100</f>
        <v>357.06</v>
      </c>
      <c r="H46" s="15">
        <f>+'[1]Journal (Lakh)'!H46/100</f>
        <v>2054.11</v>
      </c>
      <c r="I46" s="15">
        <f>+'[1]Journal (Lakh)'!I46/100</f>
        <v>1010.98</v>
      </c>
      <c r="J46" s="15">
        <f>+'[1]Journal (Lakh)'!J46/100</f>
        <v>1043.13</v>
      </c>
      <c r="K46" s="15">
        <f>+'[1]Journal (Lakh)'!K46/100</f>
        <v>1540.65</v>
      </c>
      <c r="L46" s="15">
        <f>+'[1]Journal (Lakh)'!L46/100</f>
        <v>7.02</v>
      </c>
      <c r="M46" s="15">
        <f>+'[1]Journal (Lakh)'!M46/100</f>
        <v>103.53999</v>
      </c>
      <c r="N46" s="15">
        <f>+'[1]Journal (Lakh)'!N46/100</f>
        <v>155.27998100000002</v>
      </c>
      <c r="O46" s="15">
        <f>+'[1]Journal (Lakh)'!O46/100</f>
        <v>440.939991</v>
      </c>
      <c r="P46" s="15">
        <f t="shared" si="3"/>
        <v>5808.369962000001</v>
      </c>
      <c r="Q46" s="14">
        <f>+(P46/P$56)*100</f>
        <v>13.821766680072816</v>
      </c>
    </row>
    <row r="47" spans="1:17" s="7" customFormat="1" ht="16.5" customHeight="1">
      <c r="A47" s="20"/>
      <c r="B47" s="11" t="s">
        <v>1</v>
      </c>
      <c r="C47" s="9">
        <f>+'[1]Journal (Lakh)'!C47/100</f>
        <v>594.6</v>
      </c>
      <c r="D47" s="9">
        <f>+'[1]Journal (Lakh)'!D47/100</f>
        <v>385.32</v>
      </c>
      <c r="E47" s="9">
        <f>+'[1]Journal (Lakh)'!E47/100</f>
        <v>209.09</v>
      </c>
      <c r="F47" s="9">
        <f>+'[1]Journal (Lakh)'!F47/100</f>
        <v>176.23</v>
      </c>
      <c r="G47" s="9">
        <f>+'[1]Journal (Lakh)'!G47/100</f>
        <v>292.6</v>
      </c>
      <c r="H47" s="9">
        <f>+'[1]Journal (Lakh)'!H47/100</f>
        <v>1506.52</v>
      </c>
      <c r="I47" s="9">
        <f>+'[1]Journal (Lakh)'!I47/100</f>
        <v>814.33</v>
      </c>
      <c r="J47" s="9">
        <f>+'[1]Journal (Lakh)'!J47/100</f>
        <v>692.19</v>
      </c>
      <c r="K47" s="9">
        <f>+'[1]Journal (Lakh)'!K47/100</f>
        <v>1193.900042</v>
      </c>
      <c r="L47" s="9">
        <f>+'[1]Journal (Lakh)'!L47/100</f>
        <v>6.12</v>
      </c>
      <c r="M47" s="9">
        <f>+'[1]Journal (Lakh)'!M47/100</f>
        <v>74.929994</v>
      </c>
      <c r="N47" s="9">
        <f>+'[1]Journal (Lakh)'!N47/100</f>
        <v>88.210011</v>
      </c>
      <c r="O47" s="9">
        <f>+'[1]Journal (Lakh)'!O47/100</f>
        <v>436.34993799999995</v>
      </c>
      <c r="P47" s="9">
        <f t="shared" si="3"/>
        <v>4578.549985000001</v>
      </c>
      <c r="Q47" s="8">
        <f>+(P47/P$57)*100</f>
        <v>13.51192342468972</v>
      </c>
    </row>
    <row r="48" spans="1:17" s="13" customFormat="1" ht="16.5" customHeight="1">
      <c r="A48" s="22">
        <v>22</v>
      </c>
      <c r="B48" s="17" t="s">
        <v>6</v>
      </c>
      <c r="C48" s="15">
        <f>+'[1]Journal (Lakh)'!C48/100</f>
        <v>606.52</v>
      </c>
      <c r="D48" s="15">
        <f>+'[1]Journal (Lakh)'!D48/100</f>
        <v>371.1494</v>
      </c>
      <c r="E48" s="15">
        <f>+'[1]Journal (Lakh)'!E48/100</f>
        <v>214.2211</v>
      </c>
      <c r="F48" s="15">
        <f>+'[1]Journal (Lakh)'!F48/100</f>
        <v>156.9283</v>
      </c>
      <c r="G48" s="15">
        <f>+'[1]Journal (Lakh)'!G48/100</f>
        <v>235.5248</v>
      </c>
      <c r="H48" s="15">
        <f>+'[1]Journal (Lakh)'!H48/100</f>
        <v>1551.5283000000002</v>
      </c>
      <c r="I48" s="15">
        <f>+'[1]Journal (Lakh)'!I48/100</f>
        <v>750.2084</v>
      </c>
      <c r="J48" s="15">
        <f>+'[1]Journal (Lakh)'!J48/100</f>
        <v>801.3199000000001</v>
      </c>
      <c r="K48" s="15">
        <f>+'[1]Journal (Lakh)'!K48/100</f>
        <v>903.4823</v>
      </c>
      <c r="L48" s="15">
        <f>+'[1]Journal (Lakh)'!L48/100</f>
        <v>58.53810000000001</v>
      </c>
      <c r="M48" s="15">
        <f>+'[1]Journal (Lakh)'!M48/100</f>
        <v>85.9832</v>
      </c>
      <c r="N48" s="15">
        <f>+'[1]Journal (Lakh)'!N48/100</f>
        <v>120.1026</v>
      </c>
      <c r="O48" s="15">
        <f>+'[1]Journal (Lakh)'!O48/100</f>
        <v>465.291</v>
      </c>
      <c r="P48" s="15">
        <f t="shared" si="3"/>
        <v>4398.1197</v>
      </c>
      <c r="Q48" s="14">
        <f>+(P48/P$56)*100</f>
        <v>10.465893998167441</v>
      </c>
    </row>
    <row r="49" spans="1:17" s="7" customFormat="1" ht="16.5" customHeight="1">
      <c r="A49" s="20"/>
      <c r="B49" s="11" t="s">
        <v>1</v>
      </c>
      <c r="C49" s="9">
        <f>+'[1]Journal (Lakh)'!C49/100</f>
        <v>511.3232</v>
      </c>
      <c r="D49" s="9">
        <f>+'[1]Journal (Lakh)'!D49/100</f>
        <v>341.7133</v>
      </c>
      <c r="E49" s="9">
        <f>+'[1]Journal (Lakh)'!E49/100</f>
        <v>176.66369999999998</v>
      </c>
      <c r="F49" s="9">
        <f>+'[1]Journal (Lakh)'!F49/100</f>
        <v>165.0496</v>
      </c>
      <c r="G49" s="9">
        <f>+'[1]Journal (Lakh)'!G49/100</f>
        <v>209.4021</v>
      </c>
      <c r="H49" s="9">
        <f>+'[1]Journal (Lakh)'!H49/100</f>
        <v>1282.9942</v>
      </c>
      <c r="I49" s="9">
        <f>+'[1]Journal (Lakh)'!I49/100</f>
        <v>700.916</v>
      </c>
      <c r="J49" s="9">
        <f>+'[1]Journal (Lakh)'!J49/100</f>
        <v>582.0782</v>
      </c>
      <c r="K49" s="9">
        <f>+'[1]Journal (Lakh)'!K49/100</f>
        <v>927.4381999999999</v>
      </c>
      <c r="L49" s="9">
        <f>+'[1]Journal (Lakh)'!L49/100</f>
        <v>56.5616</v>
      </c>
      <c r="M49" s="9">
        <f>+'[1]Journal (Lakh)'!M49/100</f>
        <v>78.40209999999999</v>
      </c>
      <c r="N49" s="9">
        <f>+'[1]Journal (Lakh)'!N49/100</f>
        <v>103.62270000000001</v>
      </c>
      <c r="O49" s="9">
        <f>+'[1]Journal (Lakh)'!O49/100</f>
        <v>381.8854</v>
      </c>
      <c r="P49" s="9">
        <f t="shared" si="3"/>
        <v>3893.3428</v>
      </c>
      <c r="Q49" s="8">
        <f>+(P49/P$57)*100</f>
        <v>11.489783873063267</v>
      </c>
    </row>
    <row r="50" spans="1:17" s="13" customFormat="1" ht="16.5" customHeight="1">
      <c r="A50" s="22">
        <v>23</v>
      </c>
      <c r="B50" s="17" t="s">
        <v>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5">
        <f>+'[1]Journal (Lakh)'!O50/100</f>
        <v>700.8791</v>
      </c>
      <c r="P50" s="15">
        <f t="shared" si="3"/>
        <v>700.8791</v>
      </c>
      <c r="Q50" s="14">
        <f>+(P50/P$56)*100</f>
        <v>1.6678323616637805</v>
      </c>
    </row>
    <row r="51" spans="1:17" s="7" customFormat="1" ht="16.5" customHeight="1">
      <c r="A51" s="20"/>
      <c r="B51" s="11" t="s">
        <v>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5">
        <f>+'[1]Journal (Lakh)'!O51/100</f>
        <v>632.5226</v>
      </c>
      <c r="P51" s="9">
        <f t="shared" si="3"/>
        <v>632.5226</v>
      </c>
      <c r="Q51" s="8">
        <f>+(P51/P$57)*100</f>
        <v>1.8666601792238915</v>
      </c>
    </row>
    <row r="52" spans="1:17" s="7" customFormat="1" ht="16.5" customHeight="1">
      <c r="A52" s="20">
        <v>24</v>
      </c>
      <c r="B52" s="17" t="s">
        <v>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5">
        <f>+'[1]Journal (Lakh)'!O52/100</f>
        <v>1795.5195999999999</v>
      </c>
      <c r="P52" s="15">
        <f t="shared" si="3"/>
        <v>1795.5195999999999</v>
      </c>
      <c r="Q52" s="14">
        <f>+(P52/P$56)*100</f>
        <v>4.272670842776744</v>
      </c>
    </row>
    <row r="53" spans="1:17" s="7" customFormat="1" ht="16.5" customHeight="1">
      <c r="A53" s="20"/>
      <c r="B53" s="11" t="s">
        <v>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5">
        <f>+'[1]Journal (Lakh)'!O53/100</f>
        <v>1293.8355999999999</v>
      </c>
      <c r="P53" s="9">
        <f t="shared" si="3"/>
        <v>1293.8355999999999</v>
      </c>
      <c r="Q53" s="8">
        <f>+(P53/P$57)*100</f>
        <v>3.818284742683109</v>
      </c>
    </row>
    <row r="54" spans="1:18" s="13" customFormat="1" ht="16.5" customHeight="1">
      <c r="A54" s="22"/>
      <c r="B54" s="17" t="s">
        <v>3</v>
      </c>
      <c r="C54" s="15">
        <f aca="true" t="shared" si="4" ref="C54:P54">+C42+C44+C46+C48+C50+C52</f>
        <v>2680.213</v>
      </c>
      <c r="D54" s="15">
        <f t="shared" si="4"/>
        <v>1500.1729</v>
      </c>
      <c r="E54" s="15">
        <f t="shared" si="4"/>
        <v>802.5248</v>
      </c>
      <c r="F54" s="15">
        <f t="shared" si="4"/>
        <v>697.6481</v>
      </c>
      <c r="G54" s="15">
        <f t="shared" si="4"/>
        <v>1077.3325</v>
      </c>
      <c r="H54" s="15">
        <f t="shared" si="4"/>
        <v>8378.9195</v>
      </c>
      <c r="I54" s="15">
        <f t="shared" si="4"/>
        <v>4250.9274</v>
      </c>
      <c r="J54" s="15">
        <f t="shared" si="4"/>
        <v>4127.9921</v>
      </c>
      <c r="K54" s="15">
        <f t="shared" si="4"/>
        <v>5642.6751</v>
      </c>
      <c r="L54" s="15">
        <f t="shared" si="4"/>
        <v>174.0066</v>
      </c>
      <c r="M54" s="15">
        <f t="shared" si="4"/>
        <v>419.41399</v>
      </c>
      <c r="N54" s="15">
        <f t="shared" si="4"/>
        <v>491.62028100000003</v>
      </c>
      <c r="O54" s="15">
        <f t="shared" si="4"/>
        <v>4133.727191</v>
      </c>
      <c r="P54" s="15">
        <f t="shared" si="4"/>
        <v>24498.081061999994</v>
      </c>
      <c r="Q54" s="14">
        <f>+(P54/P$56)*100</f>
        <v>58.296348676777754</v>
      </c>
      <c r="R54" s="21">
        <v>2067940.455432437</v>
      </c>
    </row>
    <row r="55" spans="1:18" s="7" customFormat="1" ht="16.5" customHeight="1">
      <c r="A55" s="20"/>
      <c r="B55" s="11" t="s">
        <v>1</v>
      </c>
      <c r="C55" s="9">
        <f aca="true" t="shared" si="5" ref="C55:O55">+C43+C45+C47+C49+C51+C53</f>
        <v>2356.9534</v>
      </c>
      <c r="D55" s="9">
        <f t="shared" si="5"/>
        <v>1341.0173999999997</v>
      </c>
      <c r="E55" s="9">
        <f t="shared" si="5"/>
        <v>703.1113999999999</v>
      </c>
      <c r="F55" s="9">
        <f t="shared" si="5"/>
        <v>637.906</v>
      </c>
      <c r="G55" s="9">
        <f t="shared" si="5"/>
        <v>898.5835000000001</v>
      </c>
      <c r="H55" s="9">
        <f t="shared" si="5"/>
        <v>6445.0275</v>
      </c>
      <c r="I55" s="9">
        <f t="shared" si="5"/>
        <v>3594.4750000000004</v>
      </c>
      <c r="J55" s="9">
        <f t="shared" si="5"/>
        <v>2850.5525</v>
      </c>
      <c r="K55" s="9">
        <f t="shared" si="5"/>
        <v>4783.713041999999</v>
      </c>
      <c r="L55" s="9">
        <f t="shared" si="5"/>
        <v>139.06130000000002</v>
      </c>
      <c r="M55" s="9">
        <f t="shared" si="5"/>
        <v>325.420894</v>
      </c>
      <c r="N55" s="9">
        <f t="shared" si="5"/>
        <v>378.268311</v>
      </c>
      <c r="O55" s="9">
        <f t="shared" si="5"/>
        <v>3391.9227379999998</v>
      </c>
      <c r="P55" s="9">
        <f>C55+D55+G55+H55+K55+L55+M55+N55+O55</f>
        <v>20059.968085</v>
      </c>
      <c r="Q55" s="8">
        <f>+(P55/P$57)*100</f>
        <v>59.19969281852006</v>
      </c>
      <c r="R55" s="19">
        <v>1682029.4762783952</v>
      </c>
    </row>
    <row r="56" spans="1:17" s="13" customFormat="1" ht="16.5" customHeight="1">
      <c r="A56" s="18"/>
      <c r="B56" s="17" t="s">
        <v>2</v>
      </c>
      <c r="C56" s="16">
        <f aca="true" t="shared" si="6" ref="C56:O56">+C40+C54</f>
        <v>4182.302868822917</v>
      </c>
      <c r="D56" s="16">
        <f t="shared" si="6"/>
        <v>2170.991042373129</v>
      </c>
      <c r="E56" s="16">
        <f t="shared" si="6"/>
        <v>1367.0292923861512</v>
      </c>
      <c r="F56" s="16">
        <f t="shared" si="6"/>
        <v>803.9617499869775</v>
      </c>
      <c r="G56" s="16">
        <f t="shared" si="6"/>
        <v>1617.0380417060883</v>
      </c>
      <c r="H56" s="16">
        <f t="shared" si="6"/>
        <v>17203.575636511814</v>
      </c>
      <c r="I56" s="16">
        <f t="shared" si="6"/>
        <v>10199.64588094429</v>
      </c>
      <c r="J56" s="16">
        <f t="shared" si="6"/>
        <v>7003.929756367526</v>
      </c>
      <c r="K56" s="16">
        <f t="shared" si="6"/>
        <v>9646.07407960284</v>
      </c>
      <c r="L56" s="16">
        <f t="shared" si="6"/>
        <v>341.1755603291</v>
      </c>
      <c r="M56" s="16">
        <f t="shared" si="6"/>
        <v>939.278241182717</v>
      </c>
      <c r="N56" s="16">
        <f t="shared" si="6"/>
        <v>1049.2786861064849</v>
      </c>
      <c r="O56" s="16">
        <f t="shared" si="6"/>
        <v>4873.639995146916</v>
      </c>
      <c r="P56" s="15">
        <f>C56+D56+G56+H56+K56+L56+M56+N56+O56</f>
        <v>42023.354151782</v>
      </c>
      <c r="Q56" s="14">
        <f>+(P56/P$56)*100</f>
        <v>100</v>
      </c>
    </row>
    <row r="57" spans="1:17" s="7" customFormat="1" ht="16.5" customHeight="1">
      <c r="A57" s="12"/>
      <c r="B57" s="11" t="s">
        <v>1</v>
      </c>
      <c r="C57" s="10">
        <f aca="true" t="shared" si="7" ref="C57:O57">+C41+C55</f>
        <v>3556.1719595656787</v>
      </c>
      <c r="D57" s="10">
        <f t="shared" si="7"/>
        <v>1892.5085353334537</v>
      </c>
      <c r="E57" s="10">
        <f t="shared" si="7"/>
        <v>1141.745686187664</v>
      </c>
      <c r="F57" s="10">
        <f t="shared" si="7"/>
        <v>750.6873052507899</v>
      </c>
      <c r="G57" s="10">
        <f t="shared" si="7"/>
        <v>1322.2246320915133</v>
      </c>
      <c r="H57" s="10">
        <f t="shared" si="7"/>
        <v>12946.71018345068</v>
      </c>
      <c r="I57" s="10">
        <f t="shared" si="7"/>
        <v>8279.729336468521</v>
      </c>
      <c r="J57" s="10">
        <f t="shared" si="7"/>
        <v>4666.980846982158</v>
      </c>
      <c r="K57" s="10">
        <f t="shared" si="7"/>
        <v>8212.88716070754</v>
      </c>
      <c r="L57" s="10">
        <f t="shared" si="7"/>
        <v>341.83910425168</v>
      </c>
      <c r="M57" s="10">
        <f t="shared" si="7"/>
        <v>768.6542023173474</v>
      </c>
      <c r="N57" s="10">
        <f t="shared" si="7"/>
        <v>850.2263746302958</v>
      </c>
      <c r="O57" s="10">
        <f t="shared" si="7"/>
        <v>3994.0348987229027</v>
      </c>
      <c r="P57" s="9">
        <f>C57+D57+G57+H57+K57+L57+M57+N57+O57</f>
        <v>33885.257051071094</v>
      </c>
      <c r="Q57" s="8">
        <f>+(P57/P$57)*100</f>
        <v>100</v>
      </c>
    </row>
    <row r="58" ht="9.75" customHeight="1"/>
    <row r="59" spans="1:17" s="3" customFormat="1" ht="12.75" customHeight="1">
      <c r="A59" s="35" t="s">
        <v>0</v>
      </c>
      <c r="B59" s="35"/>
      <c r="C59" s="35"/>
      <c r="D59" s="35"/>
      <c r="E59" s="35"/>
      <c r="F59" s="35"/>
      <c r="G59" s="35"/>
      <c r="H59" s="35"/>
      <c r="I59" s="6"/>
      <c r="J59" s="4"/>
      <c r="K59" s="5"/>
      <c r="L59" s="4"/>
      <c r="M59" s="4"/>
      <c r="N59" s="4"/>
      <c r="O59" s="4"/>
      <c r="P59" s="4"/>
      <c r="Q59" s="4"/>
    </row>
  </sheetData>
  <sheetProtection/>
  <mergeCells count="2">
    <mergeCell ref="A1:L1"/>
    <mergeCell ref="A59:H59"/>
  </mergeCells>
  <printOptions horizontalCentered="1" verticalCentered="1"/>
  <pageMargins left="0" right="0" top="0.21" bottom="0" header="0.25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2012-03-05T06:24:46Z</dcterms:modified>
  <cp:category/>
  <cp:version/>
  <cp:contentType/>
  <cp:contentStatus/>
</cp:coreProperties>
</file>