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50" activeTab="0"/>
  </bookViews>
  <sheets>
    <sheet name="october_Internal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<sst xmlns="http://schemas.openxmlformats.org/spreadsheetml/2006/main" count="53" uniqueCount="50">
  <si>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INSURANCE REGULATORY AND DEVELOPMENT AUTHORITY</t>
  </si>
  <si>
    <t>FLASH FIGURES -- NON LIFE INSURERS</t>
  </si>
  <si>
    <t>(` crore)</t>
  </si>
  <si>
    <t>INSURER</t>
  </si>
  <si>
    <t>GROWTH OVER THE CORRESPONDING PERIOD OF PREVIOUS YEAR</t>
  </si>
  <si>
    <t>2016-17</t>
  </si>
  <si>
    <t>2015-16*</t>
  </si>
  <si>
    <t>Royal Sundaram</t>
  </si>
  <si>
    <t>Tata-AIG</t>
  </si>
  <si>
    <t>Reliance General</t>
  </si>
  <si>
    <t>IFFCO-Tokio</t>
  </si>
  <si>
    <t>ICICI-lombard</t>
  </si>
  <si>
    <t>Bajaj Allianz</t>
  </si>
  <si>
    <t>HDFC ERGO General</t>
  </si>
  <si>
    <t>Cholamandalam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</si>
  <si>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</si>
  <si>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</si>
  <si>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</si>
  <si>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</si>
  <si>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 xml:space="preserve">Raheja QBE </t>
  </si>
  <si>
    <t>SBI General</t>
  </si>
  <si>
    <t>L&amp;T General</t>
  </si>
  <si>
    <t>Magma HDI</t>
  </si>
  <si>
    <t>Liberty</t>
  </si>
  <si>
    <t>Star Health &amp; Allied Insurance</t>
  </si>
  <si>
    <t>Apollo MUNICH</t>
  </si>
  <si>
    <t xml:space="preserve">Max BUPA </t>
  </si>
  <si>
    <t>Religare</t>
  </si>
  <si>
    <t>Cigna TTK</t>
  </si>
  <si>
    <t>NA</t>
  </si>
  <si>
    <t>New India</t>
  </si>
  <si>
    <t xml:space="preserve">National </t>
  </si>
  <si>
    <t>United India</t>
  </si>
  <si>
    <t>Oriental</t>
  </si>
  <si>
    <t>ECGC</t>
  </si>
  <si>
    <t>AIC</t>
  </si>
  <si>
    <t>PRIVATE TOTAL</t>
  </si>
  <si>
    <t>PUBLIC TOTAL</t>
  </si>
  <si>
    <t xml:space="preserve">GRAND TOTAL </t>
  </si>
  <si>
    <t xml:space="preserve">Note: Compiled on the basis of data submitted by the Insurance companies      </t>
  </si>
  <si>
    <t xml:space="preserve"> *  Figures revised by insurance companies</t>
  </si>
  <si>
    <t>Private Sector Gen. Insurers Total</t>
  </si>
  <si>
    <t>Stand-alone Pvt Health Insurers</t>
  </si>
  <si>
    <t>Specialized PSU Insurers</t>
  </si>
  <si>
    <t>Public Sector Insurers Total</t>
  </si>
  <si>
    <t>OCTOBER</t>
  </si>
  <si>
    <t>Kotak Mahindra#</t>
  </si>
  <si>
    <t>Aditya Birla Health **</t>
  </si>
  <si>
    <t>** commenced operations in October 2016</t>
  </si>
  <si>
    <t xml:space="preserve"> # Commenced operations in Dec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</si>
</sst>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Rupee Foradian"/>
      <family val="2"/>
    </font>
    <font>
      <sz val="10"/>
      <name val="Rupee Foradian"/>
      <family val="2"/>
    </font>
    <font>
      <b/>
      <sz val="10"/>
      <name val="Trebuchet MS"/>
      <family val="2"/>
    </font>
    <font>
      <sz val="10"/>
      <name val="Bookman Old Style"/>
      <family val="1"/>
    </font>
    <font>
      <sz val="10"/>
      <name val="Trebuchet MS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60" applyFont="1" applyAlignment="1">
      <alignment vertical="center"/>
      <protection/>
    </xf>
    <xf numFmtId="0" fontId="3" fillId="0" borderId="0" xfId="60" applyFont="1" applyAlignment="1">
      <alignment horizontal="right" vertical="center"/>
      <protection/>
    </xf>
    <xf numFmtId="0" fontId="4" fillId="0" borderId="0" xfId="60" applyFont="1" applyFill="1" applyAlignment="1">
      <alignment vertical="center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vertical="center"/>
      <protection/>
    </xf>
    <xf numFmtId="2" fontId="4" fillId="0" borderId="10" xfId="60" applyNumberFormat="1" applyFont="1" applyBorder="1" applyAlignment="1">
      <alignment vertical="center"/>
      <protection/>
    </xf>
    <xf numFmtId="2" fontId="4" fillId="0" borderId="10" xfId="46" applyNumberFormat="1" applyFont="1" applyFill="1" applyBorder="1" applyAlignment="1">
      <alignment vertical="center"/>
    </xf>
    <xf numFmtId="0" fontId="4" fillId="0" borderId="10" xfId="60" applyFont="1" applyFill="1" applyBorder="1" applyAlignment="1">
      <alignment vertical="center"/>
      <protection/>
    </xf>
    <xf numFmtId="0" fontId="6" fillId="0" borderId="10" xfId="60" applyFont="1" applyFill="1" applyBorder="1">
      <alignment/>
      <protection/>
    </xf>
    <xf numFmtId="0" fontId="7" fillId="0" borderId="10" xfId="60" applyFont="1" applyBorder="1">
      <alignment/>
      <protection/>
    </xf>
    <xf numFmtId="2" fontId="3" fillId="0" borderId="10" xfId="46" applyNumberFormat="1" applyFont="1" applyFill="1" applyBorder="1" applyAlignment="1">
      <alignment vertical="center"/>
    </xf>
    <xf numFmtId="2" fontId="3" fillId="0" borderId="0" xfId="46" applyNumberFormat="1" applyFont="1" applyFill="1" applyBorder="1" applyAlignment="1">
      <alignment vertical="center" wrapText="1"/>
    </xf>
    <xf numFmtId="2" fontId="4" fillId="0" borderId="0" xfId="60" applyNumberFormat="1" applyFont="1" applyAlignment="1">
      <alignment vertical="center"/>
      <protection/>
    </xf>
    <xf numFmtId="2" fontId="4" fillId="0" borderId="10" xfId="46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45" fillId="0" borderId="11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5" fillId="14" borderId="10" xfId="60" applyFont="1" applyFill="1" applyBorder="1">
      <alignment/>
      <protection/>
    </xf>
    <xf numFmtId="2" fontId="3" fillId="14" borderId="10" xfId="60" applyNumberFormat="1" applyFont="1" applyFill="1" applyBorder="1" applyAlignment="1">
      <alignment vertical="center"/>
      <protection/>
    </xf>
    <xf numFmtId="2" fontId="3" fillId="14" borderId="10" xfId="46" applyNumberFormat="1" applyFont="1" applyFill="1" applyBorder="1" applyAlignment="1">
      <alignment vertical="center"/>
    </xf>
    <xf numFmtId="0" fontId="5" fillId="8" borderId="10" xfId="60" applyFont="1" applyFill="1" applyBorder="1">
      <alignment/>
      <protection/>
    </xf>
    <xf numFmtId="2" fontId="3" fillId="8" borderId="10" xfId="60" applyNumberFormat="1" applyFont="1" applyFill="1" applyBorder="1" applyAlignment="1">
      <alignment vertical="center"/>
      <protection/>
    </xf>
    <xf numFmtId="2" fontId="3" fillId="8" borderId="10" xfId="46" applyNumberFormat="1" applyFont="1" applyFill="1" applyBorder="1" applyAlignment="1">
      <alignment vertical="center"/>
    </xf>
    <xf numFmtId="2" fontId="4" fillId="8" borderId="10" xfId="46" applyNumberFormat="1" applyFont="1" applyFill="1" applyBorder="1" applyAlignment="1">
      <alignment vertical="center"/>
    </xf>
    <xf numFmtId="0" fontId="3" fillId="14" borderId="10" xfId="60" applyFont="1" applyFill="1" applyBorder="1" applyAlignment="1">
      <alignment vertical="center"/>
      <protection/>
    </xf>
    <xf numFmtId="2" fontId="3" fillId="14" borderId="10" xfId="60" applyNumberFormat="1" applyFont="1" applyFill="1" applyBorder="1" applyAlignment="1">
      <alignment vertical="center"/>
      <protection/>
    </xf>
    <xf numFmtId="2" fontId="3" fillId="14" borderId="10" xfId="46" applyNumberFormat="1" applyFont="1" applyFill="1" applyBorder="1" applyAlignment="1">
      <alignment vertical="center"/>
    </xf>
    <xf numFmtId="2" fontId="3" fillId="33" borderId="10" xfId="46" applyNumberFormat="1" applyFont="1" applyFill="1" applyBorder="1" applyAlignment="1">
      <alignment vertical="center"/>
    </xf>
    <xf numFmtId="2" fontId="3" fillId="33" borderId="10" xfId="60" applyNumberFormat="1" applyFont="1" applyFill="1" applyBorder="1" applyAlignment="1">
      <alignment vertical="center"/>
      <protection/>
    </xf>
    <xf numFmtId="2" fontId="3" fillId="34" borderId="10" xfId="46" applyNumberFormat="1" applyFont="1" applyFill="1" applyBorder="1" applyAlignment="1">
      <alignment vertical="center"/>
    </xf>
    <xf numFmtId="2" fontId="3" fillId="34" borderId="10" xfId="60" applyNumberFormat="1" applyFont="1" applyFill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2" fontId="5" fillId="0" borderId="0" xfId="45" applyNumberFormat="1" applyFont="1" applyFill="1" applyBorder="1" applyAlignment="1">
      <alignment vertical="top" wrapText="1"/>
    </xf>
    <xf numFmtId="0" fontId="4" fillId="0" borderId="0" xfId="60" applyFont="1" applyBorder="1" applyAlignment="1">
      <alignment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 wrapText="1"/>
      <protection/>
    </xf>
    <xf numFmtId="0" fontId="3" fillId="0" borderId="10" xfId="60" applyFont="1" applyBorder="1" applyAlignment="1" quotePrefix="1">
      <alignment horizontal="center" vertical="center" wrapText="1"/>
      <protection/>
    </xf>
    <xf numFmtId="0" fontId="3" fillId="0" borderId="10" xfId="60" applyFont="1" applyFill="1" applyBorder="1" applyAlignment="1" quotePrefix="1">
      <alignment horizontal="center" vertical="center" wrapText="1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60" applyFont="1" applyBorder="1" applyAlignment="1" quotePrefix="1">
      <alignment horizontal="center" vertical="center"/>
      <protection/>
    </xf>
    <xf numFmtId="0" fontId="3" fillId="0" borderId="0" xfId="60" applyFont="1" applyFill="1" applyBorder="1" applyAlignment="1" quotePrefix="1">
      <alignment horizontal="center" vertical="center"/>
      <protection/>
    </xf>
    <xf numFmtId="0" fontId="3" fillId="0" borderId="0" xfId="60" applyFont="1" applyBorder="1" applyAlignment="1" quotePrefix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April06 - March 07 ex ECGC;" xfId="45"/>
    <cellStyle name="Comma_April06 - March 07 ex ECGC;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39.421875" style="0" bestFit="1" customWidth="1"/>
    <col min="2" max="2" width="11.00390625" style="0" bestFit="1" customWidth="1"/>
    <col min="3" max="3" width="10.28125" style="0" bestFit="1" customWidth="1"/>
    <col min="4" max="5" width="11.00390625" style="0" bestFit="1" customWidth="1"/>
    <col min="6" max="6" width="19.28125" style="0" customWidth="1"/>
    <col min="7" max="7" width="22.7109375" style="0" customWidth="1"/>
  </cols>
  <sheetData>
    <row r="1" spans="1:7" ht="15">
      <c r="A1" s="43" t="s">
        <v>0</v>
      </c>
      <c r="B1" s="43"/>
      <c r="C1" s="43"/>
      <c r="D1" s="43"/>
      <c r="E1" s="43"/>
      <c r="F1" s="43"/>
      <c r="G1" s="44"/>
    </row>
    <row r="2" spans="1:7" ht="15">
      <c r="A2" s="45" t="s">
        <v>1</v>
      </c>
      <c r="B2" s="45"/>
      <c r="C2" s="45"/>
      <c r="D2" s="45"/>
      <c r="E2" s="45"/>
      <c r="F2" s="45"/>
      <c r="G2" s="46"/>
    </row>
    <row r="3" spans="1:7" ht="15">
      <c r="A3" s="47" t="str">
        <f>"GROSS DIRECT PREMIUM UNDERWRITTEN FOR AND UPTO THE MONTH  OF "&amp;B5&amp;", 2016"</f>
        <v>GROSS DIRECT PREMIUM UNDERWRITTEN FOR AND UPTO THE MONTH  OF OCTOBER, 2016</v>
      </c>
      <c r="B3" s="47"/>
      <c r="C3" s="47"/>
      <c r="D3" s="47"/>
      <c r="E3" s="47"/>
      <c r="F3" s="47"/>
      <c r="G3" s="47"/>
    </row>
    <row r="4" spans="1:7" ht="15">
      <c r="A4" s="1"/>
      <c r="B4" s="33"/>
      <c r="C4" s="2" t="s">
        <v>2</v>
      </c>
      <c r="D4" s="33"/>
      <c r="E4" s="33"/>
      <c r="F4" s="33"/>
      <c r="G4" s="3"/>
    </row>
    <row r="5" spans="1:7" ht="24.75" customHeight="1">
      <c r="A5" s="36" t="s">
        <v>3</v>
      </c>
      <c r="B5" s="37" t="s">
        <v>45</v>
      </c>
      <c r="C5" s="38"/>
      <c r="D5" s="39" t="str">
        <f>"APRIL- "&amp;B5</f>
        <v>APRIL- OCTOBER</v>
      </c>
      <c r="E5" s="40"/>
      <c r="F5" s="41" t="str">
        <f>"MARKET SHARE UPTO "&amp;PROPER(B5)&amp;" , 2016"</f>
        <v>MARKET SHARE UPTO October , 2016</v>
      </c>
      <c r="G5" s="42" t="s">
        <v>4</v>
      </c>
    </row>
    <row r="6" spans="1:7" ht="42" customHeight="1">
      <c r="A6" s="36"/>
      <c r="B6" s="4" t="s">
        <v>5</v>
      </c>
      <c r="C6" s="4" t="s">
        <v>6</v>
      </c>
      <c r="D6" s="4" t="s">
        <v>5</v>
      </c>
      <c r="E6" s="4" t="s">
        <v>6</v>
      </c>
      <c r="F6" s="41"/>
      <c r="G6" s="42"/>
    </row>
    <row r="7" spans="1:7" ht="15">
      <c r="A7" s="5" t="s">
        <v>7</v>
      </c>
      <c r="B7" s="6">
        <v>217.30695536815966</v>
      </c>
      <c r="C7" s="6">
        <v>150.5031358348324</v>
      </c>
      <c r="D7" s="6">
        <v>1294.8472500089235</v>
      </c>
      <c r="E7" s="6">
        <v>937.5932319387637</v>
      </c>
      <c r="F7" s="7">
        <v>1.7833585456034868</v>
      </c>
      <c r="G7" s="7">
        <v>38.103305986053975</v>
      </c>
    </row>
    <row r="8" spans="1:7" ht="15">
      <c r="A8" s="5" t="s">
        <v>8</v>
      </c>
      <c r="B8" s="6">
        <v>499.71624394299994</v>
      </c>
      <c r="C8" s="6">
        <v>234.97040824499993</v>
      </c>
      <c r="D8" s="6">
        <v>2476.332694289</v>
      </c>
      <c r="E8" s="6">
        <v>1806.478701992</v>
      </c>
      <c r="F8" s="7">
        <v>3.4105869028853872</v>
      </c>
      <c r="G8" s="7">
        <v>37.080647093063064</v>
      </c>
    </row>
    <row r="9" spans="1:7" ht="15">
      <c r="A9" s="5" t="s">
        <v>9</v>
      </c>
      <c r="B9" s="6">
        <v>298.69096023599997</v>
      </c>
      <c r="C9" s="6">
        <v>228.620904457</v>
      </c>
      <c r="D9" s="6">
        <v>2618.9891608410003</v>
      </c>
      <c r="E9" s="6">
        <v>1716.4104094530003</v>
      </c>
      <c r="F9" s="7">
        <v>3.6070638454045567</v>
      </c>
      <c r="G9" s="7">
        <v>52.58525271212036</v>
      </c>
    </row>
    <row r="10" spans="1:7" ht="15">
      <c r="A10" s="5" t="s">
        <v>10</v>
      </c>
      <c r="B10" s="6">
        <v>374.75538274800005</v>
      </c>
      <c r="C10" s="6">
        <v>282.377196287</v>
      </c>
      <c r="D10" s="6">
        <v>2510.7947273409995</v>
      </c>
      <c r="E10" s="6">
        <v>2086.985361409</v>
      </c>
      <c r="F10" s="7">
        <v>3.4580505408872675</v>
      </c>
      <c r="G10" s="7">
        <v>20.30725149149444</v>
      </c>
    </row>
    <row r="11" spans="1:7" ht="15">
      <c r="A11" s="5" t="s">
        <v>11</v>
      </c>
      <c r="B11" s="6">
        <v>865.9972036184461</v>
      </c>
      <c r="C11" s="6">
        <v>743.8267987488485</v>
      </c>
      <c r="D11" s="6">
        <v>6431.089575467232</v>
      </c>
      <c r="E11" s="6">
        <v>4740.946437946985</v>
      </c>
      <c r="F11" s="7">
        <v>8.857367965118627</v>
      </c>
      <c r="G11" s="7">
        <v>35.649909984052584</v>
      </c>
    </row>
    <row r="12" spans="1:7" ht="15">
      <c r="A12" s="5" t="s">
        <v>12</v>
      </c>
      <c r="B12" s="6">
        <v>516.5331913</v>
      </c>
      <c r="C12" s="6">
        <v>488.41197070000004</v>
      </c>
      <c r="D12" s="6">
        <v>4193.805566800001</v>
      </c>
      <c r="E12" s="6">
        <v>3264.368333399999</v>
      </c>
      <c r="F12" s="7">
        <v>5.7760164344487075</v>
      </c>
      <c r="G12" s="7">
        <v>28.472192426641623</v>
      </c>
    </row>
    <row r="13" spans="1:7" ht="15">
      <c r="A13" s="5" t="s">
        <v>13</v>
      </c>
      <c r="B13" s="6">
        <v>349.15415362098264</v>
      </c>
      <c r="C13" s="6">
        <v>293.2760821081548</v>
      </c>
      <c r="D13" s="6">
        <v>2961.2803973610003</v>
      </c>
      <c r="E13" s="6">
        <v>1886.197113289614</v>
      </c>
      <c r="F13" s="7">
        <v>4.0784924264429145</v>
      </c>
      <c r="G13" s="7">
        <v>56.997398442434886</v>
      </c>
    </row>
    <row r="14" spans="1:7" ht="15">
      <c r="A14" s="5" t="s">
        <v>14</v>
      </c>
      <c r="B14" s="6">
        <v>261.86259599576005</v>
      </c>
      <c r="C14" s="6">
        <v>202.68928285700014</v>
      </c>
      <c r="D14" s="6">
        <v>1731.7995714246251</v>
      </c>
      <c r="E14" s="6">
        <v>1290.1896637460004</v>
      </c>
      <c r="F14" s="7">
        <v>2.3851613114606973</v>
      </c>
      <c r="G14" s="7">
        <v>34.22829372205887</v>
      </c>
    </row>
    <row r="15" spans="1:7" ht="15">
      <c r="A15" s="5" t="s">
        <v>15</v>
      </c>
      <c r="B15" s="6">
        <v>185.79029154100002</v>
      </c>
      <c r="C15" s="6">
        <v>130.800212295</v>
      </c>
      <c r="D15" s="6">
        <v>1010.315819250002</v>
      </c>
      <c r="E15" s="6">
        <v>888.0329200209999</v>
      </c>
      <c r="F15" s="7">
        <v>1.391481002879268</v>
      </c>
      <c r="G15" s="7">
        <v>13.770086274066335</v>
      </c>
    </row>
    <row r="16" spans="1:7" ht="15">
      <c r="A16" s="5" t="s">
        <v>16</v>
      </c>
      <c r="B16" s="6">
        <v>56.653898973000025</v>
      </c>
      <c r="C16" s="6">
        <v>68.29587615999999</v>
      </c>
      <c r="D16" s="6">
        <v>601.028364227</v>
      </c>
      <c r="E16" s="6">
        <v>462.310841583</v>
      </c>
      <c r="F16" s="7">
        <v>0.8277803188653479</v>
      </c>
      <c r="G16" s="7">
        <v>30.005249751231634</v>
      </c>
    </row>
    <row r="17" spans="1:7" ht="15">
      <c r="A17" s="8" t="s">
        <v>17</v>
      </c>
      <c r="B17" s="6">
        <v>160.4590672</v>
      </c>
      <c r="C17" s="6">
        <v>139.502188084</v>
      </c>
      <c r="D17" s="6">
        <v>1026.5858772000001</v>
      </c>
      <c r="E17" s="6">
        <v>930.6853469</v>
      </c>
      <c r="F17" s="7">
        <v>1.4138893192906385</v>
      </c>
      <c r="G17" s="7">
        <v>10.304291414862517</v>
      </c>
    </row>
    <row r="18" spans="1:7" ht="15">
      <c r="A18" s="8" t="s">
        <v>18</v>
      </c>
      <c r="B18" s="6">
        <v>122.16529464500015</v>
      </c>
      <c r="C18" s="6">
        <v>129.0453899810001</v>
      </c>
      <c r="D18" s="6">
        <v>766.5199021460003</v>
      </c>
      <c r="E18" s="6">
        <v>780.1852348310002</v>
      </c>
      <c r="F18" s="7">
        <v>1.0557073954922465</v>
      </c>
      <c r="G18" s="7">
        <v>-1.7515497698389626</v>
      </c>
    </row>
    <row r="19" spans="1:7" ht="15">
      <c r="A19" s="8" t="s">
        <v>19</v>
      </c>
      <c r="B19" s="6">
        <v>5.214786241</v>
      </c>
      <c r="C19" s="6">
        <v>1.9838542010000004</v>
      </c>
      <c r="D19" s="6">
        <v>31.906669974999996</v>
      </c>
      <c r="E19" s="6">
        <v>15.041719606</v>
      </c>
      <c r="F19" s="7">
        <v>0.0439442046629626</v>
      </c>
      <c r="G19" s="7">
        <v>112.12115908790594</v>
      </c>
    </row>
    <row r="20" spans="1:7" ht="15">
      <c r="A20" s="8" t="s">
        <v>20</v>
      </c>
      <c r="B20" s="6">
        <v>166.78987560625995</v>
      </c>
      <c r="C20" s="6">
        <v>159.40977064853396</v>
      </c>
      <c r="D20" s="6">
        <v>1361.4414984645432</v>
      </c>
      <c r="E20" s="6">
        <v>1016.4626990471718</v>
      </c>
      <c r="F20" s="7">
        <v>1.8750770259652074</v>
      </c>
      <c r="G20" s="7">
        <v>33.93914993051425</v>
      </c>
    </row>
    <row r="21" spans="1:7" ht="15.75">
      <c r="A21" s="9" t="s">
        <v>21</v>
      </c>
      <c r="B21" s="6">
        <v>20.28239562967999</v>
      </c>
      <c r="C21" s="6">
        <v>43.25746729011111</v>
      </c>
      <c r="D21" s="6">
        <v>236.8237018469798</v>
      </c>
      <c r="E21" s="6">
        <v>242.5751367008228</v>
      </c>
      <c r="F21" s="7">
        <v>0.32617096146850766</v>
      </c>
      <c r="G21" s="7">
        <v>-2.370991080151997</v>
      </c>
    </row>
    <row r="22" spans="1:7" ht="15.75">
      <c r="A22" s="10" t="s">
        <v>22</v>
      </c>
      <c r="B22" s="6">
        <v>37.987336267</v>
      </c>
      <c r="C22" s="6">
        <v>37.9898807</v>
      </c>
      <c r="D22" s="6">
        <v>224.93302419199998</v>
      </c>
      <c r="E22" s="6">
        <v>226.41674829999997</v>
      </c>
      <c r="F22" s="7">
        <v>0.3097942486099998</v>
      </c>
      <c r="G22" s="7">
        <v>-0.65530669402339</v>
      </c>
    </row>
    <row r="23" spans="1:7" ht="15.75">
      <c r="A23" s="10" t="s">
        <v>23</v>
      </c>
      <c r="B23" s="6">
        <v>54.52150770799999</v>
      </c>
      <c r="C23" s="6">
        <v>33.815644874</v>
      </c>
      <c r="D23" s="6">
        <v>339.48853996899993</v>
      </c>
      <c r="E23" s="6">
        <v>238.87802909300004</v>
      </c>
      <c r="F23" s="7">
        <v>0.4675685019093909</v>
      </c>
      <c r="G23" s="7">
        <v>42.11794247382634</v>
      </c>
    </row>
    <row r="24" spans="1:7" ht="15.75">
      <c r="A24" s="10" t="s">
        <v>46</v>
      </c>
      <c r="B24" s="6">
        <v>7.688216156999986</v>
      </c>
      <c r="C24" s="6">
        <v>0</v>
      </c>
      <c r="D24" s="6">
        <v>33.09162968299998</v>
      </c>
      <c r="E24" s="6">
        <v>0</v>
      </c>
      <c r="F24" s="7">
        <v>0.04557621803090467</v>
      </c>
      <c r="G24" s="14" t="s">
        <v>29</v>
      </c>
    </row>
    <row r="25" spans="1:7" ht="15.75">
      <c r="A25" s="22" t="s">
        <v>41</v>
      </c>
      <c r="B25" s="23">
        <f>SUM(B7:B24)</f>
        <v>4201.569356798289</v>
      </c>
      <c r="C25" s="23">
        <f>SUM(C7:C24)</f>
        <v>3368.776063471481</v>
      </c>
      <c r="D25" s="23">
        <f>SUM(D7:D24)</f>
        <v>29851.073970486304</v>
      </c>
      <c r="E25" s="23">
        <f>SUM(E7:E24)</f>
        <v>22529.757929257357</v>
      </c>
      <c r="F25" s="24">
        <f>(D25/D$43)*100</f>
        <v>41.112657086601274</v>
      </c>
      <c r="G25" s="25">
        <f>(D25-E25)/E25*100</f>
        <v>32.496203750691066</v>
      </c>
    </row>
    <row r="26" spans="1:7" ht="15.75">
      <c r="A26" s="9" t="s">
        <v>24</v>
      </c>
      <c r="B26" s="6">
        <v>193.5199</v>
      </c>
      <c r="C26" s="6">
        <v>144.64000000000001</v>
      </c>
      <c r="D26" s="6">
        <v>1323.5436000000002</v>
      </c>
      <c r="E26" s="6">
        <v>967.9600999999999</v>
      </c>
      <c r="F26" s="7">
        <v>1.8228812622666783</v>
      </c>
      <c r="G26" s="7">
        <v>36.73534683919309</v>
      </c>
    </row>
    <row r="27" spans="1:7" ht="15.75">
      <c r="A27" s="9" t="s">
        <v>25</v>
      </c>
      <c r="B27" s="6">
        <v>87.67753593699999</v>
      </c>
      <c r="C27" s="6">
        <v>71.737277906</v>
      </c>
      <c r="D27" s="6">
        <v>550.9427779260001</v>
      </c>
      <c r="E27" s="6">
        <v>437.814159953</v>
      </c>
      <c r="F27" s="7">
        <v>0.7587987781153995</v>
      </c>
      <c r="G27" s="7">
        <v>25.83941505801105</v>
      </c>
    </row>
    <row r="28" spans="1:7" ht="15.75">
      <c r="A28" s="9" t="s">
        <v>26</v>
      </c>
      <c r="B28" s="6">
        <v>43.31498797100016</v>
      </c>
      <c r="C28" s="6">
        <v>38.98673773900047</v>
      </c>
      <c r="D28" s="6">
        <v>303.7374663300588</v>
      </c>
      <c r="E28" s="6">
        <v>250.68010745100048</v>
      </c>
      <c r="F28" s="7">
        <v>0.41832950272391495</v>
      </c>
      <c r="G28" s="7">
        <v>21.165364662782125</v>
      </c>
    </row>
    <row r="29" spans="1:7" ht="15.75">
      <c r="A29" s="10" t="s">
        <v>27</v>
      </c>
      <c r="B29" s="6">
        <v>51.62368594399948</v>
      </c>
      <c r="C29" s="6">
        <v>39.15494558929943</v>
      </c>
      <c r="D29" s="6">
        <v>354.92255581900105</v>
      </c>
      <c r="E29" s="6">
        <v>269.5943873835384</v>
      </c>
      <c r="F29" s="7">
        <v>0.48882535985838027</v>
      </c>
      <c r="G29" s="7">
        <v>31.650573019560145</v>
      </c>
    </row>
    <row r="30" spans="1:7" ht="15.75">
      <c r="A30" s="10" t="s">
        <v>28</v>
      </c>
      <c r="B30" s="6">
        <v>15.24254970567386</v>
      </c>
      <c r="C30" s="6">
        <v>9.524157993999966</v>
      </c>
      <c r="D30" s="6">
        <v>112.64814963433815</v>
      </c>
      <c r="E30" s="6">
        <v>48.563707210106</v>
      </c>
      <c r="F30" s="7">
        <v>0.15514728883691323</v>
      </c>
      <c r="G30" s="7">
        <v>131.9595354345113</v>
      </c>
    </row>
    <row r="31" spans="1:7" ht="16.5">
      <c r="A31" s="15" t="s">
        <v>47</v>
      </c>
      <c r="B31" s="6">
        <v>0.7595501</v>
      </c>
      <c r="C31" s="6">
        <v>0</v>
      </c>
      <c r="D31" s="6">
        <v>0.7595501</v>
      </c>
      <c r="E31" s="6">
        <v>0</v>
      </c>
      <c r="F31" s="7">
        <v>0.0010461080730871136</v>
      </c>
      <c r="G31" s="14" t="s">
        <v>29</v>
      </c>
    </row>
    <row r="32" spans="1:7" ht="15.75">
      <c r="A32" s="19" t="s">
        <v>42</v>
      </c>
      <c r="B32" s="20">
        <f>SUM(B26:B31)</f>
        <v>392.13820965767354</v>
      </c>
      <c r="C32" s="20">
        <f>SUM(C26:C31)</f>
        <v>304.0431192282999</v>
      </c>
      <c r="D32" s="20">
        <f>SUM(D26:D31)</f>
        <v>2646.5540998093984</v>
      </c>
      <c r="E32" s="20">
        <f>SUM(E26:E31)</f>
        <v>1974.612461997645</v>
      </c>
      <c r="F32" s="20">
        <f>(D32/D$43)*100</f>
        <v>3.6449901693379485</v>
      </c>
      <c r="G32" s="20">
        <f>(D32-E32)/E32*100</f>
        <v>34.02903864649846</v>
      </c>
    </row>
    <row r="33" spans="1:7" ht="15">
      <c r="A33" s="5" t="s">
        <v>30</v>
      </c>
      <c r="B33" s="6">
        <v>2102.9741999999997</v>
      </c>
      <c r="C33" s="6">
        <v>1165.5979000000002</v>
      </c>
      <c r="D33" s="6">
        <v>10948.293500000002</v>
      </c>
      <c r="E33" s="6">
        <v>8690.572300000002</v>
      </c>
      <c r="F33" s="7">
        <v>15.078792323083325</v>
      </c>
      <c r="G33" s="11">
        <v>25.978970337776254</v>
      </c>
    </row>
    <row r="34" spans="1:7" ht="15">
      <c r="A34" s="5" t="s">
        <v>31</v>
      </c>
      <c r="B34" s="6">
        <v>1720.4600091340003</v>
      </c>
      <c r="C34" s="6">
        <v>1015.7500135949998</v>
      </c>
      <c r="D34" s="6">
        <v>8065.23004679</v>
      </c>
      <c r="E34" s="6">
        <v>6860.559975693</v>
      </c>
      <c r="F34" s="7">
        <v>11.10802600546268</v>
      </c>
      <c r="G34" s="11">
        <v>17.55935485390629</v>
      </c>
    </row>
    <row r="35" spans="1:7" ht="15">
      <c r="A35" s="5" t="s">
        <v>32</v>
      </c>
      <c r="B35" s="6">
        <v>1763.25</v>
      </c>
      <c r="C35" s="6">
        <v>973.4259</v>
      </c>
      <c r="D35" s="6">
        <v>9413.52</v>
      </c>
      <c r="E35" s="6">
        <v>7011.03</v>
      </c>
      <c r="F35" s="7">
        <v>12.964989759289095</v>
      </c>
      <c r="G35" s="11">
        <v>34.267290255497414</v>
      </c>
    </row>
    <row r="36" spans="1:7" ht="15">
      <c r="A36" s="5" t="s">
        <v>33</v>
      </c>
      <c r="B36" s="6">
        <v>1102.876</v>
      </c>
      <c r="C36" s="6">
        <v>672.6247</v>
      </c>
      <c r="D36" s="6">
        <v>6327.481499999999</v>
      </c>
      <c r="E36" s="6">
        <v>4859.2912</v>
      </c>
      <c r="F36" s="7">
        <v>8.71467132906619</v>
      </c>
      <c r="G36" s="11">
        <v>30.214083486085364</v>
      </c>
    </row>
    <row r="37" spans="1:7" ht="15">
      <c r="A37" s="26" t="s">
        <v>44</v>
      </c>
      <c r="B37" s="27">
        <f>SUM(B33:B36)</f>
        <v>6689.560209134001</v>
      </c>
      <c r="C37" s="27">
        <f>SUM(C33:C36)</f>
        <v>3827.398513595</v>
      </c>
      <c r="D37" s="27">
        <f>SUM(D33:D36)</f>
        <v>34754.525046790004</v>
      </c>
      <c r="E37" s="27">
        <f>SUM(E33:E36)</f>
        <v>27421.453475693</v>
      </c>
      <c r="F37" s="28">
        <f aca="true" t="shared" si="0" ref="F37:F43">(D37/D$43)*100</f>
        <v>47.86597868703398</v>
      </c>
      <c r="G37" s="21">
        <f>(D37-E37)/E37*100</f>
        <v>26.742096576307322</v>
      </c>
    </row>
    <row r="38" spans="1:7" ht="15">
      <c r="A38" s="5" t="s">
        <v>34</v>
      </c>
      <c r="B38" s="6">
        <v>102.20030000000001</v>
      </c>
      <c r="C38" s="6">
        <v>124.9289</v>
      </c>
      <c r="D38" s="6">
        <v>657.5278</v>
      </c>
      <c r="E38" s="6">
        <v>718.3947999999999</v>
      </c>
      <c r="F38" s="7">
        <v>0.9055954832462125</v>
      </c>
      <c r="G38" s="7">
        <v>-8.472639278569384</v>
      </c>
    </row>
    <row r="39" spans="1:7" ht="15">
      <c r="A39" s="5" t="s">
        <v>35</v>
      </c>
      <c r="B39" s="6">
        <v>449.2690580134598</v>
      </c>
      <c r="C39" s="6">
        <v>403.5111823210001</v>
      </c>
      <c r="D39" s="6">
        <v>4698.3091420507335</v>
      </c>
      <c r="E39" s="6">
        <v>2350.284017373</v>
      </c>
      <c r="F39" s="7">
        <v>6.470855738625092</v>
      </c>
      <c r="G39" s="7">
        <v>99.90388852246923</v>
      </c>
    </row>
    <row r="40" spans="1:7" ht="15">
      <c r="A40" s="26" t="s">
        <v>43</v>
      </c>
      <c r="B40" s="27">
        <f>SUM(B38:B39)</f>
        <v>551.4693580134598</v>
      </c>
      <c r="C40" s="27">
        <f>SUM(C38:C39)</f>
        <v>528.4400823210001</v>
      </c>
      <c r="D40" s="27">
        <f>SUM(D38:D39)</f>
        <v>5355.836942050733</v>
      </c>
      <c r="E40" s="27">
        <f>SUM(E38:E39)</f>
        <v>3068.678817373</v>
      </c>
      <c r="F40" s="28">
        <f t="shared" si="0"/>
        <v>7.376374057026792</v>
      </c>
      <c r="G40" s="28">
        <f>(D40-E40)/E40*100</f>
        <v>74.53233983723646</v>
      </c>
    </row>
    <row r="41" spans="1:7" ht="15">
      <c r="A41" s="29" t="s">
        <v>36</v>
      </c>
      <c r="B41" s="30">
        <f>B25+B32</f>
        <v>4593.7075664559625</v>
      </c>
      <c r="C41" s="30">
        <f>C25+C32</f>
        <v>3672.819182699781</v>
      </c>
      <c r="D41" s="30">
        <f>D25+D32</f>
        <v>32497.6280702957</v>
      </c>
      <c r="E41" s="30">
        <f>E25+E32</f>
        <v>24504.370391255</v>
      </c>
      <c r="F41" s="29">
        <f t="shared" si="0"/>
        <v>44.75764725593921</v>
      </c>
      <c r="G41" s="29">
        <f>(D41-E41)/E41*100</f>
        <v>32.619722732779515</v>
      </c>
    </row>
    <row r="42" spans="1:7" ht="15">
      <c r="A42" s="29" t="s">
        <v>37</v>
      </c>
      <c r="B42" s="30">
        <f>B37+B40</f>
        <v>7241.0295671474605</v>
      </c>
      <c r="C42" s="30">
        <f>C37+C40</f>
        <v>4355.8385959160005</v>
      </c>
      <c r="D42" s="30">
        <f>D37+D40</f>
        <v>40110.36198884074</v>
      </c>
      <c r="E42" s="30">
        <f>E37+E40</f>
        <v>30490.132293066003</v>
      </c>
      <c r="F42" s="29">
        <f t="shared" si="0"/>
        <v>55.24235274406079</v>
      </c>
      <c r="G42" s="29">
        <f>(D42-E42)/E42*100</f>
        <v>31.55194475152392</v>
      </c>
    </row>
    <row r="43" spans="1:7" ht="15">
      <c r="A43" s="31" t="s">
        <v>38</v>
      </c>
      <c r="B43" s="32">
        <f>B41+B42</f>
        <v>11834.737133603423</v>
      </c>
      <c r="C43" s="32">
        <f>C41+C42</f>
        <v>8028.657778615781</v>
      </c>
      <c r="D43" s="32">
        <f>D41+D42</f>
        <v>72607.99005913644</v>
      </c>
      <c r="E43" s="32">
        <f>E41+E42</f>
        <v>54994.50268432101</v>
      </c>
      <c r="F43" s="31">
        <f t="shared" si="0"/>
        <v>100</v>
      </c>
      <c r="G43" s="31">
        <f>(D43-E43)/E43*100</f>
        <v>32.02772370889547</v>
      </c>
    </row>
    <row r="44" spans="1:7" ht="15" customHeight="1">
      <c r="A44" s="34" t="s">
        <v>39</v>
      </c>
      <c r="B44" s="34"/>
      <c r="C44" s="34"/>
      <c r="D44" s="34"/>
      <c r="E44" s="34"/>
      <c r="F44" s="34"/>
      <c r="G44" s="12"/>
    </row>
    <row r="45" spans="1:7" ht="15">
      <c r="A45" s="35" t="s">
        <v>40</v>
      </c>
      <c r="B45" s="35"/>
      <c r="C45" s="35"/>
      <c r="D45" s="35"/>
      <c r="E45" s="35"/>
      <c r="F45" s="13"/>
      <c r="G45" s="3"/>
    </row>
    <row r="46" spans="1:7" ht="15">
      <c r="A46" s="16" t="s">
        <v>49</v>
      </c>
      <c r="B46" s="17"/>
      <c r="C46" s="33"/>
      <c r="D46" s="33"/>
      <c r="E46" s="33"/>
      <c r="F46" s="13"/>
      <c r="G46" s="3"/>
    </row>
    <row r="47" spans="1:7" ht="15">
      <c r="A47" s="18" t="s">
        <v>48</v>
      </c>
      <c r="B47" s="18"/>
      <c r="C47" s="13"/>
      <c r="D47" s="13"/>
      <c r="E47" s="13"/>
      <c r="F47" s="1"/>
      <c r="G47" s="3"/>
    </row>
  </sheetData>
  <sheetProtection/>
  <mergeCells count="10">
    <mergeCell ref="A44:F44"/>
    <mergeCell ref="A45:E45"/>
    <mergeCell ref="A1:G1"/>
    <mergeCell ref="A2:G2"/>
    <mergeCell ref="A3:G3"/>
    <mergeCell ref="A5:A6"/>
    <mergeCell ref="B5:C5"/>
    <mergeCell ref="D5:E5"/>
    <mergeCell ref="F5:F6"/>
    <mergeCell ref="G5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ravinder</dc:creator>
  <cp:keywords/>
  <dc:description/>
  <cp:lastModifiedBy>Windows 2003 server</cp:lastModifiedBy>
  <cp:lastPrinted>2016-11-21T10:07:18Z</cp:lastPrinted>
  <dcterms:created xsi:type="dcterms:W3CDTF">2016-10-21T06:12:01Z</dcterms:created>
  <dcterms:modified xsi:type="dcterms:W3CDTF">2016-11-22T06:27:05Z</dcterms:modified>
  <cp:category/>
  <cp:version/>
  <cp:contentType/>
  <cp:contentStatus/>
</cp:coreProperties>
</file>