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-2012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'10-2012'!$A$1:$F$39</definedName>
  </definedNames>
  <calcPr fullCalcOnLoad="1"/>
</workbook>
</file>

<file path=xl/sharedStrings.xml><?xml version="1.0" encoding="utf-8"?>
<sst xmlns="http://schemas.openxmlformats.org/spreadsheetml/2006/main" count="51" uniqueCount="43">
  <si>
    <t>INSURANCE REGULATORY AND DEVELOPMENT AUTHORITY</t>
  </si>
  <si>
    <t>FLASH FIGURES -- NON LIFE INSURERS</t>
  </si>
  <si>
    <t>GROSS PREMIUM UNDERWRITTEN FOR AND UPTO THE MONTH  OF OCTOBER, 2012</t>
  </si>
  <si>
    <t>(` in Crores)</t>
  </si>
  <si>
    <t>INSURER</t>
  </si>
  <si>
    <t>OCTOBER</t>
  </si>
  <si>
    <t>APRIL-OCTOBER</t>
  </si>
  <si>
    <t>GROWTH OVER THE CORRESPONDING PERIOD OF PREVIOUS YEAR (%)</t>
  </si>
  <si>
    <t>2012-13</t>
  </si>
  <si>
    <t>2011-12*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</si>
  <si>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</si>
  <si>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</si>
  <si>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</si>
  <si>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</si>
  <si>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</si>
  <si>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</si>
  <si>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</si>
  <si>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</si>
  <si>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</si>
  <si>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</si>
  <si>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</si>
  <si>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</si>
  <si>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</si>
  <si>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</si>
  <si>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</si>
  <si>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Magma HDI</t>
  </si>
  <si>
    <t>NA</t>
  </si>
  <si>
    <t>Liberty</t>
  </si>
  <si>
    <t>Star Health &amp; Allied Insurance*</t>
  </si>
  <si>
    <t>Apollo MUNICH</t>
  </si>
  <si>
    <t xml:space="preserve">Max BUPA </t>
  </si>
  <si>
    <t>Religare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</si>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</sst>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9" applyFont="1" applyFill="1" applyAlignment="1">
      <alignment vertical="center"/>
      <protection/>
    </xf>
    <xf numFmtId="0" fontId="4" fillId="0" borderId="0" xfId="59" applyFont="1" applyAlignment="1">
      <alignment vertical="center"/>
      <protection/>
    </xf>
    <xf numFmtId="2" fontId="4" fillId="33" borderId="0" xfId="59" applyNumberFormat="1" applyFont="1" applyFill="1" applyAlignment="1">
      <alignment vertical="center"/>
      <protection/>
    </xf>
    <xf numFmtId="0" fontId="2" fillId="0" borderId="0" xfId="59">
      <alignment/>
      <protection/>
    </xf>
    <xf numFmtId="0" fontId="5" fillId="0" borderId="0" xfId="59" applyFont="1">
      <alignment/>
      <protection/>
    </xf>
    <xf numFmtId="0" fontId="6" fillId="0" borderId="0" xfId="59" applyFont="1" applyAlignment="1">
      <alignment horizontal="right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>
      <alignment/>
      <protection/>
    </xf>
    <xf numFmtId="164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9" applyBorder="1">
      <alignment/>
      <protection/>
    </xf>
    <xf numFmtId="0" fontId="5" fillId="0" borderId="10" xfId="59" applyFont="1" applyFill="1" applyBorder="1">
      <alignment/>
      <protection/>
    </xf>
    <xf numFmtId="164" fontId="7" fillId="0" borderId="10" xfId="44" applyFont="1" applyBorder="1" applyAlignment="1">
      <alignment/>
    </xf>
    <xf numFmtId="164" fontId="7" fillId="0" borderId="10" xfId="44" applyFont="1" applyFill="1" applyBorder="1" applyAlignment="1">
      <alignment horizontal="center"/>
    </xf>
    <xf numFmtId="2" fontId="7" fillId="0" borderId="10" xfId="45" applyNumberFormat="1" applyFont="1" applyFill="1" applyBorder="1" applyAlignment="1">
      <alignment horizontal="center" vertical="center"/>
    </xf>
    <xf numFmtId="164" fontId="46" fillId="0" borderId="0" xfId="44" applyFont="1" applyAlignment="1">
      <alignment/>
    </xf>
    <xf numFmtId="2" fontId="3" fillId="0" borderId="10" xfId="45" applyNumberFormat="1" applyFont="1" applyFill="1" applyBorder="1" applyAlignment="1">
      <alignment vertical="center"/>
    </xf>
    <xf numFmtId="164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9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 quotePrefix="1">
      <alignment horizontal="center" vertical="center"/>
      <protection/>
    </xf>
    <xf numFmtId="0" fontId="3" fillId="0" borderId="0" xfId="59" applyFont="1" applyAlignment="1" quotePrefix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1" xfId="59" applyFont="1" applyBorder="1" applyAlignment="1">
      <alignment horizontal="center" vertical="center"/>
      <protection/>
    </xf>
    <xf numFmtId="0" fontId="3" fillId="0" borderId="12" xfId="59" applyFont="1" applyBorder="1" applyAlignment="1">
      <alignment horizontal="center" vertical="center"/>
      <protection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3" fillId="0" borderId="10" xfId="59" applyFont="1" applyBorder="1" applyAlignment="1" quotePrefix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4</xdr:row>
      <xdr:rowOff>161925</xdr:rowOff>
    </xdr:from>
    <xdr:to>
      <xdr:col>16</xdr:col>
      <xdr:colOff>466725</xdr:colOff>
      <xdr:row>35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923925"/>
          <a:ext cx="85820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Oct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Oct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Oct%202012_validate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Oct%20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Oct%20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Oct%20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Oct%202012_validate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Oct%2020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Oct%20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Oct%2020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Oct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_BD_Oct%2020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Oct%2020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Oct%202012_Flash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Oct%20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UIIC_BD_Oct20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Oct%20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Oct%2020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Oct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Oct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Oct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Lombard_BD_Oct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Oct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Oct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Oct%202012_validat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GII_BD_Oc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13125.505266385144</v>
          </cell>
          <cell r="C49">
            <v>88249.7392578937</v>
          </cell>
        </row>
        <row r="50">
          <cell r="B50">
            <v>12814.7694207051</v>
          </cell>
          <cell r="C50">
            <v>84086.68433250507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 OCT 2012"/>
    </sheetNames>
    <sheetDataSet>
      <sheetData sheetId="0">
        <row r="49">
          <cell r="B49">
            <v>4715.8556332</v>
          </cell>
          <cell r="C49">
            <v>29426.277446800006</v>
          </cell>
        </row>
        <row r="50">
          <cell r="B50">
            <v>2615.095748400001</v>
          </cell>
          <cell r="C50">
            <v>20840.860327430557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13593.72567</v>
          </cell>
          <cell r="C49">
            <v>82858.47232</v>
          </cell>
        </row>
        <row r="50">
          <cell r="B50">
            <v>11211.07585</v>
          </cell>
          <cell r="C50">
            <v>63376.07878999999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10191.257914300006</v>
          </cell>
          <cell r="C49">
            <v>67412.81790790001</v>
          </cell>
        </row>
        <row r="50">
          <cell r="B50">
            <v>7277.182039178121</v>
          </cell>
          <cell r="C50">
            <v>45944.62875077732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249.51999999999998</v>
          </cell>
          <cell r="C49">
            <v>1650.6880299999998</v>
          </cell>
        </row>
        <row r="50">
          <cell r="B50">
            <v>204.89999999999998</v>
          </cell>
          <cell r="C50">
            <v>1179.65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6303.9800000000005</v>
          </cell>
          <cell r="C49">
            <v>35889.3632879</v>
          </cell>
        </row>
        <row r="50">
          <cell r="B50">
            <v>2310.0054108855047</v>
          </cell>
          <cell r="C50">
            <v>11702.264499999997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1417.9691345526182</v>
          </cell>
          <cell r="C47">
            <v>9342.978054643067</v>
          </cell>
        </row>
        <row r="48">
          <cell r="B48">
            <v>1261.060147699974</v>
          </cell>
          <cell r="C48">
            <v>7321.125522884586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551.30573</v>
          </cell>
          <cell r="C49">
            <v>551.30573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5457.66</v>
          </cell>
          <cell r="C49">
            <v>45433.5</v>
          </cell>
        </row>
        <row r="50">
          <cell r="B50">
            <v>16324.039999999999</v>
          </cell>
          <cell r="C50">
            <v>76874.93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4936.5226146</v>
          </cell>
          <cell r="C49">
            <v>26340.826332599994</v>
          </cell>
        </row>
        <row r="50">
          <cell r="B50">
            <v>3521.16128795</v>
          </cell>
          <cell r="C50">
            <v>19022.735407203996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1384</v>
          </cell>
          <cell r="C49">
            <v>9120</v>
          </cell>
        </row>
        <row r="50">
          <cell r="B50">
            <v>647.89</v>
          </cell>
          <cell r="C50">
            <v>5311.63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17303.80839230001</v>
          </cell>
          <cell r="C49">
            <v>125813.23735830003</v>
          </cell>
        </row>
        <row r="50">
          <cell r="B50">
            <v>12976.679066000004</v>
          </cell>
          <cell r="C50">
            <v>98661.497001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450.48</v>
          </cell>
          <cell r="C49">
            <v>1494.59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NAP-OCTOBER"/>
    </sheetNames>
    <sheetDataSet>
      <sheetData sheetId="0">
        <row r="8">
          <cell r="Q8">
            <v>72653.7</v>
          </cell>
          <cell r="AF8">
            <v>582672.47</v>
          </cell>
        </row>
        <row r="9">
          <cell r="Q9">
            <v>61157.16250200001</v>
          </cell>
          <cell r="AF9">
            <v>497408.39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ct'12"/>
    </sheetNames>
    <sheetDataSet>
      <sheetData sheetId="0">
        <row r="48">
          <cell r="B48">
            <v>67803</v>
          </cell>
          <cell r="C48">
            <v>503438.99999999994</v>
          </cell>
        </row>
        <row r="49">
          <cell r="B49">
            <v>57773.99999999999</v>
          </cell>
          <cell r="C49">
            <v>424831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APRIL 2012"/>
      <sheetName val="MAY 2012"/>
      <sheetName val="JUNE 2012"/>
      <sheetName val="JULY 2012"/>
      <sheetName val="AUGUST 2012"/>
      <sheetName val="SEPTEMBER 2012"/>
      <sheetName val="OCTOBER 2012"/>
    </sheetNames>
    <sheetDataSet>
      <sheetData sheetId="7">
        <row r="49">
          <cell r="B49">
            <v>74417.53000000001</v>
          </cell>
        </row>
        <row r="50">
          <cell r="B50">
            <v>61676.9979</v>
          </cell>
          <cell r="C50">
            <v>451713.99620000005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48889.17000000001</v>
          </cell>
          <cell r="C52">
            <v>378807.7100000001</v>
          </cell>
        </row>
        <row r="53">
          <cell r="B53">
            <v>45095.579999999994</v>
          </cell>
          <cell r="C53">
            <v>351938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9316.82</v>
          </cell>
          <cell r="C49">
            <v>63439.27</v>
          </cell>
        </row>
        <row r="50">
          <cell r="B50">
            <v>7311.78</v>
          </cell>
          <cell r="C50">
            <v>52775.8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ct'12"/>
    </sheetNames>
    <sheetDataSet>
      <sheetData sheetId="0">
        <row r="11">
          <cell r="C11">
            <v>19589.08</v>
          </cell>
          <cell r="D11">
            <v>201229.76</v>
          </cell>
        </row>
        <row r="12">
          <cell r="C12">
            <v>10515.97</v>
          </cell>
          <cell r="D12">
            <v>156458.98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16839.893051445</v>
          </cell>
          <cell r="C49">
            <v>120984.57933379058</v>
          </cell>
        </row>
        <row r="50">
          <cell r="B50">
            <v>12268.49</v>
          </cell>
          <cell r="C50">
            <v>101695.0730686158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23610.9366783</v>
          </cell>
          <cell r="C49">
            <v>152032.1534369</v>
          </cell>
        </row>
        <row r="50">
          <cell r="B50">
            <v>13904.222850899996</v>
          </cell>
          <cell r="C50">
            <v>114672.96546449998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56048.79115255453</v>
          </cell>
          <cell r="C49">
            <v>342085.8978324123</v>
          </cell>
        </row>
        <row r="50">
          <cell r="B50">
            <v>43213.73248038621</v>
          </cell>
          <cell r="C50">
            <v>295465.9876326198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33249.49406</v>
          </cell>
          <cell r="C49">
            <v>224759.44278900002</v>
          </cell>
        </row>
        <row r="50">
          <cell r="B50">
            <v>26790.05229</v>
          </cell>
          <cell r="C50">
            <v>187551.48303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18082.168421895087</v>
          </cell>
          <cell r="C49">
            <v>144456.7043669822</v>
          </cell>
        </row>
        <row r="50">
          <cell r="B50">
            <v>13960.252649453541</v>
          </cell>
          <cell r="C50">
            <v>104312.1247477108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B49">
            <v>13994.90933069863</v>
          </cell>
          <cell r="C49">
            <v>92669.68149631858</v>
          </cell>
        </row>
        <row r="50">
          <cell r="B50">
            <v>11779.909687922775</v>
          </cell>
          <cell r="C50">
            <v>78244.42489035148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OCTOBER'12"/>
    </sheetNames>
    <sheetDataSet>
      <sheetData sheetId="0">
        <row r="49">
          <cell r="B49">
            <v>8619.022929</v>
          </cell>
          <cell r="C49">
            <v>64502.305722699995</v>
          </cell>
        </row>
        <row r="50">
          <cell r="B50">
            <v>6826.608339099999</v>
          </cell>
          <cell r="C50">
            <v>52803.1445127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2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A1" sqref="A1:F39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">
        <v>2</v>
      </c>
      <c r="B3" s="27"/>
      <c r="C3" s="27"/>
      <c r="D3" s="27"/>
      <c r="E3" s="27"/>
      <c r="F3" s="27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28" t="s">
        <v>4</v>
      </c>
      <c r="B5" s="29" t="s">
        <v>5</v>
      </c>
      <c r="C5" s="30"/>
      <c r="D5" s="31" t="s">
        <v>6</v>
      </c>
      <c r="E5" s="32"/>
      <c r="F5" s="33" t="s">
        <v>7</v>
      </c>
    </row>
    <row r="6" spans="1:6" ht="26.25" customHeight="1">
      <c r="A6" s="28"/>
      <c r="B6" s="7" t="s">
        <v>8</v>
      </c>
      <c r="C6" s="7" t="s">
        <v>9</v>
      </c>
      <c r="D6" s="7" t="s">
        <v>8</v>
      </c>
      <c r="E6" s="7" t="s">
        <v>9</v>
      </c>
      <c r="F6" s="33"/>
    </row>
    <row r="7" spans="1:6" ht="18">
      <c r="A7" s="8" t="s">
        <v>10</v>
      </c>
      <c r="B7" s="9">
        <f>'[1]New Format'!$B$49/100</f>
        <v>131.25505266385144</v>
      </c>
      <c r="C7" s="9">
        <f>'[1]New Format'!$B$50/100</f>
        <v>128.14769420705102</v>
      </c>
      <c r="D7" s="9">
        <f>'[1]New Format'!$C$49/100</f>
        <v>882.497392578937</v>
      </c>
      <c r="E7" s="9">
        <f>'[1]New Format'!$C$50/100</f>
        <v>840.8668433250507</v>
      </c>
      <c r="F7" s="10">
        <f>(D7-E7)/E7*100</f>
        <v>4.9509086467562575</v>
      </c>
    </row>
    <row r="8" spans="1:8" s="11" customFormat="1" ht="18">
      <c r="A8" s="8" t="s">
        <v>11</v>
      </c>
      <c r="B8" s="9">
        <f>'[2]New Format'!$B$49/100</f>
        <v>173.03808392300007</v>
      </c>
      <c r="C8" s="9">
        <f>'[2]New Format'!$B$50/100</f>
        <v>129.76679066000005</v>
      </c>
      <c r="D8" s="9">
        <f>'[2]New Format'!$C$49/100</f>
        <v>1258.1323735830003</v>
      </c>
      <c r="E8" s="9">
        <f>'[2]New Format'!$C$50/100</f>
        <v>986.61497001</v>
      </c>
      <c r="F8" s="10">
        <f aca="true" t="shared" si="0" ref="F8:F36">(D8-E8)/E8*100</f>
        <v>27.520097690211244</v>
      </c>
      <c r="G8" s="4"/>
      <c r="H8" s="4"/>
    </row>
    <row r="9" spans="1:8" s="11" customFormat="1" ht="18">
      <c r="A9" s="8" t="s">
        <v>12</v>
      </c>
      <c r="B9" s="9">
        <f>'[3]New Format Mail'!$B$49/100</f>
        <v>168.39893051445</v>
      </c>
      <c r="C9" s="9">
        <f>'[3]New Format Mail'!$B$50/100</f>
        <v>122.6849</v>
      </c>
      <c r="D9" s="9">
        <f>'[3]New Format Mail'!$C$49/100</f>
        <v>1209.845793337906</v>
      </c>
      <c r="E9" s="9">
        <f>'[3]New Format Mail'!$C$50/100</f>
        <v>1016.9507306861581</v>
      </c>
      <c r="F9" s="10">
        <f t="shared" si="0"/>
        <v>18.967985058784258</v>
      </c>
      <c r="G9" s="4"/>
      <c r="H9" s="4"/>
    </row>
    <row r="10" spans="1:8" s="11" customFormat="1" ht="18">
      <c r="A10" s="8" t="s">
        <v>13</v>
      </c>
      <c r="B10" s="9">
        <f>'[4]New Format'!$B$49/100</f>
        <v>236.109366783</v>
      </c>
      <c r="C10" s="9">
        <f>'[4]New Format'!$B$50/100</f>
        <v>139.04222850899995</v>
      </c>
      <c r="D10" s="9">
        <f>'[4]New Format'!$C$49/100</f>
        <v>1520.321534369</v>
      </c>
      <c r="E10" s="9">
        <f>'[4]New Format'!$C$50/100</f>
        <v>1146.7296546449998</v>
      </c>
      <c r="F10" s="10">
        <f t="shared" si="0"/>
        <v>32.578897581545085</v>
      </c>
      <c r="G10" s="4"/>
      <c r="H10" s="4"/>
    </row>
    <row r="11" spans="1:8" s="11" customFormat="1" ht="18">
      <c r="A11" s="8" t="s">
        <v>14</v>
      </c>
      <c r="B11" s="9">
        <f>'[5]Current Month'!$B$49/100</f>
        <v>560.4879115255453</v>
      </c>
      <c r="C11" s="9">
        <f>'[5]Current Month'!$B$50/100</f>
        <v>432.13732480386204</v>
      </c>
      <c r="D11" s="9">
        <f>'[5]Current Month'!$C$49/100</f>
        <v>3420.8589783241227</v>
      </c>
      <c r="E11" s="9">
        <f>'[5]Current Month'!$C$50/100</f>
        <v>2954.659876326198</v>
      </c>
      <c r="F11" s="10">
        <f t="shared" si="0"/>
        <v>15.778435471821311</v>
      </c>
      <c r="G11" s="4"/>
      <c r="H11" s="4"/>
    </row>
    <row r="12" spans="1:8" s="11" customFormat="1" ht="18">
      <c r="A12" s="8" t="s">
        <v>15</v>
      </c>
      <c r="B12" s="9">
        <f>'[6]New Format'!$B$49/100</f>
        <v>332.49494059999995</v>
      </c>
      <c r="C12" s="9">
        <f>'[6]New Format'!$B$50/100</f>
        <v>267.9005229</v>
      </c>
      <c r="D12" s="9">
        <f>'[6]New Format'!$C$49/100</f>
        <v>2247.59442789</v>
      </c>
      <c r="E12" s="9">
        <f>'[6]New Format'!$C$50/100</f>
        <v>1875.5148303</v>
      </c>
      <c r="F12" s="10">
        <f t="shared" si="0"/>
        <v>19.838797943841566</v>
      </c>
      <c r="G12" s="4"/>
      <c r="H12" s="4"/>
    </row>
    <row r="13" spans="1:8" s="11" customFormat="1" ht="18">
      <c r="A13" s="8" t="s">
        <v>16</v>
      </c>
      <c r="B13" s="9">
        <f>'[7]New Format'!$B$49/100</f>
        <v>180.82168421895088</v>
      </c>
      <c r="C13" s="9">
        <f>'[7]New Format'!$B$50/100</f>
        <v>139.60252649453543</v>
      </c>
      <c r="D13" s="9">
        <f>'[7]New Format'!$C$49/100</f>
        <v>1444.567043669822</v>
      </c>
      <c r="E13" s="9">
        <f>'[7]New Format'!$C$50/100</f>
        <v>1043.121247477108</v>
      </c>
      <c r="F13" s="10">
        <f t="shared" si="0"/>
        <v>38.485055995518294</v>
      </c>
      <c r="G13" s="4"/>
      <c r="H13" s="4"/>
    </row>
    <row r="14" spans="1:8" s="11" customFormat="1" ht="18" customHeight="1">
      <c r="A14" s="8" t="s">
        <v>17</v>
      </c>
      <c r="B14" s="9">
        <f>'[8]MBF'!$B$49/100</f>
        <v>139.9490933069863</v>
      </c>
      <c r="C14" s="9">
        <f>'[8]MBF'!$B$50/100</f>
        <v>117.79909687922775</v>
      </c>
      <c r="D14" s="9">
        <f>'[8]MBF'!$C$49/100</f>
        <v>926.6968149631857</v>
      </c>
      <c r="E14" s="9">
        <f>'[8]MBF'!$C$50/100</f>
        <v>782.4442489035148</v>
      </c>
      <c r="F14" s="10">
        <f t="shared" si="0"/>
        <v>18.436146250908042</v>
      </c>
      <c r="G14" s="4"/>
      <c r="H14" s="4"/>
    </row>
    <row r="15" spans="1:8" s="11" customFormat="1" ht="18" customHeight="1">
      <c r="A15" s="8" t="s">
        <v>18</v>
      </c>
      <c r="B15" s="9">
        <f>'[9]New Format-NONLIFE OCTOBER''12'!$B$49/100</f>
        <v>86.19022929</v>
      </c>
      <c r="C15" s="9">
        <f>'[9]New Format-NONLIFE OCTOBER''12'!$B$50/100</f>
        <v>68.266083391</v>
      </c>
      <c r="D15" s="9">
        <f>'[9]New Format-NONLIFE OCTOBER''12'!$C$49/100</f>
        <v>645.023057227</v>
      </c>
      <c r="E15" s="9">
        <f>'[9]New Format-NONLIFE OCTOBER''12'!$C$50/100</f>
        <v>528.031445127</v>
      </c>
      <c r="F15" s="10">
        <f t="shared" si="0"/>
        <v>22.156182776550676</v>
      </c>
      <c r="G15" s="4"/>
      <c r="H15" s="4"/>
    </row>
    <row r="16" spans="1:8" s="11" customFormat="1" ht="18" customHeight="1">
      <c r="A16" s="8" t="s">
        <v>19</v>
      </c>
      <c r="B16" s="9">
        <f>'[10]USGI - OCT 2012'!$B$49/100</f>
        <v>47.158556331999996</v>
      </c>
      <c r="C16" s="9">
        <f>'[10]USGI - OCT 2012'!$B$50/100</f>
        <v>26.15095748400001</v>
      </c>
      <c r="D16" s="9">
        <f>'[10]USGI - OCT 2012'!$C$49/100</f>
        <v>294.2627744680001</v>
      </c>
      <c r="E16" s="9">
        <f>'[10]USGI - OCT 2012'!$C$50/100</f>
        <v>208.40860327430556</v>
      </c>
      <c r="F16" s="10">
        <f t="shared" si="0"/>
        <v>41.19511855309256</v>
      </c>
      <c r="G16" s="4"/>
      <c r="H16" s="4"/>
    </row>
    <row r="17" spans="1:8" s="11" customFormat="1" ht="18">
      <c r="A17" s="12" t="s">
        <v>20</v>
      </c>
      <c r="B17" s="13">
        <f>'[11]Sheet1'!$B$49/100</f>
        <v>135.9372567</v>
      </c>
      <c r="C17" s="13">
        <f>'[11]Sheet1'!$B$50/100</f>
        <v>112.11075849999999</v>
      </c>
      <c r="D17" s="9">
        <f>'[11]Sheet1'!$C$49/100</f>
        <v>828.5847232</v>
      </c>
      <c r="E17" s="9">
        <f>'[11]Sheet1'!$C$50/100</f>
        <v>633.7607879</v>
      </c>
      <c r="F17" s="10">
        <f t="shared" si="0"/>
        <v>30.740926074893256</v>
      </c>
      <c r="G17" s="4"/>
      <c r="H17" s="4"/>
    </row>
    <row r="18" spans="1:8" s="11" customFormat="1" ht="18">
      <c r="A18" s="12" t="s">
        <v>21</v>
      </c>
      <c r="B18" s="13">
        <f>'[12]New Format'!$B$49/100</f>
        <v>101.91257914300006</v>
      </c>
      <c r="C18" s="13">
        <f>'[12]New Format'!$B$50/100</f>
        <v>72.7718203917812</v>
      </c>
      <c r="D18" s="9">
        <f>'[12]New Format'!$C$49/100</f>
        <v>674.1281790790001</v>
      </c>
      <c r="E18" s="9">
        <f>'[12]New Format'!$C$50/100</f>
        <v>459.4462875077732</v>
      </c>
      <c r="F18" s="10">
        <f t="shared" si="0"/>
        <v>46.7262218475527</v>
      </c>
      <c r="G18" s="4"/>
      <c r="H18" s="4"/>
    </row>
    <row r="19" spans="1:8" s="11" customFormat="1" ht="18">
      <c r="A19" s="12" t="s">
        <v>22</v>
      </c>
      <c r="B19" s="13">
        <f>'[13]New Format'!$B$49/100</f>
        <v>2.4951999999999996</v>
      </c>
      <c r="C19" s="13">
        <f>'[13]New Format'!$B$50/100</f>
        <v>2.049</v>
      </c>
      <c r="D19" s="9">
        <f>'[13]New Format'!$C$49/100</f>
        <v>16.5068803</v>
      </c>
      <c r="E19" s="9">
        <f>'[13]New Format'!$C$50/100</f>
        <v>11.796500000000002</v>
      </c>
      <c r="F19" s="10">
        <f t="shared" si="0"/>
        <v>39.93032085788155</v>
      </c>
      <c r="G19" s="4"/>
      <c r="H19" s="4"/>
    </row>
    <row r="20" spans="1:8" s="11" customFormat="1" ht="18">
      <c r="A20" s="12" t="s">
        <v>23</v>
      </c>
      <c r="B20" s="13">
        <f>'[14]New Format'!$B$49/100</f>
        <v>63.03980000000001</v>
      </c>
      <c r="C20" s="13">
        <f>'[14]New Format'!$B$50/100</f>
        <v>23.100054108855048</v>
      </c>
      <c r="D20" s="9">
        <f>'[14]New Format'!$C$49/100</f>
        <v>358.893632879</v>
      </c>
      <c r="E20" s="9">
        <f>'[14]New Format'!$C$50/100</f>
        <v>117.02264499999997</v>
      </c>
      <c r="F20" s="10">
        <f t="shared" si="0"/>
        <v>206.68733635186604</v>
      </c>
      <c r="G20" s="4"/>
      <c r="H20" s="4"/>
    </row>
    <row r="21" spans="1:8" s="11" customFormat="1" ht="18">
      <c r="A21" s="12" t="s">
        <v>24</v>
      </c>
      <c r="B21" s="13">
        <f>'[15]Sheet1'!$B$47/100</f>
        <v>14.179691345526182</v>
      </c>
      <c r="C21" s="13">
        <f>'[15]Sheet1'!$B$48/100</f>
        <v>12.61060147699974</v>
      </c>
      <c r="D21" s="9">
        <f>'[15]Sheet1'!$C$47/100</f>
        <v>93.42978054643066</v>
      </c>
      <c r="E21" s="9">
        <f>'[15]Sheet1'!$C$48/100</f>
        <v>73.21125522884586</v>
      </c>
      <c r="F21" s="10">
        <f t="shared" si="0"/>
        <v>27.616689885161993</v>
      </c>
      <c r="G21" s="4"/>
      <c r="H21" s="4"/>
    </row>
    <row r="22" spans="1:8" s="11" customFormat="1" ht="18">
      <c r="A22" s="8" t="s">
        <v>25</v>
      </c>
      <c r="B22" s="9">
        <f>'[16]New Format'!$B$49/100</f>
        <v>5.513057300000001</v>
      </c>
      <c r="C22" s="14" t="s">
        <v>26</v>
      </c>
      <c r="D22" s="9">
        <f>'[16]New Format'!$C$49/100</f>
        <v>5.513057300000001</v>
      </c>
      <c r="E22" s="14" t="s">
        <v>26</v>
      </c>
      <c r="F22" s="15" t="s">
        <v>26</v>
      </c>
      <c r="G22" s="4"/>
      <c r="H22" s="4"/>
    </row>
    <row r="23" spans="1:8" s="11" customFormat="1" ht="18" hidden="1">
      <c r="A23" s="8" t="s">
        <v>27</v>
      </c>
      <c r="B23" s="9">
        <v>0</v>
      </c>
      <c r="C23" s="9">
        <v>0</v>
      </c>
      <c r="D23" s="9">
        <v>0</v>
      </c>
      <c r="E23" s="9">
        <v>0</v>
      </c>
      <c r="F23" s="10">
        <v>0</v>
      </c>
      <c r="G23" s="4"/>
      <c r="H23" s="4"/>
    </row>
    <row r="24" spans="1:8" s="11" customFormat="1" ht="18">
      <c r="A24" s="12" t="s">
        <v>28</v>
      </c>
      <c r="B24" s="13">
        <f>'[17]New Format'!$B$49/100</f>
        <v>54.5766</v>
      </c>
      <c r="C24" s="13">
        <f>'[17]New Format'!$B$50/100</f>
        <v>163.2404</v>
      </c>
      <c r="D24" s="16">
        <f>'[17]New Format'!$C$49/100</f>
        <v>454.335</v>
      </c>
      <c r="E24" s="9">
        <f>'[17]New Format'!$C$50/100</f>
        <v>768.7493</v>
      </c>
      <c r="F24" s="10">
        <f t="shared" si="0"/>
        <v>-40.89945837999462</v>
      </c>
      <c r="G24" s="4"/>
      <c r="H24" s="4"/>
    </row>
    <row r="25" spans="1:8" s="11" customFormat="1" ht="18">
      <c r="A25" s="12" t="s">
        <v>29</v>
      </c>
      <c r="B25" s="13">
        <f>'[18]New Format'!$B$49/100</f>
        <v>49.365226146000005</v>
      </c>
      <c r="C25" s="13">
        <f>'[18]New Format'!$B$50/100</f>
        <v>35.211612879499995</v>
      </c>
      <c r="D25" s="9">
        <f>'[18]New Format'!$C$49/100</f>
        <v>263.40826332599994</v>
      </c>
      <c r="E25" s="9">
        <f>'[18]New Format'!$C$50/100</f>
        <v>190.22735407203996</v>
      </c>
      <c r="F25" s="10">
        <f t="shared" si="0"/>
        <v>38.4702345311737</v>
      </c>
      <c r="G25" s="4"/>
      <c r="H25" s="4"/>
    </row>
    <row r="26" spans="1:8" s="11" customFormat="1" ht="18">
      <c r="A26" s="12" t="s">
        <v>30</v>
      </c>
      <c r="B26" s="13">
        <f>'[19]Monthly Premium Data'!$B$49/100</f>
        <v>13.84</v>
      </c>
      <c r="C26" s="13">
        <f>'[19]Monthly Premium Data'!$B$50/100</f>
        <v>6.478899999999999</v>
      </c>
      <c r="D26" s="9">
        <f>'[19]Monthly Premium Data'!$C$49/100</f>
        <v>91.2</v>
      </c>
      <c r="E26" s="9">
        <f>'[19]Monthly Premium Data'!$C$50/100</f>
        <v>53.1163</v>
      </c>
      <c r="F26" s="10">
        <f t="shared" si="0"/>
        <v>71.69870642345192</v>
      </c>
      <c r="G26" s="4"/>
      <c r="H26" s="4"/>
    </row>
    <row r="27" spans="1:8" s="11" customFormat="1" ht="18">
      <c r="A27" s="8" t="s">
        <v>31</v>
      </c>
      <c r="B27" s="9">
        <f>'[20]New Format'!$B$49/100</f>
        <v>4.5048</v>
      </c>
      <c r="C27" s="15" t="s">
        <v>26</v>
      </c>
      <c r="D27" s="9">
        <f>'[20]New Format'!$C$49/100</f>
        <v>14.9459</v>
      </c>
      <c r="E27" s="15" t="s">
        <v>26</v>
      </c>
      <c r="F27" s="15" t="s">
        <v>26</v>
      </c>
      <c r="G27" s="4"/>
      <c r="H27" s="4"/>
    </row>
    <row r="28" spans="1:8" s="11" customFormat="1" ht="18">
      <c r="A28" s="8" t="s">
        <v>32</v>
      </c>
      <c r="B28" s="13">
        <f>'[21]SNAP-OCTOBER'!$Q$8/100</f>
        <v>726.5369999999999</v>
      </c>
      <c r="C28" s="13">
        <f>'[21]SNAP-OCTOBER'!$Q$9/100</f>
        <v>611.57162502</v>
      </c>
      <c r="D28" s="13">
        <f>'[21]SNAP-OCTOBER'!$AF$8/100</f>
        <v>5826.7247</v>
      </c>
      <c r="E28" s="13">
        <f>'[21]SNAP-OCTOBER'!$AF$9/100</f>
        <v>4974.0839000000005</v>
      </c>
      <c r="F28" s="10">
        <f t="shared" si="0"/>
        <v>17.141665020969974</v>
      </c>
      <c r="G28" s="4"/>
      <c r="H28" s="4"/>
    </row>
    <row r="29" spans="1:8" s="11" customFormat="1" ht="18">
      <c r="A29" s="8" t="s">
        <v>33</v>
      </c>
      <c r="B29" s="13">
        <f>'[22]Oct''12'!$B$48/100</f>
        <v>678.03</v>
      </c>
      <c r="C29" s="13">
        <f>'[22]Oct''12'!$B$49/100</f>
        <v>577.7399999999999</v>
      </c>
      <c r="D29" s="9">
        <f>'[22]Oct''12'!$C$48/100</f>
        <v>5034.389999999999</v>
      </c>
      <c r="E29" s="9">
        <f>'[22]Oct''12'!$C$49/100</f>
        <v>4248.31</v>
      </c>
      <c r="F29" s="10">
        <f t="shared" si="0"/>
        <v>18.503357805809813</v>
      </c>
      <c r="G29" s="4"/>
      <c r="H29" s="4"/>
    </row>
    <row r="30" spans="1:8" s="11" customFormat="1" ht="18">
      <c r="A30" s="8" t="s">
        <v>34</v>
      </c>
      <c r="B30" s="9">
        <f>'[23]OCTOBER 2012'!$B$49/100</f>
        <v>744.1753000000001</v>
      </c>
      <c r="C30" s="9">
        <f>'[23]OCTOBER 2012'!$B$50/100</f>
        <v>616.769979</v>
      </c>
      <c r="D30" s="9">
        <v>5506.48</v>
      </c>
      <c r="E30" s="9">
        <f>'[23]OCTOBER 2012'!$C$50/100</f>
        <v>4517.139962</v>
      </c>
      <c r="F30" s="10">
        <f t="shared" si="0"/>
        <v>21.901912411896156</v>
      </c>
      <c r="G30" s="4"/>
      <c r="H30" s="4"/>
    </row>
    <row r="31" spans="1:8" s="11" customFormat="1" ht="18">
      <c r="A31" s="8" t="s">
        <v>35</v>
      </c>
      <c r="B31" s="9">
        <f>'[24]Sheet1'!$B$52/100</f>
        <v>488.8917000000001</v>
      </c>
      <c r="C31" s="9">
        <f>'[24]Sheet1'!$B$53/100</f>
        <v>450.95579999999995</v>
      </c>
      <c r="D31" s="9">
        <f>'[24]Sheet1'!$C$52/100</f>
        <v>3788.077100000001</v>
      </c>
      <c r="E31" s="9">
        <f>'[24]Sheet1'!$C$53/100</f>
        <v>3519.38</v>
      </c>
      <c r="F31" s="10">
        <f t="shared" si="0"/>
        <v>7.634785104194511</v>
      </c>
      <c r="G31" s="4"/>
      <c r="H31" s="4"/>
    </row>
    <row r="32" spans="1:8" s="11" customFormat="1" ht="18">
      <c r="A32" s="8" t="s">
        <v>36</v>
      </c>
      <c r="B32" s="9">
        <f>'[25]New Format'!$B$49/100</f>
        <v>93.1682</v>
      </c>
      <c r="C32" s="9">
        <f>'[25]New Format'!$B$50/100</f>
        <v>73.1178</v>
      </c>
      <c r="D32" s="9">
        <f>'[25]New Format'!$C$49/100</f>
        <v>634.3927</v>
      </c>
      <c r="E32" s="9">
        <f>'[25]New Format'!$C$50/100</f>
        <v>527.758</v>
      </c>
      <c r="F32" s="10">
        <f t="shared" si="0"/>
        <v>20.205226637966632</v>
      </c>
      <c r="G32" s="4"/>
      <c r="H32" s="4"/>
    </row>
    <row r="33" spans="1:8" s="11" customFormat="1" ht="18">
      <c r="A33" s="8" t="s">
        <v>37</v>
      </c>
      <c r="B33" s="9">
        <f>'[26]Oct''12'!$C$11/100</f>
        <v>195.8908</v>
      </c>
      <c r="C33" s="9">
        <f>'[26]Oct''12'!$C$12/100</f>
        <v>105.15969999999999</v>
      </c>
      <c r="D33" s="9">
        <f>'[26]Oct''12'!$D$11/100</f>
        <v>2012.2976</v>
      </c>
      <c r="E33" s="9">
        <f>'[26]Oct''12'!$D$12/100</f>
        <v>1564.5898000000002</v>
      </c>
      <c r="F33" s="10">
        <f t="shared" si="0"/>
        <v>28.615027402070485</v>
      </c>
      <c r="G33" s="4"/>
      <c r="H33" s="4"/>
    </row>
    <row r="34" spans="1:7" s="11" customFormat="1" ht="18">
      <c r="A34" s="17" t="s">
        <v>38</v>
      </c>
      <c r="B34" s="18">
        <f>SUM(B7:B27)</f>
        <v>2501.268059792311</v>
      </c>
      <c r="C34" s="18">
        <f>SUM(C7:C27)</f>
        <v>1999.0712726858123</v>
      </c>
      <c r="D34" s="18">
        <f>SUM(D7:D27)</f>
        <v>16650.7456070414</v>
      </c>
      <c r="E34" s="18">
        <f>SUM(E7:E27)</f>
        <v>13690.672879782993</v>
      </c>
      <c r="F34" s="19">
        <f t="shared" si="0"/>
        <v>21.62109016299371</v>
      </c>
      <c r="G34" s="4"/>
    </row>
    <row r="35" spans="1:7" s="11" customFormat="1" ht="18">
      <c r="A35" s="17" t="s">
        <v>39</v>
      </c>
      <c r="B35" s="18">
        <f>SUM(B28:B33)</f>
        <v>2926.693</v>
      </c>
      <c r="C35" s="18">
        <f>SUM(C28:C33)</f>
        <v>2435.3149040200005</v>
      </c>
      <c r="D35" s="18">
        <f>SUM(D28:D33)</f>
        <v>22802.362100000002</v>
      </c>
      <c r="E35" s="18">
        <f>SUM(E28:E33)</f>
        <v>19351.261662000004</v>
      </c>
      <c r="F35" s="19">
        <f t="shared" si="0"/>
        <v>17.833981568121267</v>
      </c>
      <c r="G35" s="4"/>
    </row>
    <row r="36" spans="1:6" ht="19.5" customHeight="1">
      <c r="A36" s="17" t="s">
        <v>40</v>
      </c>
      <c r="B36" s="18">
        <f>+B34+B35</f>
        <v>5427.961059792311</v>
      </c>
      <c r="C36" s="18">
        <f>+C34+C35</f>
        <v>4434.386176705813</v>
      </c>
      <c r="D36" s="18">
        <f>+D34+D35</f>
        <v>39453.1077070414</v>
      </c>
      <c r="E36" s="18">
        <f>+E34+E35</f>
        <v>33041.934541783</v>
      </c>
      <c r="F36" s="19">
        <f t="shared" si="0"/>
        <v>19.40314105141511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41</v>
      </c>
      <c r="B38" s="24"/>
      <c r="C38" s="24"/>
      <c r="D38" s="24"/>
      <c r="E38" s="24"/>
      <c r="F38" s="24"/>
    </row>
    <row r="39" spans="1:6" ht="15">
      <c r="A39" s="24" t="s">
        <v>42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3">
      <selection activeCell="N10" sqref="N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2012-11-26T16:42:26Z</dcterms:modified>
  <cp:category/>
  <cp:version/>
  <cp:contentType/>
  <cp:contentStatus/>
</cp:coreProperties>
</file>