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on-life 032010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0">'non-life 032010'!$A$1:$F$39</definedName>
  </definedNames>
  <calcPr fullCalcOnLoad="1"/>
</workbook>
</file>

<file path=xl/sharedStrings.xml><?xml version="1.0" encoding="utf-8"?>
<sst xmlns="http://schemas.openxmlformats.org/spreadsheetml/2006/main" count="44" uniqueCount="42">
  <si>
    <t>INSURANCE REGULATORY AND DEVELOPMENT AUTHORITY</t>
  </si>
  <si>
    <t>FLASH FIGURES -- NON LIFE INSURERS</t>
  </si>
  <si>
    <t>GROSS PREMIUM UNDERWRITTEN FOR  AND UPTO THE  MONTH  OF MARCH, 2010</t>
  </si>
  <si>
    <t>(Rs crore)</t>
  </si>
  <si>
    <t>INSURER</t>
  </si>
  <si>
    <t>MARCH</t>
  </si>
  <si>
    <t>APRIL-MARCH</t>
  </si>
  <si>
    <t>GROWTH OVER THE CORRESPONDING PERIOD OF PREVIOUS YEAR</t>
  </si>
  <si>
    <t>2009-10</t>
  </si>
  <si>
    <t>2008-09*</t>
  </si>
  <si>
    <t>Royal Sundaram</t>
  </si>
  <si>
    <t>Tata-AIG</t>
  </si>
  <si>
    <t>Reliance General</t>
  </si>
  <si>
    <t>IFFCO-Tokio</t>
  </si>
  <si>
    <t>ICICI-lombard</t>
  </si>
  <si>
    <t>Bajaj Allianz</t>
  </si>
  <si>
    <t xml:space="preserve">HDFC ERGO General 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</si>
  <si>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</si>
  <si>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</si>
  <si>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</si>
  <si>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</si>
  <si>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</si>
  <si>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>Raheja QBE $</t>
  </si>
  <si>
    <t>New India</t>
  </si>
  <si>
    <t xml:space="preserve">National </t>
  </si>
  <si>
    <t>United India</t>
  </si>
  <si>
    <t>Oriental</t>
  </si>
  <si>
    <t>PRIVATE TOTAL</t>
  </si>
  <si>
    <t>PUBLIC TOTAL</t>
  </si>
  <si>
    <t>GRAND TOTAL</t>
  </si>
  <si>
    <t>SPECIALISED INSTITUTIONS:</t>
  </si>
  <si>
    <t>1.Credit Insurance</t>
  </si>
  <si>
    <t>ECGC</t>
  </si>
  <si>
    <t>2.Health Insurance</t>
  </si>
  <si>
    <t>Star Health &amp; Allied Insurance</t>
  </si>
  <si>
    <t>Apollo MUNICH</t>
  </si>
  <si>
    <t>Health Total</t>
  </si>
  <si>
    <t>3.Agriculture Insurance</t>
  </si>
  <si>
    <t>AIC</t>
  </si>
  <si>
    <t xml:space="preserve">Note: Compiled on the basis of data submitted by the Insurance companies      </t>
  </si>
  <si>
    <t xml:space="preserve">       $ Commenced operations in April, 2009.</t>
  </si>
  <si>
    <t xml:space="preserve">       *  Figures revised by insurance companies</t>
  </si>
</sst>
</file>

<file path=xl/styles.xml><?xml version="1.0" encoding="utf-8"?>
<styleSheet xmlns="http://schemas.openxmlformats.org/spreadsheetml/2006/main">
  <numFmts count="5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_);\(0\)"/>
    <numFmt numFmtId="191" formatCode="_(* #,##0_);_(* \(#,##0\);_(* &quot;-&quot;??_);_(@_)"/>
    <numFmt numFmtId="192" formatCode="0.0000"/>
    <numFmt numFmtId="193" formatCode="0.000"/>
    <numFmt numFmtId="194" formatCode="0.0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"/>
    <numFmt numFmtId="201" formatCode="0.00000"/>
    <numFmt numFmtId="202" formatCode="[$-409]dddd\,\ mmmm\ dd\,\ yyyy"/>
    <numFmt numFmtId="203" formatCode="[$-409]d\-mmm\-yyyy;@"/>
    <numFmt numFmtId="204" formatCode="0.0000000"/>
    <numFmt numFmtId="205" formatCode="[$-409]dd\-mmm\-yy;@"/>
    <numFmt numFmtId="206" formatCode="_-* #,##0.000_-;\-* #,##0.000_-;_-* &quot;-&quot;??_-;_-@_-"/>
    <numFmt numFmtId="207" formatCode="_-* #,##0.0000_-;\-* #,##0.0000_-;_-* &quot;-&quot;??_-;_-@_-"/>
    <numFmt numFmtId="208" formatCode="0.000000000"/>
    <numFmt numFmtId="209" formatCode="0.000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Century Gothic"/>
      <family val="2"/>
    </font>
    <font>
      <b/>
      <sz val="12"/>
      <name val="Century Gothic"/>
      <family val="2"/>
    </font>
    <font>
      <b/>
      <sz val="15"/>
      <name val="Arial"/>
      <family val="2"/>
    </font>
    <font>
      <b/>
      <sz val="11.25"/>
      <name val="Arial"/>
      <family val="2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 quotePrefix="1">
      <alignment horizontal="center" vertical="center" wrapText="1"/>
    </xf>
    <xf numFmtId="0" fontId="6" fillId="0" borderId="9" xfId="0" applyFont="1" applyBorder="1" applyAlignment="1">
      <alignment/>
    </xf>
    <xf numFmtId="2" fontId="7" fillId="0" borderId="10" xfId="18" applyNumberFormat="1" applyFont="1" applyFill="1" applyBorder="1" applyAlignment="1">
      <alignment/>
    </xf>
    <xf numFmtId="2" fontId="7" fillId="0" borderId="11" xfId="18" applyNumberFormat="1" applyFont="1" applyFill="1" applyBorder="1" applyAlignment="1">
      <alignment vertical="center"/>
    </xf>
    <xf numFmtId="0" fontId="6" fillId="0" borderId="12" xfId="0" applyFont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Fill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5" fillId="0" borderId="12" xfId="18" applyNumberFormat="1" applyFont="1" applyFill="1" applyBorder="1" applyAlignment="1">
      <alignment vertical="center"/>
    </xf>
    <xf numFmtId="2" fontId="8" fillId="0" borderId="13" xfId="18" applyNumberFormat="1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2" fontId="6" fillId="0" borderId="12" xfId="18" applyNumberFormat="1" applyFont="1" applyFill="1" applyBorder="1" applyAlignment="1">
      <alignment vertical="top" wrapText="1"/>
    </xf>
    <xf numFmtId="2" fontId="5" fillId="0" borderId="12" xfId="18" applyNumberFormat="1" applyFont="1" applyFill="1" applyBorder="1" applyAlignment="1">
      <alignment vertical="top" wrapText="1"/>
    </xf>
    <xf numFmtId="2" fontId="8" fillId="0" borderId="13" xfId="0" applyNumberFormat="1" applyFont="1" applyBorder="1" applyAlignment="1">
      <alignment/>
    </xf>
    <xf numFmtId="2" fontId="7" fillId="0" borderId="13" xfId="18" applyNumberFormat="1" applyFont="1" applyFill="1" applyBorder="1" applyAlignment="1">
      <alignment/>
    </xf>
    <xf numFmtId="2" fontId="7" fillId="0" borderId="15" xfId="18" applyNumberFormat="1" applyFont="1" applyFill="1" applyBorder="1" applyAlignment="1">
      <alignment vertical="center"/>
    </xf>
    <xf numFmtId="2" fontId="6" fillId="0" borderId="16" xfId="18" applyNumberFormat="1" applyFont="1" applyFill="1" applyBorder="1" applyAlignment="1">
      <alignment vertical="top" wrapText="1"/>
    </xf>
    <xf numFmtId="2" fontId="7" fillId="0" borderId="17" xfId="18" applyNumberFormat="1" applyFont="1" applyFill="1" applyBorder="1" applyAlignment="1">
      <alignment/>
    </xf>
    <xf numFmtId="2" fontId="7" fillId="0" borderId="18" xfId="18" applyNumberFormat="1" applyFont="1" applyFill="1" applyBorder="1" applyAlignment="1">
      <alignment vertical="center"/>
    </xf>
    <xf numFmtId="2" fontId="6" fillId="0" borderId="0" xfId="18" applyNumberFormat="1" applyFont="1" applyFill="1" applyBorder="1" applyAlignment="1">
      <alignment vertical="top" wrapText="1"/>
    </xf>
    <xf numFmtId="2" fontId="7" fillId="0" borderId="0" xfId="18" applyNumberFormat="1" applyFont="1" applyFill="1" applyBorder="1" applyAlignment="1">
      <alignment/>
    </xf>
    <xf numFmtId="2" fontId="7" fillId="0" borderId="0" xfId="18" applyNumberFormat="1" applyFont="1" applyFill="1" applyBorder="1" applyAlignment="1">
      <alignment vertical="center"/>
    </xf>
    <xf numFmtId="2" fontId="5" fillId="0" borderId="0" xfId="18" applyNumberFormat="1" applyFont="1" applyFill="1" applyBorder="1" applyAlignment="1">
      <alignment vertical="top" wrapText="1"/>
    </xf>
    <xf numFmtId="0" fontId="5" fillId="0" borderId="0" xfId="0" applyFont="1" applyBorder="1" applyAlignment="1">
      <alignment/>
    </xf>
  </cellXfs>
  <cellStyles count="9">
    <cellStyle name="Normal" xfId="0"/>
    <cellStyle name="Comma" xfId="16"/>
    <cellStyle name="Comma [0]" xfId="17"/>
    <cellStyle name="Comma_April06 - March 07 ex ECGC;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Premium underwritten by non-life insurers  
upto March, 2010</a:t>
            </a:r>
          </a:p>
        </c:rich>
      </c:tx>
      <c:layout>
        <c:manualLayout>
          <c:xMode val="factor"/>
          <c:yMode val="factor"/>
          <c:x val="-0.12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825"/>
          <c:w val="0.955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'[1]Data-Graph (crores)'!$J$103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'[1]Data-Graph (crores)'!$I$104:$I$116</c:f>
              <c:strCache>
                <c:ptCount val="1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  <c:pt idx="12">
                  <c:v>Total</c:v>
                </c:pt>
              </c:strCache>
            </c:strRef>
          </c:cat>
          <c:val>
            <c:numRef>
              <c:f>'[1]Data-Graph (crores)'!$J$104:$J$116</c:f>
              <c:numCache>
                <c:ptCount val="13"/>
                <c:pt idx="0">
                  <c:v>3592.248940850556</c:v>
                </c:pt>
                <c:pt idx="1">
                  <c:v>6006.333245546077</c:v>
                </c:pt>
                <c:pt idx="2">
                  <c:v>8434.000468029988</c:v>
                </c:pt>
                <c:pt idx="3">
                  <c:v>10938.464403240181</c:v>
                </c:pt>
                <c:pt idx="4">
                  <c:v>13213.663502600506</c:v>
                </c:pt>
                <c:pt idx="5">
                  <c:v>15571.719757434337</c:v>
                </c:pt>
                <c:pt idx="6">
                  <c:v>18057.48286724646</c:v>
                </c:pt>
                <c:pt idx="7">
                  <c:v>20295.455889302128</c:v>
                </c:pt>
                <c:pt idx="8">
                  <c:v>22890.489161199628</c:v>
                </c:pt>
                <c:pt idx="9">
                  <c:v>25496.06539872678</c:v>
                </c:pt>
                <c:pt idx="10">
                  <c:v>27739.05841454882</c:v>
                </c:pt>
                <c:pt idx="11">
                  <c:v>30641.903447486784</c:v>
                </c:pt>
                <c:pt idx="12">
                  <c:v>30601.200498269027</c:v>
                </c:pt>
              </c:numCache>
            </c:numRef>
          </c:val>
        </c:ser>
        <c:ser>
          <c:idx val="1"/>
          <c:order val="1"/>
          <c:tx>
            <c:strRef>
              <c:f>'[1]Data-Graph (crores)'!$K$103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cat>
            <c:strRef>
              <c:f>'[1]Data-Graph (crores)'!$I$104:$I$116</c:f>
              <c:strCache>
                <c:ptCount val="1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  <c:pt idx="12">
                  <c:v>Total</c:v>
                </c:pt>
              </c:strCache>
            </c:strRef>
          </c:cat>
          <c:val>
            <c:numRef>
              <c:f>'[1]Data-Graph (crores)'!$K$104:$K$116</c:f>
              <c:numCache>
                <c:ptCount val="13"/>
                <c:pt idx="0">
                  <c:v>3736.6831474805576</c:v>
                </c:pt>
                <c:pt idx="1">
                  <c:v>6226.213077893012</c:v>
                </c:pt>
                <c:pt idx="2">
                  <c:v>8819.679936003446</c:v>
                </c:pt>
                <c:pt idx="3">
                  <c:v>11682.60881364648</c:v>
                </c:pt>
                <c:pt idx="4">
                  <c:v>14216.478892195297</c:v>
                </c:pt>
                <c:pt idx="5">
                  <c:v>16819.94908286933</c:v>
                </c:pt>
                <c:pt idx="6">
                  <c:v>19671.154048113807</c:v>
                </c:pt>
                <c:pt idx="7">
                  <c:v>22203.475759283123</c:v>
                </c:pt>
                <c:pt idx="8">
                  <c:v>25167.090510152535</c:v>
                </c:pt>
                <c:pt idx="9">
                  <c:v>28169.230278150797</c:v>
                </c:pt>
                <c:pt idx="10">
                  <c:v>30936.534398119613</c:v>
                </c:pt>
                <c:pt idx="11">
                  <c:v>34755.214100475496</c:v>
                </c:pt>
                <c:pt idx="12">
                  <c:v>34755.214100475496</c:v>
                </c:pt>
              </c:numCache>
            </c:numRef>
          </c:val>
        </c:ser>
        <c:axId val="53696346"/>
        <c:axId val="13505067"/>
      </c:barChart>
      <c:catAx>
        <c:axId val="53696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05067"/>
        <c:crosses val="autoZero"/>
        <c:auto val="1"/>
        <c:lblOffset val="100"/>
        <c:noMultiLvlLbl val="0"/>
      </c:catAx>
      <c:valAx>
        <c:axId val="13505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Premium (Rs.In Crores)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6963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922"/>
          <c:w val="0.101"/>
          <c:h val="0.07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0.00625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9525" y="28575"/>
          <a:ext cx="8658225" cy="5924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0.009</cdr:x>
      <cdr:y>0.8185</cdr:y>
    </cdr:from>
    <cdr:to>
      <cdr:x>0.60275</cdr:x>
      <cdr:y>0.975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4876800"/>
          <a:ext cx="51530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
* Excluding ECGC, AIC &amp; Standalone Health Insurers
* Compiled on the basis of data submitted by the Insurance companies
</a:t>
          </a:r>
        </a:p>
      </cdr:txBody>
    </cdr:sp>
  </cdr:relSizeAnchor>
  <cdr:relSizeAnchor xmlns:cdr="http://schemas.openxmlformats.org/drawingml/2006/chartDrawing">
    <cdr:from>
      <cdr:x>0.6345</cdr:x>
      <cdr:y>0.0435</cdr:y>
    </cdr:from>
    <cdr:to>
      <cdr:x>1</cdr:x>
      <cdr:y>0.106</cdr:y>
    </cdr:to>
    <cdr:sp>
      <cdr:nvSpPr>
        <cdr:cNvPr id="3" name="TextBox 3"/>
        <cdr:cNvSpPr txBox="1">
          <a:spLocks noChangeArrowheads="1"/>
        </cdr:cNvSpPr>
      </cdr:nvSpPr>
      <cdr:spPr>
        <a:xfrm>
          <a:off x="5505450" y="257175"/>
          <a:ext cx="3171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Note :     1.  Total  for 2008-09 is for 12 month period.
                2.  Total for 2009-10 is upto March, 2010.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Business%20Data%202009-10\MARCH%202010\NONLIFE\Consolidation\March%20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UNIVERSAL%20SOMP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SHRIRA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BHARTI%20AX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RAHEJA%20QB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NEW%20INDI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NATIONA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ECGC.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STAR%20HEALT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APOLLO%20MUNIC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IFFCO%20TOK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ROYAL%20SUNDAR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TATA%20AI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RELIAN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ICICI%20LOMBA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BAJAJ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HD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CHOLAMANDALA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FUTURE%20GENER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- Journal"/>
      <sheetName val="March - Internal"/>
      <sheetName val="Data-Graph (crores)"/>
      <sheetName val="Graph"/>
    </sheetNames>
    <sheetDataSet>
      <sheetData sheetId="2">
        <row r="103">
          <cell r="J103" t="str">
            <v>2008-09</v>
          </cell>
          <cell r="K103" t="str">
            <v>2009-10</v>
          </cell>
        </row>
        <row r="104">
          <cell r="I104" t="str">
            <v>April</v>
          </cell>
          <cell r="J104">
            <v>3592.248940850556</v>
          </cell>
          <cell r="K104">
            <v>3736.6831474805576</v>
          </cell>
        </row>
        <row r="105">
          <cell r="I105" t="str">
            <v>May</v>
          </cell>
          <cell r="J105">
            <v>6006.333245546077</v>
          </cell>
          <cell r="K105">
            <v>6226.213077893012</v>
          </cell>
        </row>
        <row r="106">
          <cell r="I106" t="str">
            <v>June</v>
          </cell>
          <cell r="J106">
            <v>8434.000468029988</v>
          </cell>
          <cell r="K106">
            <v>8819.679936003446</v>
          </cell>
        </row>
        <row r="107">
          <cell r="I107" t="str">
            <v>July</v>
          </cell>
          <cell r="J107">
            <v>10938.464403240181</v>
          </cell>
          <cell r="K107">
            <v>11682.60881364648</v>
          </cell>
        </row>
        <row r="108">
          <cell r="I108" t="str">
            <v>August</v>
          </cell>
          <cell r="J108">
            <v>13213.663502600506</v>
          </cell>
          <cell r="K108">
            <v>14216.478892195297</v>
          </cell>
        </row>
        <row r="109">
          <cell r="I109" t="str">
            <v>September</v>
          </cell>
          <cell r="J109">
            <v>15571.719757434337</v>
          </cell>
          <cell r="K109">
            <v>16819.94908286933</v>
          </cell>
        </row>
        <row r="110">
          <cell r="I110" t="str">
            <v>October</v>
          </cell>
          <cell r="J110">
            <v>18057.48286724646</v>
          </cell>
          <cell r="K110">
            <v>19671.154048113807</v>
          </cell>
        </row>
        <row r="111">
          <cell r="I111" t="str">
            <v>November</v>
          </cell>
          <cell r="J111">
            <v>20295.455889302128</v>
          </cell>
          <cell r="K111">
            <v>22203.475759283123</v>
          </cell>
        </row>
        <row r="112">
          <cell r="I112" t="str">
            <v>December</v>
          </cell>
          <cell r="J112">
            <v>22890.489161199628</v>
          </cell>
          <cell r="K112">
            <v>25167.090510152535</v>
          </cell>
        </row>
        <row r="113">
          <cell r="I113" t="str">
            <v>January</v>
          </cell>
          <cell r="J113">
            <v>25496.06539872678</v>
          </cell>
          <cell r="K113">
            <v>28169.230278150797</v>
          </cell>
        </row>
        <row r="114">
          <cell r="I114" t="str">
            <v>February</v>
          </cell>
          <cell r="J114">
            <v>27739.05841454882</v>
          </cell>
          <cell r="K114">
            <v>30936.534398119613</v>
          </cell>
        </row>
        <row r="115">
          <cell r="I115" t="str">
            <v>March</v>
          </cell>
          <cell r="J115">
            <v>30641.903447486784</v>
          </cell>
          <cell r="K115">
            <v>34755.214100475496</v>
          </cell>
        </row>
        <row r="116">
          <cell r="I116" t="str">
            <v>Total</v>
          </cell>
          <cell r="J116">
            <v>30601.200498269027</v>
          </cell>
          <cell r="K116">
            <v>34755.214100475496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SGI -MAR  2010"/>
    </sheetNames>
    <sheetDataSet>
      <sheetData sheetId="0">
        <row r="49">
          <cell r="B49">
            <v>3413.99</v>
          </cell>
          <cell r="C49">
            <v>18935.929523454568</v>
          </cell>
        </row>
        <row r="50">
          <cell r="B50">
            <v>1068.6499999999999</v>
          </cell>
          <cell r="C50">
            <v>3003.3500000000004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5770.54</v>
          </cell>
          <cell r="C49">
            <v>41590.98</v>
          </cell>
        </row>
        <row r="50">
          <cell r="B50">
            <v>637.5899999999999</v>
          </cell>
          <cell r="C50">
            <v>11375.789999999999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4658.9063377999955</v>
          </cell>
          <cell r="C49">
            <v>29064.917855799995</v>
          </cell>
        </row>
        <row r="50">
          <cell r="B50">
            <v>775.2490140999997</v>
          </cell>
          <cell r="C50">
            <v>2849.7557184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50.81228</v>
          </cell>
          <cell r="C49">
            <v>194.3278368</v>
          </cell>
        </row>
        <row r="50">
          <cell r="B50">
            <v>0</v>
          </cell>
          <cell r="C5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INGLE SHEET SNAP MARCH 2010"/>
      <sheetName val="Sheet2"/>
      <sheetName val="Sheet3"/>
    </sheetNames>
    <sheetDataSet>
      <sheetData sheetId="0">
        <row r="41">
          <cell r="C41">
            <v>581.44</v>
          </cell>
          <cell r="D41">
            <v>522.2</v>
          </cell>
          <cell r="F41">
            <v>6013.429999999999</v>
          </cell>
          <cell r="G41">
            <v>5508.83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7">
          <cell r="C57">
            <v>516.74</v>
          </cell>
          <cell r="D57">
            <v>411.0400000000002</v>
          </cell>
          <cell r="G57">
            <v>4620.92</v>
          </cell>
          <cell r="H57">
            <v>4279.900000000001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8200.09</v>
          </cell>
          <cell r="C49">
            <v>81371.4</v>
          </cell>
        </row>
        <row r="50">
          <cell r="B50">
            <v>7914.24</v>
          </cell>
          <cell r="C50">
            <v>74467.16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5904.2</v>
          </cell>
          <cell r="C49">
            <v>98003.81999999999</v>
          </cell>
        </row>
        <row r="50">
          <cell r="B50">
            <v>1537.15</v>
          </cell>
          <cell r="C50">
            <v>50986.06999999999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1447.7347000000002</v>
          </cell>
          <cell r="C49">
            <v>11465.867230000002</v>
          </cell>
        </row>
        <row r="50">
          <cell r="B50">
            <v>621.8960000000001</v>
          </cell>
          <cell r="C50">
            <v>4895.116000000001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30269.930000000004</v>
          </cell>
          <cell r="C49">
            <v>163955.7667214</v>
          </cell>
        </row>
        <row r="50">
          <cell r="B50">
            <v>25781.4465854</v>
          </cell>
          <cell r="C50">
            <v>151552.1841645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8663.754487584003</v>
          </cell>
          <cell r="C49">
            <v>90708.22854</v>
          </cell>
        </row>
        <row r="50">
          <cell r="B50">
            <v>7768.933392915291</v>
          </cell>
          <cell r="C50">
            <v>80578.77769356864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7807.372762225003</v>
          </cell>
          <cell r="C49">
            <v>89184.21743302501</v>
          </cell>
        </row>
        <row r="50">
          <cell r="B50">
            <v>7430.159284922271</v>
          </cell>
          <cell r="C50">
            <v>88748.9427127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4"/>
    </sheetNames>
    <sheetDataSet>
      <sheetData sheetId="0">
        <row r="49">
          <cell r="B49">
            <v>13267.341462683198</v>
          </cell>
          <cell r="C49">
            <v>197965.15415679564</v>
          </cell>
        </row>
        <row r="50">
          <cell r="B50">
            <v>13823.625938388526</v>
          </cell>
          <cell r="C50">
            <v>191487.3522303867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rch-10 Final"/>
    </sheetNames>
    <sheetDataSet>
      <sheetData sheetId="0">
        <row r="49">
          <cell r="B49">
            <v>29232.221166503805</v>
          </cell>
          <cell r="C49">
            <v>329506.1474133203</v>
          </cell>
        </row>
        <row r="50">
          <cell r="B50">
            <v>16427.804990220073</v>
          </cell>
          <cell r="C50">
            <v>341983.8786619833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27027.144140000004</v>
          </cell>
          <cell r="C49">
            <v>251569.71867</v>
          </cell>
        </row>
        <row r="50">
          <cell r="B50">
            <v>23298.928620000002</v>
          </cell>
          <cell r="C50">
            <v>264049.29946999997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10582.159353107598</v>
          </cell>
          <cell r="C49">
            <v>92841.6544835509</v>
          </cell>
        </row>
        <row r="50">
          <cell r="B50">
            <v>7559.911029363537</v>
          </cell>
          <cell r="C50">
            <v>37402.82994304789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9">
          <cell r="B49">
            <v>6100.565594685049</v>
          </cell>
          <cell r="C49">
            <v>78485.4775063029</v>
          </cell>
        </row>
        <row r="50">
          <cell r="B50">
            <v>4146.224102586778</v>
          </cell>
          <cell r="C50">
            <v>68543.50534799196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FGNL  MAR 10"/>
    </sheetNames>
    <sheetDataSet>
      <sheetData sheetId="0">
        <row r="49">
          <cell r="B49">
            <v>4420.192631</v>
          </cell>
          <cell r="C49">
            <v>38671.8899071</v>
          </cell>
        </row>
        <row r="50">
          <cell r="B50">
            <v>2439.9708528</v>
          </cell>
          <cell r="C50">
            <v>19484.6788061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pane xSplit="1" ySplit="6" topLeftCell="B7" activePane="bottomRight" state="frozen"/>
      <selection pane="topLeft" activeCell="A3" sqref="A3:F3"/>
      <selection pane="topRight" activeCell="A3" sqref="A3:F3"/>
      <selection pane="bottomLeft" activeCell="A3" sqref="A3:F3"/>
      <selection pane="bottomRight" activeCell="H17" sqref="H17"/>
    </sheetView>
  </sheetViews>
  <sheetFormatPr defaultColWidth="9.140625" defaultRowHeight="12.75"/>
  <cols>
    <col min="1" max="1" width="31.7109375" style="0" customWidth="1"/>
    <col min="2" max="2" width="16.7109375" style="0" customWidth="1"/>
    <col min="3" max="3" width="13.57421875" style="0" customWidth="1"/>
    <col min="4" max="4" width="12.28125" style="0" customWidth="1"/>
    <col min="5" max="5" width="15.00390625" style="0" customWidth="1"/>
    <col min="6" max="6" width="21.140625" style="0" customWidth="1"/>
    <col min="7" max="7" width="9.5742187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 customHeight="1">
      <c r="A3" s="2" t="s">
        <v>2</v>
      </c>
      <c r="B3" s="2"/>
      <c r="C3" s="2"/>
      <c r="D3" s="2"/>
      <c r="E3" s="2"/>
      <c r="F3" s="2"/>
    </row>
    <row r="4" ht="13.5" thickBot="1">
      <c r="F4" s="3" t="s">
        <v>3</v>
      </c>
    </row>
    <row r="5" spans="1:6" ht="37.5" customHeight="1" thickBot="1">
      <c r="A5" s="4" t="s">
        <v>4</v>
      </c>
      <c r="B5" s="5" t="s">
        <v>5</v>
      </c>
      <c r="C5" s="6"/>
      <c r="D5" s="5" t="s">
        <v>6</v>
      </c>
      <c r="E5" s="7"/>
      <c r="F5" s="8" t="s">
        <v>7</v>
      </c>
    </row>
    <row r="6" spans="1:6" ht="26.25" customHeight="1" thickBot="1">
      <c r="A6" s="9"/>
      <c r="B6" s="10" t="s">
        <v>8</v>
      </c>
      <c r="C6" s="10" t="s">
        <v>9</v>
      </c>
      <c r="D6" s="11" t="s">
        <v>8</v>
      </c>
      <c r="E6" s="10" t="s">
        <v>9</v>
      </c>
      <c r="F6" s="12"/>
    </row>
    <row r="7" spans="1:6" ht="17.25">
      <c r="A7" s="13" t="s">
        <v>10</v>
      </c>
      <c r="B7" s="14">
        <f>+'[2]New Format'!$B$49/100</f>
        <v>86.63754487584004</v>
      </c>
      <c r="C7" s="14">
        <f>+'[2]New Format'!$B$50/100</f>
        <v>77.68933392915291</v>
      </c>
      <c r="D7" s="14">
        <f>+'[2]New Format'!$C$49/100</f>
        <v>907.0822853999999</v>
      </c>
      <c r="E7" s="14">
        <f>+'[2]New Format'!$C$50/100</f>
        <v>805.7877769356865</v>
      </c>
      <c r="F7" s="15">
        <f aca="true" t="shared" si="0" ref="F7:F18">(D7-E7)/E7*100</f>
        <v>12.57086684158008</v>
      </c>
    </row>
    <row r="8" spans="1:8" s="17" customFormat="1" ht="17.25">
      <c r="A8" s="16" t="s">
        <v>11</v>
      </c>
      <c r="B8" s="14">
        <f>+'[3]New Format'!$B$49/100</f>
        <v>78.07372762225003</v>
      </c>
      <c r="C8" s="14">
        <f>+'[3]New Format'!$B$50/100</f>
        <v>74.3015928492227</v>
      </c>
      <c r="D8" s="14">
        <f>+'[3]New Format'!$C$49/100</f>
        <v>891.8421743302501</v>
      </c>
      <c r="E8" s="14">
        <f>+'[3]New Format'!$C$50/100</f>
        <v>887.489427127</v>
      </c>
      <c r="F8" s="15">
        <f t="shared" si="0"/>
        <v>0.49045623195094884</v>
      </c>
      <c r="G8"/>
      <c r="H8"/>
    </row>
    <row r="9" spans="1:8" s="17" customFormat="1" ht="17.25">
      <c r="A9" s="16" t="s">
        <v>12</v>
      </c>
      <c r="B9" s="14">
        <f>+'[4]New Format'!$B$49/100</f>
        <v>132.67341462683197</v>
      </c>
      <c r="C9" s="14">
        <f>+'[4]New Format'!$B$50/100</f>
        <v>138.23625938388525</v>
      </c>
      <c r="D9" s="14">
        <f>+'[4]New Format'!$C$49/100</f>
        <v>1979.6515415679564</v>
      </c>
      <c r="E9" s="14">
        <f>+'[4]New Format'!$C$50/100</f>
        <v>1914.8735223038668</v>
      </c>
      <c r="F9" s="15">
        <f t="shared" si="0"/>
        <v>3.38288761683604</v>
      </c>
      <c r="G9"/>
      <c r="H9"/>
    </row>
    <row r="10" spans="1:8" s="17" customFormat="1" ht="17.25">
      <c r="A10" s="16" t="s">
        <v>13</v>
      </c>
      <c r="B10" s="14">
        <f>+'[19]New Format'!$B$49/100</f>
        <v>302.69930000000005</v>
      </c>
      <c r="C10" s="14">
        <f>+'[19]New Format'!$B$50/100</f>
        <v>257.814465854</v>
      </c>
      <c r="D10" s="14">
        <f>+'[19]New Format'!$C$49/100</f>
        <v>1639.557667214</v>
      </c>
      <c r="E10" s="14">
        <f>+'[19]New Format'!$C$50/100</f>
        <v>1515.521841645</v>
      </c>
      <c r="F10" s="15">
        <f t="shared" si="0"/>
        <v>8.184364102226812</v>
      </c>
      <c r="G10"/>
      <c r="H10"/>
    </row>
    <row r="11" spans="1:8" s="17" customFormat="1" ht="17.25">
      <c r="A11" s="16" t="s">
        <v>14</v>
      </c>
      <c r="B11" s="14">
        <f>+'[5]March-10 Final'!$B$49/100</f>
        <v>292.322211665038</v>
      </c>
      <c r="C11" s="14">
        <f>+'[5]March-10 Final'!$B$50/100</f>
        <v>164.27804990220073</v>
      </c>
      <c r="D11" s="14">
        <f>+'[5]March-10 Final'!$C$49/100</f>
        <v>3295.0614741332033</v>
      </c>
      <c r="E11" s="14">
        <f>+'[5]March-10 Final'!$C$50/100</f>
        <v>3419.838786619833</v>
      </c>
      <c r="F11" s="15">
        <f t="shared" si="0"/>
        <v>-3.6486314201366103</v>
      </c>
      <c r="G11"/>
      <c r="H11"/>
    </row>
    <row r="12" spans="1:8" s="17" customFormat="1" ht="17.25">
      <c r="A12" s="16" t="s">
        <v>15</v>
      </c>
      <c r="B12" s="14">
        <f>+'[6]New Format'!$B$49/100</f>
        <v>270.2714414</v>
      </c>
      <c r="C12" s="14">
        <f>+'[6]New Format'!$B$50/100</f>
        <v>232.98928620000004</v>
      </c>
      <c r="D12" s="14">
        <f>+'[6]New Format'!$C$49/100</f>
        <v>2515.6971867</v>
      </c>
      <c r="E12" s="14">
        <f>+'[6]New Format'!$C$50/100</f>
        <v>2640.4929946999996</v>
      </c>
      <c r="F12" s="15">
        <f t="shared" si="0"/>
        <v>-4.726231360980305</v>
      </c>
      <c r="G12"/>
      <c r="H12"/>
    </row>
    <row r="13" spans="1:8" s="17" customFormat="1" ht="17.25">
      <c r="A13" s="16" t="s">
        <v>16</v>
      </c>
      <c r="B13" s="14">
        <f>+'[7]New Format'!$B$49/100</f>
        <v>105.82159353107598</v>
      </c>
      <c r="C13" s="14">
        <f>+'[7]New Format'!$B$50/100</f>
        <v>75.59911029363536</v>
      </c>
      <c r="D13" s="14">
        <f>+'[7]New Format'!$C$49/100</f>
        <v>928.416544835509</v>
      </c>
      <c r="E13" s="14">
        <f>+'[7]New Format'!$C$50/100</f>
        <v>374.02829943047885</v>
      </c>
      <c r="F13" s="15">
        <f t="shared" si="0"/>
        <v>148.22093575517675</v>
      </c>
      <c r="G13"/>
      <c r="H13"/>
    </row>
    <row r="14" spans="1:8" s="17" customFormat="1" ht="18" customHeight="1">
      <c r="A14" s="16" t="s">
        <v>17</v>
      </c>
      <c r="B14" s="14">
        <f>+'[8]Sheet1'!$B$49/100</f>
        <v>61.005655946850496</v>
      </c>
      <c r="C14" s="14">
        <f>+'[8]Sheet1'!$B$50/100</f>
        <v>41.462241025867776</v>
      </c>
      <c r="D14" s="14">
        <f>+'[8]Sheet1'!$C$49/100</f>
        <v>784.8547750630289</v>
      </c>
      <c r="E14" s="14">
        <f>+'[8]Sheet1'!$C$50/100</f>
        <v>685.4350534799196</v>
      </c>
      <c r="F14" s="15">
        <f t="shared" si="0"/>
        <v>14.504615875473592</v>
      </c>
      <c r="G14"/>
      <c r="H14"/>
    </row>
    <row r="15" spans="1:8" s="17" customFormat="1" ht="18" customHeight="1">
      <c r="A15" s="16" t="s">
        <v>18</v>
      </c>
      <c r="B15" s="14">
        <f>+'[9]New Format-FGNL  MAR 10'!$B$49/100</f>
        <v>44.20192631</v>
      </c>
      <c r="C15" s="14">
        <f>+'[9]New Format-FGNL  MAR 10'!$B$50/100</f>
        <v>24.399708528</v>
      </c>
      <c r="D15" s="14">
        <f>+'[9]New Format-FGNL  MAR 10'!$C$49/100</f>
        <v>386.71889907099995</v>
      </c>
      <c r="E15" s="14">
        <f>+'[9]New Format-FGNL  MAR 10'!$C$50/100</f>
        <v>194.846788061</v>
      </c>
      <c r="F15" s="15">
        <f t="shared" si="0"/>
        <v>98.473325077307</v>
      </c>
      <c r="G15"/>
      <c r="H15"/>
    </row>
    <row r="16" spans="1:8" s="17" customFormat="1" ht="18" customHeight="1">
      <c r="A16" s="16" t="s">
        <v>19</v>
      </c>
      <c r="B16" s="14">
        <f>+'[10]USGI -MAR  2010'!$B$49/100</f>
        <v>34.1399</v>
      </c>
      <c r="C16" s="14">
        <f>+'[10]USGI -MAR  2010'!$B$50/100</f>
        <v>10.686499999999999</v>
      </c>
      <c r="D16" s="14">
        <f>+'[10]USGI -MAR  2010'!$C$49/100</f>
        <v>189.35929523454567</v>
      </c>
      <c r="E16" s="14">
        <f>+'[10]USGI -MAR  2010'!$C$50/100</f>
        <v>30.033500000000004</v>
      </c>
      <c r="F16" s="15">
        <f t="shared" si="0"/>
        <v>530.4935995956038</v>
      </c>
      <c r="G16"/>
      <c r="H16"/>
    </row>
    <row r="17" spans="1:8" s="17" customFormat="1" ht="17.25">
      <c r="A17" s="18" t="s">
        <v>20</v>
      </c>
      <c r="B17" s="19">
        <f>+'[11]Sheet1'!$B$49/100</f>
        <v>57.7054</v>
      </c>
      <c r="C17" s="19">
        <f>+'[11]Sheet1'!$B$50/100</f>
        <v>6.375899999999999</v>
      </c>
      <c r="D17" s="19">
        <f>+'[11]Sheet1'!$C$49/100</f>
        <v>415.9098</v>
      </c>
      <c r="E17" s="19">
        <f>+'[11]Sheet1'!$C$50/100</f>
        <v>113.75789999999999</v>
      </c>
      <c r="F17" s="15">
        <f t="shared" si="0"/>
        <v>265.60959722357745</v>
      </c>
      <c r="G17"/>
      <c r="H17"/>
    </row>
    <row r="18" spans="1:8" s="17" customFormat="1" ht="17.25">
      <c r="A18" s="18" t="s">
        <v>21</v>
      </c>
      <c r="B18" s="19">
        <f>+'[12]New Format'!$B$49/100</f>
        <v>46.589063377999956</v>
      </c>
      <c r="C18" s="19">
        <f>+'[12]New Format'!$B$50/100</f>
        <v>7.752490140999997</v>
      </c>
      <c r="D18" s="19">
        <f>+'[12]New Format'!$C$49/100</f>
        <v>290.64917855799996</v>
      </c>
      <c r="E18" s="19">
        <f>+'[12]New Format'!$C$50/100</f>
        <v>28.497557184</v>
      </c>
      <c r="F18" s="15">
        <f t="shared" si="0"/>
        <v>919.9090984583949</v>
      </c>
      <c r="G18"/>
      <c r="H18"/>
    </row>
    <row r="19" spans="1:8" s="17" customFormat="1" ht="17.25">
      <c r="A19" s="18" t="s">
        <v>22</v>
      </c>
      <c r="B19" s="20">
        <f>+'[13]New Format'!$B$49/100</f>
        <v>0.5081228</v>
      </c>
      <c r="C19" s="20">
        <f>+'[13]New Format'!$B$50/100</f>
        <v>0</v>
      </c>
      <c r="D19" s="20">
        <f>+'[13]New Format'!$C$49/100</f>
        <v>1.943278368</v>
      </c>
      <c r="E19" s="20">
        <f>+'[13]New Format'!$C$50/100</f>
        <v>0</v>
      </c>
      <c r="F19" s="15"/>
      <c r="G19"/>
      <c r="H19"/>
    </row>
    <row r="20" spans="1:8" s="17" customFormat="1" ht="17.25">
      <c r="A20" s="16" t="s">
        <v>23</v>
      </c>
      <c r="B20" s="14">
        <f>+'[14]SINGLE SHEET SNAP MARCH 2010'!$C$41</f>
        <v>581.44</v>
      </c>
      <c r="C20" s="14">
        <f>+'[14]SINGLE SHEET SNAP MARCH 2010'!$D$41</f>
        <v>522.2</v>
      </c>
      <c r="D20" s="14">
        <f>+'[14]SINGLE SHEET SNAP MARCH 2010'!$F$41</f>
        <v>6013.429999999999</v>
      </c>
      <c r="E20" s="14">
        <f>+'[14]SINGLE SHEET SNAP MARCH 2010'!$G$41</f>
        <v>5508.83</v>
      </c>
      <c r="F20" s="15">
        <f aca="true" t="shared" si="1" ref="F20:F26">(D20-E20)/E20*100</f>
        <v>9.159839748186084</v>
      </c>
      <c r="G20"/>
      <c r="H20"/>
    </row>
    <row r="21" spans="1:8" s="17" customFormat="1" ht="17.25">
      <c r="A21" s="16" t="s">
        <v>24</v>
      </c>
      <c r="B21" s="14">
        <f>+'[15]Sheet1'!$C$57</f>
        <v>516.74</v>
      </c>
      <c r="C21" s="14">
        <f>+'[15]Sheet1'!$D$57</f>
        <v>411.0400000000002</v>
      </c>
      <c r="D21" s="14">
        <f>+'[15]Sheet1'!$G$57</f>
        <v>4620.92</v>
      </c>
      <c r="E21" s="14">
        <f>+'[15]Sheet1'!$H$57</f>
        <v>4279.900000000001</v>
      </c>
      <c r="F21" s="15">
        <f t="shared" si="1"/>
        <v>7.967943176242423</v>
      </c>
      <c r="G21"/>
      <c r="H21"/>
    </row>
    <row r="22" spans="1:8" s="17" customFormat="1" ht="17.25">
      <c r="A22" s="16" t="s">
        <v>25</v>
      </c>
      <c r="B22" s="14">
        <v>624.06</v>
      </c>
      <c r="C22" s="14">
        <v>466.05</v>
      </c>
      <c r="D22" s="14">
        <v>5175.37</v>
      </c>
      <c r="E22" s="14">
        <v>4277.77</v>
      </c>
      <c r="F22" s="15">
        <f t="shared" si="1"/>
        <v>20.982895293575844</v>
      </c>
      <c r="G22"/>
      <c r="H22"/>
    </row>
    <row r="23" spans="1:8" s="17" customFormat="1" ht="17.25">
      <c r="A23" s="16" t="s">
        <v>26</v>
      </c>
      <c r="B23" s="14">
        <v>579.9</v>
      </c>
      <c r="C23" s="14">
        <v>389.37</v>
      </c>
      <c r="D23" s="14">
        <v>4718.75</v>
      </c>
      <c r="E23" s="14">
        <v>3964.8</v>
      </c>
      <c r="F23" s="15">
        <f t="shared" si="1"/>
        <v>19.016091606133973</v>
      </c>
      <c r="G23"/>
      <c r="H23"/>
    </row>
    <row r="24" spans="1:8" s="17" customFormat="1" ht="17.25">
      <c r="A24" s="21" t="s">
        <v>27</v>
      </c>
      <c r="B24" s="22">
        <f>SUM(B7:B19)</f>
        <v>1512.6493021558865</v>
      </c>
      <c r="C24" s="22">
        <f>SUM(C7:C19)</f>
        <v>1111.5849381069647</v>
      </c>
      <c r="D24" s="22">
        <f>SUM(D7:D19)</f>
        <v>14226.744100475495</v>
      </c>
      <c r="E24" s="22">
        <f>SUM(E7:E19)</f>
        <v>12610.603447486785</v>
      </c>
      <c r="F24" s="15">
        <f t="shared" si="1"/>
        <v>12.815728126878787</v>
      </c>
      <c r="G24"/>
      <c r="H24"/>
    </row>
    <row r="25" spans="1:8" s="17" customFormat="1" ht="17.25">
      <c r="A25" s="21" t="s">
        <v>28</v>
      </c>
      <c r="B25" s="22">
        <f>SUM(B20:B23)</f>
        <v>2302.14</v>
      </c>
      <c r="C25" s="22">
        <f>SUM(C20:C23)</f>
        <v>1788.6600000000003</v>
      </c>
      <c r="D25" s="22">
        <f>SUM(D20:D23)</f>
        <v>20528.469999999998</v>
      </c>
      <c r="E25" s="22">
        <f>SUM(E20:E23)</f>
        <v>18031.3</v>
      </c>
      <c r="F25" s="15">
        <f t="shared" si="1"/>
        <v>13.849084647252269</v>
      </c>
      <c r="G25"/>
      <c r="H25"/>
    </row>
    <row r="26" spans="1:6" ht="19.5" customHeight="1">
      <c r="A26" s="21" t="s">
        <v>29</v>
      </c>
      <c r="B26" s="22">
        <f>SUM(B24:B25)</f>
        <v>3814.7893021558866</v>
      </c>
      <c r="C26" s="22">
        <f>SUM(C24:C25)</f>
        <v>2900.244938106965</v>
      </c>
      <c r="D26" s="22">
        <f>SUM(D24:D25)</f>
        <v>34755.214100475496</v>
      </c>
      <c r="E26" s="22">
        <f>SUM(E24:E25)</f>
        <v>30641.903447486784</v>
      </c>
      <c r="F26" s="15">
        <f t="shared" si="1"/>
        <v>13.423809196572876</v>
      </c>
    </row>
    <row r="27" spans="1:6" ht="19.5" customHeight="1">
      <c r="A27" s="21" t="s">
        <v>30</v>
      </c>
      <c r="B27" s="23"/>
      <c r="C27" s="23"/>
      <c r="D27" s="23"/>
      <c r="E27" s="23"/>
      <c r="F27" s="15"/>
    </row>
    <row r="28" spans="1:8" s="17" customFormat="1" ht="17.25">
      <c r="A28" s="21" t="s">
        <v>31</v>
      </c>
      <c r="B28" s="23"/>
      <c r="C28" s="23"/>
      <c r="D28" s="23"/>
      <c r="E28" s="23"/>
      <c r="F28" s="15"/>
      <c r="G28"/>
      <c r="H28"/>
    </row>
    <row r="29" spans="1:8" s="17" customFormat="1" ht="17.25">
      <c r="A29" s="16" t="s">
        <v>32</v>
      </c>
      <c r="B29" s="14">
        <f>+'[16]New Format'!$B$49/100</f>
        <v>82.0009</v>
      </c>
      <c r="C29" s="14">
        <f>+'[16]New Format'!$B$50/100</f>
        <v>79.1424</v>
      </c>
      <c r="D29" s="14">
        <f>+'[16]New Format'!$C$49/100</f>
        <v>813.7139999999999</v>
      </c>
      <c r="E29" s="14">
        <f>+'[16]New Format'!$C$50/100</f>
        <v>744.6716</v>
      </c>
      <c r="F29" s="15">
        <f>(D29-E29)/E29*100</f>
        <v>9.271523178807938</v>
      </c>
      <c r="G29"/>
      <c r="H29"/>
    </row>
    <row r="30" spans="1:6" ht="17.25">
      <c r="A30" s="24" t="s">
        <v>33</v>
      </c>
      <c r="B30" s="19"/>
      <c r="C30" s="19"/>
      <c r="D30" s="19"/>
      <c r="E30" s="19"/>
      <c r="F30" s="15"/>
    </row>
    <row r="31" spans="1:6" ht="17.25">
      <c r="A31" s="25" t="s">
        <v>34</v>
      </c>
      <c r="B31" s="14">
        <f>+'[17]New Format'!$B$49/100</f>
        <v>59.042</v>
      </c>
      <c r="C31" s="14">
        <f>+'[17]New Format'!$B$50/100</f>
        <v>15.371500000000001</v>
      </c>
      <c r="D31" s="14">
        <f>+'[17]New Format'!$C$49/100</f>
        <v>980.0382</v>
      </c>
      <c r="E31" s="14">
        <f>+'[17]New Format'!$C$50/100</f>
        <v>509.86069999999995</v>
      </c>
      <c r="F31" s="15">
        <f>(D31-E31)/E31*100</f>
        <v>92.21685452516738</v>
      </c>
    </row>
    <row r="32" spans="1:6" ht="17.25">
      <c r="A32" s="25" t="s">
        <v>35</v>
      </c>
      <c r="B32" s="14">
        <f>+'[18]New Format'!$B$49/100</f>
        <v>14.477347000000002</v>
      </c>
      <c r="C32" s="14">
        <f>+'[18]New Format'!$B$50/100</f>
        <v>6.218960000000001</v>
      </c>
      <c r="D32" s="14">
        <f>+'[18]New Format'!$C$49/100</f>
        <v>114.65867230000002</v>
      </c>
      <c r="E32" s="14">
        <f>+'[18]New Format'!$C$50/100</f>
        <v>48.95116000000001</v>
      </c>
      <c r="F32" s="15">
        <f>(D32-E32)/E32*100</f>
        <v>134.23075632936994</v>
      </c>
    </row>
    <row r="33" spans="1:6" ht="17.25">
      <c r="A33" s="26" t="s">
        <v>36</v>
      </c>
      <c r="B33" s="27">
        <f>B31+B32</f>
        <v>73.51934700000001</v>
      </c>
      <c r="C33" s="27">
        <f>C31+C32</f>
        <v>21.59046</v>
      </c>
      <c r="D33" s="27">
        <f>D31+D32</f>
        <v>1094.6968723</v>
      </c>
      <c r="E33" s="27">
        <f>E31+E32</f>
        <v>558.8118599999999</v>
      </c>
      <c r="F33" s="15">
        <f>(D33-E33)/E33*100</f>
        <v>95.89721526311202</v>
      </c>
    </row>
    <row r="34" spans="1:6" ht="17.25">
      <c r="A34" s="26" t="s">
        <v>37</v>
      </c>
      <c r="B34" s="28"/>
      <c r="C34" s="28"/>
      <c r="D34" s="28"/>
      <c r="E34" s="28"/>
      <c r="F34" s="29"/>
    </row>
    <row r="35" spans="1:7" ht="18" thickBot="1">
      <c r="A35" s="30" t="s">
        <v>38</v>
      </c>
      <c r="B35" s="31">
        <v>96.7621</v>
      </c>
      <c r="C35" s="31">
        <v>71.4932</v>
      </c>
      <c r="D35" s="31">
        <v>1518.6153</v>
      </c>
      <c r="E35" s="31">
        <v>815.0202</v>
      </c>
      <c r="F35" s="32">
        <f>(D35-E35)/E35*100</f>
        <v>86.32854743968306</v>
      </c>
      <c r="G35" s="17"/>
    </row>
    <row r="36" spans="1:6" ht="17.25">
      <c r="A36" s="33"/>
      <c r="B36" s="34"/>
      <c r="C36" s="34"/>
      <c r="D36" s="34"/>
      <c r="E36" s="34"/>
      <c r="F36" s="35"/>
    </row>
    <row r="37" spans="1:6" ht="12.75" customHeight="1">
      <c r="A37" s="36" t="s">
        <v>39</v>
      </c>
      <c r="B37" s="36"/>
      <c r="C37" s="36"/>
      <c r="D37" s="36"/>
      <c r="E37" s="36"/>
      <c r="F37" s="36"/>
    </row>
    <row r="38" spans="1:5" ht="12.75">
      <c r="A38" s="37" t="s">
        <v>40</v>
      </c>
      <c r="B38" s="37"/>
      <c r="C38" s="37"/>
      <c r="D38" s="37"/>
      <c r="E38" s="37"/>
    </row>
    <row r="39" spans="1:5" ht="12.75">
      <c r="A39" s="37" t="s">
        <v>41</v>
      </c>
      <c r="B39" s="37"/>
      <c r="C39" s="37"/>
      <c r="D39" s="37"/>
      <c r="E39" s="37"/>
    </row>
  </sheetData>
  <mergeCells count="10">
    <mergeCell ref="A39:E39"/>
    <mergeCell ref="A38:E38"/>
    <mergeCell ref="A37:F37"/>
    <mergeCell ref="A1:F1"/>
    <mergeCell ref="A2:F2"/>
    <mergeCell ref="F5:F6"/>
    <mergeCell ref="A5:A6"/>
    <mergeCell ref="B5:C5"/>
    <mergeCell ref="D5:E5"/>
    <mergeCell ref="A3:F3"/>
  </mergeCells>
  <printOptions horizontalCentered="1" vertic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2010-04-21T09:37:12Z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