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50" activeTab="0"/>
  </bookViews>
  <sheets>
    <sheet name="SEPT_Internal" sheetId="1" r:id="rId1"/>
  </sheets>
  <externalReferences>
    <externalReference r:id="rId4"/>
  </externalReferences>
  <definedNames>
    <definedName name="_xlnm.Print_Area" localSheetId="0">'SEPT_Internal'!$A$1:$G$44</definedName>
  </definedNames>
  <calcPr fullCalcOnLoad="1"/>
</workbook>
</file>

<file path=xl/sharedStrings.xml><?xml version="1.0" encoding="utf-8"?>
<sst xmlns="http://schemas.openxmlformats.org/spreadsheetml/2006/main" count="49" uniqueCount="47">
  <si>
    <t>INSURANCE REGULATORY AND DEVELOPMENT AUTHORITY</t>
  </si>
  <si>
    <t>FLASH FIGURES -- NON LIFE INSURERS</t>
  </si>
  <si>
    <t>(` crore)</t>
  </si>
  <si>
    <t>INSURER</t>
  </si>
  <si>
    <t>SEPTEMBER</t>
  </si>
  <si>
    <t>GROWTH OVER THE CORRESPONDING PERIOD OF PREVIOUS YEAR</t>
  </si>
  <si>
    <t>2016-17</t>
  </si>
  <si>
    <t>2015-16*</t>
  </si>
  <si>
    <t>Royal Sundaram</t>
  </si>
  <si>
    <t>Tata-AIG</t>
  </si>
  <si>
    <t>Reliance General</t>
  </si>
  <si>
    <t>IFFCO-Tokio</t>
  </si>
  <si>
    <t>ICICI-lombard</t>
  </si>
  <si>
    <t>Bajaj Allianz</t>
  </si>
  <si>
    <t>HDFC ERGO General</t>
  </si>
  <si>
    <t>Cholamandalam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</si>
  <si>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</si>
  <si>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</si>
  <si>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</si>
  <si>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</si>
  <si>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</si>
  <si>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</t>
  </si>
  <si>
    <t>L&amp;T General</t>
  </si>
  <si>
    <t>Magma HDI</t>
  </si>
  <si>
    <t>Liberty</t>
  </si>
  <si>
    <t>Star Health &amp; Allied Insurance</t>
  </si>
  <si>
    <t>Apollo MUNICH</t>
  </si>
  <si>
    <t xml:space="preserve">Max BUPA </t>
  </si>
  <si>
    <t>Religare</t>
  </si>
  <si>
    <t>Cigna TTK</t>
  </si>
  <si>
    <t>Kotak Mahindra</t>
  </si>
  <si>
    <t>NA</t>
  </si>
  <si>
    <t>New India</t>
  </si>
  <si>
    <t xml:space="preserve">National </t>
  </si>
  <si>
    <t>United India</t>
  </si>
  <si>
    <t>Oriental</t>
  </si>
  <si>
    <t>ECGC</t>
  </si>
  <si>
    <t>AIC</t>
  </si>
  <si>
    <t>PRIVATE TOTAL</t>
  </si>
  <si>
    <t>PUBLIC TOTAL</t>
  </si>
  <si>
    <t xml:space="preserve">GRAND TOTAL </t>
  </si>
  <si>
    <t xml:space="preserve">Note: Compiled on the basis of data submitted by the Insurance companies      </t>
  </si>
  <si>
    <t xml:space="preserve"> *  Figures revised by insurance companies</t>
  </si>
  <si>
    <t>Private Sector Gen. Insurers Total</t>
  </si>
  <si>
    <t>Stand-alone Pvt Health Insurers</t>
  </si>
  <si>
    <t>Specialized PSU Insurers</t>
  </si>
  <si>
    <t>Public Sector Insurers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</si>
</sst>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Trebuchet MS"/>
      <family val="2"/>
    </font>
    <font>
      <sz val="10"/>
      <name val="Bookman Old Style"/>
      <family val="1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58" applyFont="1" applyAlignment="1">
      <alignment vertical="center"/>
      <protection/>
    </xf>
    <xf numFmtId="0" fontId="4" fillId="0" borderId="0" xfId="58" applyFont="1" applyBorder="1" applyAlignment="1">
      <alignment vertical="center"/>
      <protection/>
    </xf>
    <xf numFmtId="0" fontId="3" fillId="0" borderId="0" xfId="58" applyFont="1" applyAlignment="1">
      <alignment horizontal="right" vertical="center"/>
      <protection/>
    </xf>
    <xf numFmtId="0" fontId="4" fillId="0" borderId="0" xfId="58" applyFont="1" applyFill="1" applyAlignment="1">
      <alignment vertical="center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vertical="center"/>
      <protection/>
    </xf>
    <xf numFmtId="2" fontId="4" fillId="0" borderId="10" xfId="58" applyNumberFormat="1" applyFont="1" applyBorder="1" applyAlignment="1">
      <alignment vertical="center"/>
      <protection/>
    </xf>
    <xf numFmtId="2" fontId="4" fillId="0" borderId="10" xfId="46" applyNumberFormat="1" applyFont="1" applyFill="1" applyBorder="1" applyAlignment="1">
      <alignment vertical="center"/>
    </xf>
    <xf numFmtId="0" fontId="4" fillId="0" borderId="10" xfId="58" applyFont="1" applyFill="1" applyBorder="1" applyAlignment="1">
      <alignment vertical="center"/>
      <protection/>
    </xf>
    <xf numFmtId="0" fontId="6" fillId="0" borderId="10" xfId="58" applyFont="1" applyFill="1" applyBorder="1">
      <alignment/>
      <protection/>
    </xf>
    <xf numFmtId="0" fontId="7" fillId="0" borderId="10" xfId="58" applyFont="1" applyBorder="1">
      <alignment/>
      <protection/>
    </xf>
    <xf numFmtId="2" fontId="3" fillId="0" borderId="10" xfId="46" applyNumberFormat="1" applyFont="1" applyFill="1" applyBorder="1" applyAlignment="1">
      <alignment vertical="center"/>
    </xf>
    <xf numFmtId="2" fontId="3" fillId="0" borderId="0" xfId="46" applyNumberFormat="1" applyFont="1" applyFill="1" applyBorder="1" applyAlignment="1">
      <alignment vertical="center" wrapText="1"/>
    </xf>
    <xf numFmtId="0" fontId="4" fillId="0" borderId="0" xfId="58" applyFont="1" applyBorder="1" applyAlignment="1">
      <alignment vertical="center"/>
      <protection/>
    </xf>
    <xf numFmtId="2" fontId="4" fillId="0" borderId="0" xfId="58" applyNumberFormat="1" applyFont="1" applyAlignment="1">
      <alignment vertical="center"/>
      <protection/>
    </xf>
    <xf numFmtId="2" fontId="4" fillId="11" borderId="10" xfId="46" applyNumberFormat="1" applyFont="1" applyFill="1" applyBorder="1" applyAlignment="1">
      <alignment vertical="center"/>
    </xf>
    <xf numFmtId="0" fontId="5" fillId="11" borderId="10" xfId="58" applyFont="1" applyFill="1" applyBorder="1">
      <alignment/>
      <protection/>
    </xf>
    <xf numFmtId="2" fontId="3" fillId="11" borderId="10" xfId="58" applyNumberFormat="1" applyFont="1" applyFill="1" applyBorder="1" applyAlignment="1">
      <alignment vertical="center"/>
      <protection/>
    </xf>
    <xf numFmtId="2" fontId="3" fillId="11" borderId="10" xfId="46" applyNumberFormat="1" applyFont="1" applyFill="1" applyBorder="1" applyAlignment="1">
      <alignment vertical="center"/>
    </xf>
    <xf numFmtId="0" fontId="3" fillId="11" borderId="10" xfId="58" applyFont="1" applyFill="1" applyBorder="1" applyAlignment="1">
      <alignment vertical="center"/>
      <protection/>
    </xf>
    <xf numFmtId="2" fontId="3" fillId="11" borderId="10" xfId="58" applyNumberFormat="1" applyFont="1" applyFill="1" applyBorder="1" applyAlignment="1">
      <alignment vertical="center"/>
      <protection/>
    </xf>
    <xf numFmtId="2" fontId="3" fillId="11" borderId="10" xfId="46" applyNumberFormat="1" applyFont="1" applyFill="1" applyBorder="1" applyAlignment="1">
      <alignment vertical="center"/>
    </xf>
    <xf numFmtId="2" fontId="3" fillId="12" borderId="10" xfId="46" applyNumberFormat="1" applyFont="1" applyFill="1" applyBorder="1" applyAlignment="1">
      <alignment vertical="center"/>
    </xf>
    <xf numFmtId="2" fontId="3" fillId="12" borderId="10" xfId="58" applyNumberFormat="1" applyFont="1" applyFill="1" applyBorder="1" applyAlignment="1">
      <alignment vertical="center"/>
      <protection/>
    </xf>
    <xf numFmtId="2" fontId="3" fillId="19" borderId="10" xfId="46" applyNumberFormat="1" applyFont="1" applyFill="1" applyBorder="1" applyAlignment="1">
      <alignment vertical="center"/>
    </xf>
    <xf numFmtId="2" fontId="3" fillId="19" borderId="10" xfId="58" applyNumberFormat="1" applyFont="1" applyFill="1" applyBorder="1" applyAlignment="1">
      <alignment vertical="center"/>
      <protection/>
    </xf>
    <xf numFmtId="2" fontId="4" fillId="0" borderId="10" xfId="46" applyNumberFormat="1" applyFont="1" applyFill="1" applyBorder="1" applyAlignment="1">
      <alignment horizontal="right" vertical="center"/>
    </xf>
    <xf numFmtId="2" fontId="4" fillId="0" borderId="0" xfId="58" applyNumberFormat="1" applyFont="1" applyFill="1" applyBorder="1" applyAlignment="1">
      <alignment vertical="center"/>
      <protection/>
    </xf>
    <xf numFmtId="2" fontId="3" fillId="0" borderId="0" xfId="46" applyNumberFormat="1" applyFont="1" applyFill="1" applyBorder="1" applyAlignment="1">
      <alignment vertical="center"/>
    </xf>
    <xf numFmtId="0" fontId="4" fillId="0" borderId="0" xfId="58" applyFont="1" applyFill="1" applyBorder="1" applyAlignment="1">
      <alignment vertical="center"/>
      <protection/>
    </xf>
    <xf numFmtId="2" fontId="5" fillId="0" borderId="0" xfId="45" applyNumberFormat="1" applyFont="1" applyFill="1" applyBorder="1" applyAlignment="1">
      <alignment vertical="top" wrapText="1"/>
    </xf>
    <xf numFmtId="0" fontId="4" fillId="0" borderId="0" xfId="58" applyFont="1" applyBorder="1" applyAlignment="1">
      <alignment vertic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Fill="1" applyAlignment="1">
      <alignment horizontal="center" vertical="center"/>
      <protection/>
    </xf>
    <xf numFmtId="0" fontId="3" fillId="0" borderId="0" xfId="58" applyFont="1" applyAlignment="1" quotePrefix="1">
      <alignment horizontal="center" vertical="center"/>
      <protection/>
    </xf>
    <xf numFmtId="0" fontId="3" fillId="0" borderId="0" xfId="58" applyFont="1" applyFill="1" applyAlignment="1" quotePrefix="1">
      <alignment horizontal="center" vertical="center"/>
      <protection/>
    </xf>
    <xf numFmtId="0" fontId="3" fillId="0" borderId="0" xfId="58" applyFont="1" applyAlignment="1" quotePrefix="1">
      <alignment horizontal="center"/>
      <protection/>
    </xf>
    <xf numFmtId="0" fontId="3" fillId="0" borderId="0" xfId="58" applyFont="1" applyFill="1" applyAlignment="1" quotePrefix="1">
      <alignment horizontal="center"/>
      <protection/>
    </xf>
    <xf numFmtId="0" fontId="3" fillId="0" borderId="10" xfId="58" applyFont="1" applyBorder="1" applyAlignment="1">
      <alignment horizontal="center" vertical="center"/>
      <protection/>
    </xf>
    <xf numFmtId="0" fontId="5" fillId="0" borderId="11" xfId="58" applyFont="1" applyBorder="1" applyAlignment="1">
      <alignment horizontal="center" vertical="center"/>
      <protection/>
    </xf>
    <xf numFmtId="0" fontId="5" fillId="0" borderId="12" xfId="58" applyFont="1" applyBorder="1" applyAlignment="1">
      <alignment horizontal="center" vertical="center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3" fillId="0" borderId="10" xfId="58" applyFont="1" applyBorder="1" applyAlignment="1" quotePrefix="1">
      <alignment horizontal="center" vertical="center" wrapText="1"/>
      <protection/>
    </xf>
    <xf numFmtId="0" fontId="3" fillId="0" borderId="10" xfId="58" applyFont="1" applyFill="1" applyBorder="1" applyAlignment="1" quotePrefix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" xfId="45"/>
    <cellStyle name="Comma_April06 - March 07 ex ECGC;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PT%20%202016_B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_Journal "/>
      <sheetName val="April_Internal"/>
      <sheetName val="May_Journal"/>
      <sheetName val="May_Internal "/>
      <sheetName val="June_Journal "/>
      <sheetName val="June_Internal"/>
      <sheetName val="July_Journal"/>
      <sheetName val="July_Internal"/>
      <sheetName val="AUG_Journal"/>
      <sheetName val="AUG_Internal "/>
      <sheetName val="SEPT_Journal"/>
      <sheetName val="SEPT_Internal"/>
      <sheetName val="Inp_Chart_Sept (crores)"/>
      <sheetName val="Chart_Sept_Journal"/>
      <sheetName val="GDP_Sept 2016"/>
      <sheetName val="All segments 2016-17"/>
      <sheetName val="fire 2016-17"/>
      <sheetName val="all segments check"/>
      <sheetName val="fire check"/>
    </sheetNames>
    <sheetDataSet>
      <sheetData sheetId="10">
        <row r="9">
          <cell r="B9">
            <v>172.12695895304344</v>
          </cell>
          <cell r="C9">
            <v>120.51327416817081</v>
          </cell>
          <cell r="D9">
            <v>1077.571621672764</v>
          </cell>
          <cell r="E9">
            <v>787.0900961039313</v>
          </cell>
        </row>
        <row r="10">
          <cell r="B10">
            <v>494.1877722590001</v>
          </cell>
          <cell r="C10">
            <v>225.10647119600014</v>
          </cell>
          <cell r="D10">
            <v>1976.6164503459995</v>
          </cell>
          <cell r="E10">
            <v>1571.508293747</v>
          </cell>
        </row>
        <row r="11">
          <cell r="B11">
            <v>361.200433748</v>
          </cell>
          <cell r="C11">
            <v>218.11873242611853</v>
          </cell>
          <cell r="D11">
            <v>1817.9974362050002</v>
          </cell>
          <cell r="E11">
            <v>1487.7895049980582</v>
          </cell>
        </row>
        <row r="12">
          <cell r="B12">
            <v>322.696119611</v>
          </cell>
          <cell r="C12">
            <v>312.186728191</v>
          </cell>
          <cell r="D12">
            <v>2136.0393445929994</v>
          </cell>
          <cell r="E12">
            <v>1804.608165122</v>
          </cell>
        </row>
        <row r="13">
          <cell r="B13">
            <v>997.8088659186894</v>
          </cell>
          <cell r="C13">
            <v>630.2608163145003</v>
          </cell>
          <cell r="D13">
            <v>5565.092371848787</v>
          </cell>
          <cell r="E13">
            <v>3997.1196391981357</v>
          </cell>
        </row>
        <row r="14">
          <cell r="B14">
            <v>910.4852851999999</v>
          </cell>
          <cell r="C14">
            <v>561.4663489999999</v>
          </cell>
          <cell r="D14">
            <v>3677.2723754999997</v>
          </cell>
          <cell r="E14">
            <v>2775.9563626999998</v>
          </cell>
        </row>
        <row r="15">
          <cell r="B15">
            <v>976.3666452490173</v>
          </cell>
          <cell r="C15">
            <v>259.9624797812194</v>
          </cell>
          <cell r="D15">
            <v>2612.1262437400173</v>
          </cell>
          <cell r="E15">
            <v>1592.9210311814593</v>
          </cell>
        </row>
        <row r="16">
          <cell r="B16">
            <v>328.0544839080651</v>
          </cell>
          <cell r="C16">
            <v>225.63457675399994</v>
          </cell>
          <cell r="D16">
            <v>1469.936975428865</v>
          </cell>
          <cell r="E16">
            <v>1087.5003808889999</v>
          </cell>
        </row>
        <row r="17">
          <cell r="B17">
            <v>114.297509762</v>
          </cell>
          <cell r="C17">
            <v>105.95069929700001</v>
          </cell>
          <cell r="D17">
            <v>824.5255277090021</v>
          </cell>
          <cell r="E17">
            <v>757.232707726</v>
          </cell>
        </row>
        <row r="18">
          <cell r="B18">
            <v>64.57394362600002</v>
          </cell>
          <cell r="C18">
            <v>80.13731181799997</v>
          </cell>
          <cell r="D18">
            <v>544.3744652539999</v>
          </cell>
          <cell r="E18">
            <v>394.0149654230001</v>
          </cell>
        </row>
        <row r="19">
          <cell r="B19">
            <v>151.03197550000002</v>
          </cell>
          <cell r="C19">
            <v>141.015452693</v>
          </cell>
          <cell r="D19">
            <v>866.1268690000002</v>
          </cell>
          <cell r="E19">
            <v>791.1831421055001</v>
          </cell>
        </row>
        <row r="20">
          <cell r="B20">
            <v>95.95899175900004</v>
          </cell>
          <cell r="C20">
            <v>97.62135741199994</v>
          </cell>
          <cell r="D20">
            <v>644.354607501</v>
          </cell>
          <cell r="E20">
            <v>651.1398448499999</v>
          </cell>
        </row>
        <row r="21">
          <cell r="B21">
            <v>4.54045132</v>
          </cell>
          <cell r="C21">
            <v>1.8680912840000001</v>
          </cell>
          <cell r="D21">
            <v>26.691383838999997</v>
          </cell>
          <cell r="E21">
            <v>13.057865405</v>
          </cell>
        </row>
        <row r="22">
          <cell r="B22">
            <v>228.68192039967136</v>
          </cell>
          <cell r="C22">
            <v>201.73216457010517</v>
          </cell>
          <cell r="D22">
            <v>1194.6516228582834</v>
          </cell>
          <cell r="E22">
            <v>857.0529283986376</v>
          </cell>
        </row>
        <row r="23">
          <cell r="B23">
            <v>22.4316099296015</v>
          </cell>
          <cell r="C23">
            <v>30.77501586635084</v>
          </cell>
          <cell r="D23">
            <v>216.54130621729976</v>
          </cell>
          <cell r="E23">
            <v>199.31766941071172</v>
          </cell>
        </row>
        <row r="24">
          <cell r="B24">
            <v>30.603950525000002</v>
          </cell>
          <cell r="C24">
            <v>29.8168231</v>
          </cell>
          <cell r="D24">
            <v>186.945687925</v>
          </cell>
          <cell r="E24">
            <v>188.4268676</v>
          </cell>
        </row>
        <row r="25">
          <cell r="B25">
            <v>42.255112733</v>
          </cell>
          <cell r="C25">
            <v>28.600936394999998</v>
          </cell>
          <cell r="D25">
            <v>284.968351461</v>
          </cell>
          <cell r="E25">
            <v>205.06238425</v>
          </cell>
        </row>
        <row r="26">
          <cell r="B26">
            <v>252.9811</v>
          </cell>
          <cell r="C26">
            <v>156.83010000000002</v>
          </cell>
          <cell r="D26">
            <v>1130.0237</v>
          </cell>
          <cell r="E26">
            <v>823.3201000000001</v>
          </cell>
        </row>
        <row r="27">
          <cell r="B27">
            <v>88.914274074</v>
          </cell>
          <cell r="C27">
            <v>71.35679999999999</v>
          </cell>
          <cell r="D27">
            <v>463.26524198900006</v>
          </cell>
          <cell r="E27">
            <v>366.07688204699997</v>
          </cell>
        </row>
        <row r="28">
          <cell r="B28">
            <v>49.04902028000018</v>
          </cell>
          <cell r="C28">
            <v>39.549617620000845</v>
          </cell>
          <cell r="D28">
            <v>260.4224783590587</v>
          </cell>
          <cell r="E28">
            <v>211.693369712</v>
          </cell>
        </row>
        <row r="29">
          <cell r="B29">
            <v>54.047718049400125</v>
          </cell>
          <cell r="C29">
            <v>34.911985506299345</v>
          </cell>
          <cell r="D29">
            <v>303.29886987500174</v>
          </cell>
          <cell r="E29">
            <v>230.43944179423934</v>
          </cell>
        </row>
        <row r="30">
          <cell r="B30">
            <v>17.93559481503779</v>
          </cell>
          <cell r="C30">
            <v>9.773418521491232</v>
          </cell>
          <cell r="D30">
            <v>97.40559992866429</v>
          </cell>
          <cell r="E30">
            <v>39.03954921610603</v>
          </cell>
        </row>
        <row r="32">
          <cell r="B32">
            <v>1553.6989</v>
          </cell>
          <cell r="C32">
            <v>1217.3993000000003</v>
          </cell>
          <cell r="D32">
            <v>8845.3193</v>
          </cell>
          <cell r="E32">
            <v>7524.974399999999</v>
          </cell>
        </row>
        <row r="33">
          <cell r="B33">
            <v>944.5100448039997</v>
          </cell>
          <cell r="C33">
            <v>871.2799469209998</v>
          </cell>
          <cell r="D33">
            <v>6344.770037656001</v>
          </cell>
          <cell r="E33">
            <v>5844.809962098</v>
          </cell>
        </row>
        <row r="34">
          <cell r="B34">
            <v>1796.72</v>
          </cell>
          <cell r="C34">
            <v>875.0776</v>
          </cell>
          <cell r="D34">
            <v>7650.27</v>
          </cell>
          <cell r="E34">
            <v>6037.6041000000005</v>
          </cell>
        </row>
        <row r="35">
          <cell r="B35">
            <v>1331.7655</v>
          </cell>
          <cell r="C35">
            <v>746.0208</v>
          </cell>
          <cell r="D35">
            <v>5224.605500000001</v>
          </cell>
          <cell r="E35">
            <v>4186.666499999999</v>
          </cell>
        </row>
        <row r="36">
          <cell r="B36">
            <v>125.2835</v>
          </cell>
          <cell r="C36">
            <v>112.99969999999999</v>
          </cell>
          <cell r="D36">
            <v>555.3275</v>
          </cell>
          <cell r="E36">
            <v>593.4658999999999</v>
          </cell>
        </row>
        <row r="37">
          <cell r="B37">
            <v>3412.1195534837734</v>
          </cell>
          <cell r="C37">
            <v>623.654537442</v>
          </cell>
          <cell r="D37">
            <v>4249.040084037274</v>
          </cell>
          <cell r="E37">
            <v>1946.7728350520003</v>
          </cell>
        </row>
        <row r="38">
          <cell r="B38">
            <v>5785.898512717526</v>
          </cell>
          <cell r="C38">
            <v>3583.1892019142565</v>
          </cell>
          <cell r="D38">
            <v>27401.651944776746</v>
          </cell>
          <cell r="E38">
            <v>20831.551191877777</v>
          </cell>
        </row>
        <row r="39">
          <cell r="B39">
            <v>9164.097498287772</v>
          </cell>
          <cell r="C39">
            <v>4446.431884363</v>
          </cell>
          <cell r="D39">
            <v>32869.332421693274</v>
          </cell>
          <cell r="E39">
            <v>26134.29369715</v>
          </cell>
        </row>
        <row r="40">
          <cell r="B40">
            <v>14949.996011005298</v>
          </cell>
          <cell r="C40">
            <v>8029.621086277257</v>
          </cell>
          <cell r="D40">
            <v>60270.98436647002</v>
          </cell>
          <cell r="E40">
            <v>46965.84488902778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534"/>
  <sheetViews>
    <sheetView tabSelected="1" zoomScalePageLayoutView="0" workbookViewId="0" topLeftCell="A1">
      <pane xSplit="1" ySplit="6" topLeftCell="B37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J37" sqref="J37"/>
    </sheetView>
  </sheetViews>
  <sheetFormatPr defaultColWidth="9.140625" defaultRowHeight="15"/>
  <cols>
    <col min="1" max="1" width="30.7109375" style="1" bestFit="1" customWidth="1"/>
    <col min="2" max="2" width="14.421875" style="1" bestFit="1" customWidth="1"/>
    <col min="3" max="3" width="15.57421875" style="1" bestFit="1" customWidth="1"/>
    <col min="4" max="4" width="14.421875" style="1" bestFit="1" customWidth="1"/>
    <col min="5" max="5" width="15.57421875" style="1" bestFit="1" customWidth="1"/>
    <col min="6" max="6" width="17.57421875" style="1" customWidth="1"/>
    <col min="7" max="7" width="15.28125" style="4" customWidth="1"/>
    <col min="8" max="16384" width="9.140625" style="1" customWidth="1"/>
  </cols>
  <sheetData>
    <row r="1" spans="1:7" ht="15.75" customHeight="1">
      <c r="A1" s="33" t="s">
        <v>0</v>
      </c>
      <c r="B1" s="33"/>
      <c r="C1" s="33"/>
      <c r="D1" s="33"/>
      <c r="E1" s="33"/>
      <c r="F1" s="33"/>
      <c r="G1" s="34"/>
    </row>
    <row r="2" spans="1:7" ht="15.75" customHeight="1">
      <c r="A2" s="35" t="s">
        <v>1</v>
      </c>
      <c r="B2" s="35"/>
      <c r="C2" s="35"/>
      <c r="D2" s="35"/>
      <c r="E2" s="35"/>
      <c r="F2" s="35"/>
      <c r="G2" s="36"/>
    </row>
    <row r="3" spans="1:7" ht="15.75" customHeight="1">
      <c r="A3" s="37" t="str">
        <f>"GROSS DIRECT PREMIUM UNDERWRITTEN FOR AND UPTO THE MONTH  OF "&amp;B5&amp;", 2016"</f>
        <v>GROSS DIRECT PREMIUM UNDERWRITTEN FOR AND UPTO THE MONTH  OF SEPTEMBER, 2016</v>
      </c>
      <c r="B3" s="37"/>
      <c r="C3" s="37"/>
      <c r="D3" s="37"/>
      <c r="E3" s="37"/>
      <c r="F3" s="37"/>
      <c r="G3" s="38"/>
    </row>
    <row r="4" spans="2:6" ht="15.75" customHeight="1">
      <c r="B4" s="2"/>
      <c r="C4" s="3" t="s">
        <v>2</v>
      </c>
      <c r="D4" s="2"/>
      <c r="E4" s="2"/>
      <c r="F4" s="2"/>
    </row>
    <row r="5" spans="1:7" ht="22.5" customHeight="1">
      <c r="A5" s="39" t="s">
        <v>3</v>
      </c>
      <c r="B5" s="40" t="s">
        <v>4</v>
      </c>
      <c r="C5" s="41"/>
      <c r="D5" s="42" t="str">
        <f>"APRIL- "&amp;B5</f>
        <v>APRIL- SEPTEMBER</v>
      </c>
      <c r="E5" s="43"/>
      <c r="F5" s="44" t="str">
        <f>"MARKET SHARE UPTO "&amp;PROPER(B5)&amp;" , 2016"</f>
        <v>MARKET SHARE UPTO September , 2016</v>
      </c>
      <c r="G5" s="45" t="s">
        <v>5</v>
      </c>
    </row>
    <row r="6" spans="1:7" ht="54" customHeight="1">
      <c r="A6" s="39"/>
      <c r="B6" s="5" t="s">
        <v>6</v>
      </c>
      <c r="C6" s="5" t="s">
        <v>7</v>
      </c>
      <c r="D6" s="5" t="s">
        <v>6</v>
      </c>
      <c r="E6" s="5" t="s">
        <v>7</v>
      </c>
      <c r="F6" s="44"/>
      <c r="G6" s="45"/>
    </row>
    <row r="7" spans="1:7" ht="20.25" customHeight="1">
      <c r="A7" s="6" t="s">
        <v>8</v>
      </c>
      <c r="B7" s="7">
        <f>'[1]SEPT_Journal'!B9</f>
        <v>172.12695895304344</v>
      </c>
      <c r="C7" s="7">
        <f>'[1]SEPT_Journal'!C9</f>
        <v>120.51327416817081</v>
      </c>
      <c r="D7" s="7">
        <f>'[1]SEPT_Journal'!D9</f>
        <v>1077.571621672764</v>
      </c>
      <c r="E7" s="7">
        <f>'[1]SEPT_Journal'!E9</f>
        <v>787.0900961039313</v>
      </c>
      <c r="F7" s="8">
        <f aca="true" t="shared" si="0" ref="F7:F23">(D7/D$42)*100</f>
        <v>1.7878779200298562</v>
      </c>
      <c r="G7" s="8">
        <f>(D7-E7)/E7*100</f>
        <v>36.90575284922351</v>
      </c>
    </row>
    <row r="8" spans="1:7" s="2" customFormat="1" ht="20.25" customHeight="1">
      <c r="A8" s="6" t="s">
        <v>9</v>
      </c>
      <c r="B8" s="7">
        <f>'[1]SEPT_Journal'!B10</f>
        <v>494.1877722590001</v>
      </c>
      <c r="C8" s="7">
        <f>'[1]SEPT_Journal'!C10</f>
        <v>225.10647119600014</v>
      </c>
      <c r="D8" s="7">
        <f>'[1]SEPT_Journal'!D10</f>
        <v>1976.6164503459995</v>
      </c>
      <c r="E8" s="7">
        <f>'[1]SEPT_Journal'!E10</f>
        <v>1571.508293747</v>
      </c>
      <c r="F8" s="8">
        <f t="shared" si="0"/>
        <v>3.279548975552541</v>
      </c>
      <c r="G8" s="8">
        <f aca="true" t="shared" si="1" ref="G8:G42">(D8-E8)/E8*100</f>
        <v>25.778302170654577</v>
      </c>
    </row>
    <row r="9" spans="1:7" s="2" customFormat="1" ht="20.25" customHeight="1">
      <c r="A9" s="6" t="s">
        <v>10</v>
      </c>
      <c r="B9" s="7">
        <f>'[1]SEPT_Journal'!B11</f>
        <v>361.200433748</v>
      </c>
      <c r="C9" s="7">
        <f>'[1]SEPT_Journal'!C11</f>
        <v>218.11873242611853</v>
      </c>
      <c r="D9" s="7">
        <f>'[1]SEPT_Journal'!D11</f>
        <v>1817.9974362050002</v>
      </c>
      <c r="E9" s="7">
        <f>'[1]SEPT_Journal'!E11</f>
        <v>1487.7895049980582</v>
      </c>
      <c r="F9" s="8">
        <f t="shared" si="0"/>
        <v>3.016372563538865</v>
      </c>
      <c r="G9" s="8">
        <f t="shared" si="1"/>
        <v>22.194532902513853</v>
      </c>
    </row>
    <row r="10" spans="1:7" s="2" customFormat="1" ht="20.25" customHeight="1">
      <c r="A10" s="6" t="s">
        <v>11</v>
      </c>
      <c r="B10" s="7">
        <f>'[1]SEPT_Journal'!B12</f>
        <v>322.696119611</v>
      </c>
      <c r="C10" s="7">
        <f>'[1]SEPT_Journal'!C12</f>
        <v>312.186728191</v>
      </c>
      <c r="D10" s="7">
        <f>'[1]SEPT_Journal'!D12</f>
        <v>2136.0393445929994</v>
      </c>
      <c r="E10" s="7">
        <f>'[1]SEPT_Journal'!E12</f>
        <v>1804.608165122</v>
      </c>
      <c r="F10" s="8">
        <f t="shared" si="0"/>
        <v>3.544059163867451</v>
      </c>
      <c r="G10" s="8">
        <f t="shared" si="1"/>
        <v>18.36582510689201</v>
      </c>
    </row>
    <row r="11" spans="1:7" s="2" customFormat="1" ht="20.25" customHeight="1">
      <c r="A11" s="6" t="s">
        <v>12</v>
      </c>
      <c r="B11" s="7">
        <f>'[1]SEPT_Journal'!B13</f>
        <v>997.8088659186894</v>
      </c>
      <c r="C11" s="7">
        <f>'[1]SEPT_Journal'!C13</f>
        <v>630.2608163145003</v>
      </c>
      <c r="D11" s="7">
        <f>'[1]SEPT_Journal'!D13</f>
        <v>5565.092371848787</v>
      </c>
      <c r="E11" s="7">
        <f>'[1]SEPT_Journal'!E13</f>
        <v>3997.1196391981357</v>
      </c>
      <c r="F11" s="8">
        <f t="shared" si="0"/>
        <v>9.23345193436854</v>
      </c>
      <c r="G11" s="8">
        <f t="shared" si="1"/>
        <v>39.22756570191636</v>
      </c>
    </row>
    <row r="12" spans="1:7" s="2" customFormat="1" ht="20.25" customHeight="1">
      <c r="A12" s="6" t="s">
        <v>13</v>
      </c>
      <c r="B12" s="7">
        <f>'[1]SEPT_Journal'!B14</f>
        <v>910.4852851999999</v>
      </c>
      <c r="C12" s="7">
        <f>'[1]SEPT_Journal'!C14</f>
        <v>561.4663489999999</v>
      </c>
      <c r="D12" s="7">
        <f>'[1]SEPT_Journal'!D14</f>
        <v>3677.2723754999997</v>
      </c>
      <c r="E12" s="7">
        <f>'[1]SEPT_Journal'!E14</f>
        <v>2775.9563626999998</v>
      </c>
      <c r="F12" s="8">
        <f t="shared" si="0"/>
        <v>6.101231652598894</v>
      </c>
      <c r="G12" s="8">
        <f t="shared" si="1"/>
        <v>32.46866647151997</v>
      </c>
    </row>
    <row r="13" spans="1:7" s="2" customFormat="1" ht="20.25" customHeight="1">
      <c r="A13" s="6" t="s">
        <v>14</v>
      </c>
      <c r="B13" s="7">
        <f>'[1]SEPT_Journal'!B15</f>
        <v>976.3666452490173</v>
      </c>
      <c r="C13" s="7">
        <f>'[1]SEPT_Journal'!C15</f>
        <v>259.9624797812194</v>
      </c>
      <c r="D13" s="7">
        <f>'[1]SEPT_Journal'!D15</f>
        <v>2612.1262437400173</v>
      </c>
      <c r="E13" s="7">
        <f>'[1]SEPT_Journal'!E15</f>
        <v>1592.9210311814593</v>
      </c>
      <c r="F13" s="8">
        <f t="shared" si="0"/>
        <v>4.333969772017191</v>
      </c>
      <c r="G13" s="8">
        <f t="shared" si="1"/>
        <v>63.98341114264906</v>
      </c>
    </row>
    <row r="14" spans="1:7" s="2" customFormat="1" ht="20.25" customHeight="1">
      <c r="A14" s="6" t="s">
        <v>15</v>
      </c>
      <c r="B14" s="7">
        <f>'[1]SEPT_Journal'!B16</f>
        <v>328.0544839080651</v>
      </c>
      <c r="C14" s="7">
        <f>'[1]SEPT_Journal'!C16</f>
        <v>225.63457675399994</v>
      </c>
      <c r="D14" s="7">
        <f>'[1]SEPT_Journal'!D16</f>
        <v>1469.936975428865</v>
      </c>
      <c r="E14" s="7">
        <f>'[1]SEPT_Journal'!E16</f>
        <v>1087.5003808889999</v>
      </c>
      <c r="F14" s="8">
        <f t="shared" si="0"/>
        <v>2.4388799865804436</v>
      </c>
      <c r="G14" s="8">
        <f t="shared" si="1"/>
        <v>35.16657108912774</v>
      </c>
    </row>
    <row r="15" spans="1:7" s="2" customFormat="1" ht="20.25" customHeight="1">
      <c r="A15" s="6" t="s">
        <v>16</v>
      </c>
      <c r="B15" s="7">
        <f>'[1]SEPT_Journal'!B17</f>
        <v>114.297509762</v>
      </c>
      <c r="C15" s="7">
        <f>'[1]SEPT_Journal'!C17</f>
        <v>105.95069929700001</v>
      </c>
      <c r="D15" s="7">
        <f>'[1]SEPT_Journal'!D17</f>
        <v>824.5255277090021</v>
      </c>
      <c r="E15" s="7">
        <f>'[1]SEPT_Journal'!E17</f>
        <v>757.232707726</v>
      </c>
      <c r="F15" s="8">
        <f t="shared" si="0"/>
        <v>1.3680306309510062</v>
      </c>
      <c r="G15" s="8">
        <f t="shared" si="1"/>
        <v>8.886676354100596</v>
      </c>
    </row>
    <row r="16" spans="1:7" s="2" customFormat="1" ht="20.25" customHeight="1">
      <c r="A16" s="6" t="s">
        <v>17</v>
      </c>
      <c r="B16" s="7">
        <f>'[1]SEPT_Journal'!B18</f>
        <v>64.57394362600002</v>
      </c>
      <c r="C16" s="7">
        <f>'[1]SEPT_Journal'!C18</f>
        <v>80.13731181799997</v>
      </c>
      <c r="D16" s="7">
        <f>'[1]SEPT_Journal'!D18</f>
        <v>544.3744652539999</v>
      </c>
      <c r="E16" s="7">
        <f>'[1]SEPT_Journal'!E18</f>
        <v>394.0149654230001</v>
      </c>
      <c r="F16" s="8">
        <f t="shared" si="0"/>
        <v>0.9032115054633928</v>
      </c>
      <c r="G16" s="8">
        <f t="shared" si="1"/>
        <v>38.16086012610697</v>
      </c>
    </row>
    <row r="17" spans="1:7" s="2" customFormat="1" ht="20.25" customHeight="1">
      <c r="A17" s="9" t="s">
        <v>18</v>
      </c>
      <c r="B17" s="7">
        <f>'[1]SEPT_Journal'!B19</f>
        <v>151.03197550000002</v>
      </c>
      <c r="C17" s="7">
        <f>'[1]SEPT_Journal'!C19</f>
        <v>141.015452693</v>
      </c>
      <c r="D17" s="7">
        <f>'[1]SEPT_Journal'!D19</f>
        <v>866.1268690000002</v>
      </c>
      <c r="E17" s="7">
        <f>'[1]SEPT_Journal'!E19</f>
        <v>791.1831421055001</v>
      </c>
      <c r="F17" s="8">
        <f t="shared" si="0"/>
        <v>1.4370544601256658</v>
      </c>
      <c r="G17" s="8">
        <f t="shared" si="1"/>
        <v>9.472361442770314</v>
      </c>
    </row>
    <row r="18" spans="1:7" s="2" customFormat="1" ht="20.25" customHeight="1">
      <c r="A18" s="9" t="s">
        <v>19</v>
      </c>
      <c r="B18" s="7">
        <f>'[1]SEPT_Journal'!B20</f>
        <v>95.95899175900004</v>
      </c>
      <c r="C18" s="7">
        <f>'[1]SEPT_Journal'!C20</f>
        <v>97.62135741199994</v>
      </c>
      <c r="D18" s="7">
        <f>'[1]SEPT_Journal'!D20</f>
        <v>644.354607501</v>
      </c>
      <c r="E18" s="7">
        <f>'[1]SEPT_Journal'!E20</f>
        <v>651.1398448499999</v>
      </c>
      <c r="F18" s="8">
        <f t="shared" si="0"/>
        <v>1.0690958746966603</v>
      </c>
      <c r="G18" s="8">
        <f t="shared" si="1"/>
        <v>-1.0420553131045098</v>
      </c>
    </row>
    <row r="19" spans="1:7" s="2" customFormat="1" ht="20.25" customHeight="1">
      <c r="A19" s="9" t="s">
        <v>20</v>
      </c>
      <c r="B19" s="7">
        <f>'[1]SEPT_Journal'!B21</f>
        <v>4.54045132</v>
      </c>
      <c r="C19" s="7">
        <f>'[1]SEPT_Journal'!C21</f>
        <v>1.8680912840000001</v>
      </c>
      <c r="D19" s="7">
        <f>'[1]SEPT_Journal'!D21</f>
        <v>26.691383838999997</v>
      </c>
      <c r="E19" s="7">
        <f>'[1]SEPT_Journal'!E21</f>
        <v>13.057865405</v>
      </c>
      <c r="F19" s="8">
        <f t="shared" si="0"/>
        <v>0.04428562785154868</v>
      </c>
      <c r="G19" s="8">
        <f t="shared" si="1"/>
        <v>104.4084772751569</v>
      </c>
    </row>
    <row r="20" spans="1:7" s="2" customFormat="1" ht="20.25" customHeight="1">
      <c r="A20" s="9" t="s">
        <v>21</v>
      </c>
      <c r="B20" s="7">
        <f>'[1]SEPT_Journal'!B22</f>
        <v>228.68192039967136</v>
      </c>
      <c r="C20" s="7">
        <f>'[1]SEPT_Journal'!C22</f>
        <v>201.73216457010517</v>
      </c>
      <c r="D20" s="7">
        <f>'[1]SEPT_Journal'!D22</f>
        <v>1194.6516228582834</v>
      </c>
      <c r="E20" s="7">
        <f>'[1]SEPT_Journal'!E22</f>
        <v>857.0529283986376</v>
      </c>
      <c r="F20" s="8">
        <f t="shared" si="0"/>
        <v>1.9821339163706981</v>
      </c>
      <c r="G20" s="8">
        <f t="shared" si="1"/>
        <v>39.39064709695734</v>
      </c>
    </row>
    <row r="21" spans="1:7" s="2" customFormat="1" ht="20.25" customHeight="1">
      <c r="A21" s="10" t="s">
        <v>22</v>
      </c>
      <c r="B21" s="7">
        <f>'[1]SEPT_Journal'!B23</f>
        <v>22.4316099296015</v>
      </c>
      <c r="C21" s="7">
        <f>'[1]SEPT_Journal'!C23</f>
        <v>30.77501586635084</v>
      </c>
      <c r="D21" s="7">
        <f>'[1]SEPT_Journal'!D23</f>
        <v>216.54130621729976</v>
      </c>
      <c r="E21" s="7">
        <f>'[1]SEPT_Journal'!E23</f>
        <v>199.31766941071172</v>
      </c>
      <c r="F21" s="8">
        <f t="shared" si="0"/>
        <v>0.35927952478865793</v>
      </c>
      <c r="G21" s="8">
        <f t="shared" si="1"/>
        <v>8.641299518256567</v>
      </c>
    </row>
    <row r="22" spans="1:7" s="2" customFormat="1" ht="20.25" customHeight="1">
      <c r="A22" s="11" t="s">
        <v>23</v>
      </c>
      <c r="B22" s="7">
        <f>'[1]SEPT_Journal'!B24</f>
        <v>30.603950525000002</v>
      </c>
      <c r="C22" s="7">
        <f>'[1]SEPT_Journal'!C24</f>
        <v>29.8168231</v>
      </c>
      <c r="D22" s="7">
        <f>'[1]SEPT_Journal'!D24</f>
        <v>186.945687925</v>
      </c>
      <c r="E22" s="7">
        <f>'[1]SEPT_Journal'!E24</f>
        <v>188.4268676</v>
      </c>
      <c r="F22" s="8">
        <f t="shared" si="0"/>
        <v>0.31017526906197623</v>
      </c>
      <c r="G22" s="8">
        <f t="shared" si="1"/>
        <v>-0.7860766852762886</v>
      </c>
    </row>
    <row r="23" spans="1:7" s="2" customFormat="1" ht="20.25" customHeight="1">
      <c r="A23" s="11" t="s">
        <v>24</v>
      </c>
      <c r="B23" s="7">
        <f>'[1]SEPT_Journal'!B25</f>
        <v>42.255112733</v>
      </c>
      <c r="C23" s="7">
        <f>'[1]SEPT_Journal'!C25</f>
        <v>28.600936394999998</v>
      </c>
      <c r="D23" s="7">
        <f>'[1]SEPT_Journal'!D25</f>
        <v>284.968351461</v>
      </c>
      <c r="E23" s="7">
        <f>'[1]SEPT_Journal'!E25</f>
        <v>205.06238425</v>
      </c>
      <c r="F23" s="8">
        <f t="shared" si="0"/>
        <v>0.472811842143288</v>
      </c>
      <c r="G23" s="8">
        <f t="shared" si="1"/>
        <v>38.966662512605595</v>
      </c>
    </row>
    <row r="24" spans="1:7" s="14" customFormat="1" ht="20.25" customHeight="1">
      <c r="A24" s="11" t="s">
        <v>30</v>
      </c>
      <c r="B24" s="7">
        <v>5.67</v>
      </c>
      <c r="C24" s="7">
        <v>0</v>
      </c>
      <c r="D24" s="7">
        <v>25.4</v>
      </c>
      <c r="E24" s="7">
        <v>0</v>
      </c>
      <c r="F24" s="8">
        <f>(D24/D$42)*100</f>
        <v>0.04214299843778649</v>
      </c>
      <c r="G24" s="27" t="s">
        <v>31</v>
      </c>
    </row>
    <row r="25" spans="1:7" s="14" customFormat="1" ht="20.25" customHeight="1">
      <c r="A25" s="17" t="s">
        <v>43</v>
      </c>
      <c r="B25" s="18">
        <f>SUM(B7:B24)</f>
        <v>5322.972030401088</v>
      </c>
      <c r="C25" s="18">
        <f>SUM(C7:C24)</f>
        <v>3270.7672802664647</v>
      </c>
      <c r="D25" s="18">
        <f>SUM(D7:D24)</f>
        <v>25147.23264109902</v>
      </c>
      <c r="E25" s="18">
        <f>SUM(E7:E24)</f>
        <v>19160.98184910843</v>
      </c>
      <c r="F25" s="19">
        <f>(D25/D$42)*100</f>
        <v>41.723613618444475</v>
      </c>
      <c r="G25" s="16">
        <f t="shared" si="1"/>
        <v>31.24187914341735</v>
      </c>
    </row>
    <row r="26" spans="1:7" s="2" customFormat="1" ht="20.25" customHeight="1">
      <c r="A26" s="10" t="s">
        <v>25</v>
      </c>
      <c r="B26" s="7">
        <f>'[1]SEPT_Journal'!B26</f>
        <v>252.9811</v>
      </c>
      <c r="C26" s="7">
        <f>'[1]SEPT_Journal'!C26</f>
        <v>156.83010000000002</v>
      </c>
      <c r="D26" s="7">
        <f>'[1]SEPT_Journal'!D26</f>
        <v>1130.0237</v>
      </c>
      <c r="E26" s="7">
        <f>'[1]SEPT_Journal'!E26</f>
        <v>823.3201000000001</v>
      </c>
      <c r="F26" s="8">
        <f>(D26/D$42)*100</f>
        <v>1.8749050009355002</v>
      </c>
      <c r="G26" s="8">
        <f t="shared" si="1"/>
        <v>37.252048140206924</v>
      </c>
    </row>
    <row r="27" spans="1:7" s="2" customFormat="1" ht="20.25" customHeight="1">
      <c r="A27" s="10" t="s">
        <v>26</v>
      </c>
      <c r="B27" s="7">
        <f>'[1]SEPT_Journal'!B27</f>
        <v>88.914274074</v>
      </c>
      <c r="C27" s="7">
        <f>'[1]SEPT_Journal'!C27</f>
        <v>71.35679999999999</v>
      </c>
      <c r="D27" s="7">
        <f>'[1]SEPT_Journal'!D27</f>
        <v>463.26524198900006</v>
      </c>
      <c r="E27" s="7">
        <f>'[1]SEPT_Journal'!E27</f>
        <v>366.07688204699997</v>
      </c>
      <c r="F27" s="8">
        <f>(D27/D$42)*100</f>
        <v>0.7686372586387091</v>
      </c>
      <c r="G27" s="8">
        <f t="shared" si="1"/>
        <v>26.548619896058405</v>
      </c>
    </row>
    <row r="28" spans="1:7" s="2" customFormat="1" ht="20.25" customHeight="1">
      <c r="A28" s="10" t="s">
        <v>27</v>
      </c>
      <c r="B28" s="7">
        <f>'[1]SEPT_Journal'!B28</f>
        <v>49.04902028000018</v>
      </c>
      <c r="C28" s="7">
        <f>'[1]SEPT_Journal'!C28</f>
        <v>39.549617620000845</v>
      </c>
      <c r="D28" s="7">
        <f>'[1]SEPT_Journal'!D28</f>
        <v>260.4224783590587</v>
      </c>
      <c r="E28" s="7">
        <f>'[1]SEPT_Journal'!E28</f>
        <v>211.693369712</v>
      </c>
      <c r="F28" s="8">
        <f>(D28/D$42)*100</f>
        <v>0.43208598813583843</v>
      </c>
      <c r="G28" s="8">
        <f t="shared" si="1"/>
        <v>23.018722179798363</v>
      </c>
    </row>
    <row r="29" spans="1:7" s="2" customFormat="1" ht="20.25" customHeight="1">
      <c r="A29" s="11" t="s">
        <v>28</v>
      </c>
      <c r="B29" s="7">
        <f>'[1]SEPT_Journal'!B29</f>
        <v>54.047718049400125</v>
      </c>
      <c r="C29" s="7">
        <f>'[1]SEPT_Journal'!C29</f>
        <v>34.911985506299345</v>
      </c>
      <c r="D29" s="7">
        <f>'[1]SEPT_Journal'!D29</f>
        <v>303.29886987500174</v>
      </c>
      <c r="E29" s="7">
        <f>'[1]SEPT_Journal'!E29</f>
        <v>230.43944179423934</v>
      </c>
      <c r="F29" s="8">
        <f>(D29/D$42)*100</f>
        <v>0.5032253464301026</v>
      </c>
      <c r="G29" s="8">
        <f t="shared" si="1"/>
        <v>31.617603094968</v>
      </c>
    </row>
    <row r="30" spans="1:7" s="2" customFormat="1" ht="20.25" customHeight="1">
      <c r="A30" s="11" t="s">
        <v>29</v>
      </c>
      <c r="B30" s="7">
        <f>'[1]SEPT_Journal'!B30</f>
        <v>17.93559481503779</v>
      </c>
      <c r="C30" s="7">
        <f>'[1]SEPT_Journal'!C30</f>
        <v>9.773418521491232</v>
      </c>
      <c r="D30" s="7">
        <f>'[1]SEPT_Journal'!D30</f>
        <v>97.40559992866429</v>
      </c>
      <c r="E30" s="7">
        <f>'[1]SEPT_Journal'!E30</f>
        <v>39.03954921610603</v>
      </c>
      <c r="F30" s="8">
        <f>(D30/D$42)*100</f>
        <v>0.16161275770178565</v>
      </c>
      <c r="G30" s="8">
        <f t="shared" si="1"/>
        <v>149.50492996081763</v>
      </c>
    </row>
    <row r="31" spans="1:7" s="2" customFormat="1" ht="20.25" customHeight="1">
      <c r="A31" s="17" t="s">
        <v>44</v>
      </c>
      <c r="B31" s="18">
        <f>SUM(B26:B30)</f>
        <v>462.9277072184382</v>
      </c>
      <c r="C31" s="18">
        <f>SUM(C26:C30)</f>
        <v>312.42192164779146</v>
      </c>
      <c r="D31" s="18">
        <f>SUM(D26:D30)</f>
        <v>2254.415890151725</v>
      </c>
      <c r="E31" s="18">
        <f>SUM(E26:E30)</f>
        <v>1670.5693427693457</v>
      </c>
      <c r="F31" s="19">
        <f>(D31/D$42)*100</f>
        <v>3.740466351841936</v>
      </c>
      <c r="G31" s="19">
        <f>(D31-E31)/E31*100</f>
        <v>34.948956169309426</v>
      </c>
    </row>
    <row r="32" spans="1:7" s="2" customFormat="1" ht="20.25" customHeight="1">
      <c r="A32" s="6" t="s">
        <v>32</v>
      </c>
      <c r="B32" s="7">
        <f>'[1]SEPT_Journal'!B32</f>
        <v>1553.6989</v>
      </c>
      <c r="C32" s="7">
        <f>'[1]SEPT_Journal'!C32</f>
        <v>1217.3993000000003</v>
      </c>
      <c r="D32" s="7">
        <f>'[1]SEPT_Journal'!D32</f>
        <v>8845.3193</v>
      </c>
      <c r="E32" s="7">
        <f>'[1]SEPT_Journal'!E32</f>
        <v>7524.974399999999</v>
      </c>
      <c r="F32" s="8">
        <f aca="true" t="shared" si="2" ref="F32:F42">(D32/D$42)*100</f>
        <v>14.675916434709555</v>
      </c>
      <c r="G32" s="12">
        <f t="shared" si="1"/>
        <v>17.546171319865223</v>
      </c>
    </row>
    <row r="33" spans="1:7" s="2" customFormat="1" ht="20.25" customHeight="1">
      <c r="A33" s="6" t="s">
        <v>33</v>
      </c>
      <c r="B33" s="7">
        <f>'[1]SEPT_Journal'!B33</f>
        <v>944.5100448039997</v>
      </c>
      <c r="C33" s="7">
        <f>'[1]SEPT_Journal'!C33</f>
        <v>871.2799469209998</v>
      </c>
      <c r="D33" s="7">
        <f>'[1]SEPT_Journal'!D33</f>
        <v>6344.770037656001</v>
      </c>
      <c r="E33" s="7">
        <f>'[1]SEPT_Journal'!E33</f>
        <v>5844.809962098</v>
      </c>
      <c r="F33" s="8">
        <f t="shared" si="2"/>
        <v>10.527072196261864</v>
      </c>
      <c r="G33" s="12">
        <f t="shared" si="1"/>
        <v>8.553914991250448</v>
      </c>
    </row>
    <row r="34" spans="1:7" s="2" customFormat="1" ht="20.25" customHeight="1">
      <c r="A34" s="6" t="s">
        <v>34</v>
      </c>
      <c r="B34" s="7">
        <f>'[1]SEPT_Journal'!B34</f>
        <v>1796.72</v>
      </c>
      <c r="C34" s="7">
        <f>'[1]SEPT_Journal'!C34</f>
        <v>875.0776</v>
      </c>
      <c r="D34" s="7">
        <f>'[1]SEPT_Journal'!D34</f>
        <v>7650.27</v>
      </c>
      <c r="E34" s="7">
        <f>'[1]SEPT_Journal'!E34</f>
        <v>6037.6041000000005</v>
      </c>
      <c r="F34" s="8">
        <f t="shared" si="2"/>
        <v>12.693122703096254</v>
      </c>
      <c r="G34" s="12">
        <f t="shared" si="1"/>
        <v>26.71036181388574</v>
      </c>
    </row>
    <row r="35" spans="1:7" s="2" customFormat="1" ht="20.25" customHeight="1">
      <c r="A35" s="6" t="s">
        <v>35</v>
      </c>
      <c r="B35" s="7">
        <f>'[1]SEPT_Journal'!B35</f>
        <v>1331.7655</v>
      </c>
      <c r="C35" s="7">
        <f>'[1]SEPT_Journal'!C35</f>
        <v>746.0208</v>
      </c>
      <c r="D35" s="7">
        <f>'[1]SEPT_Journal'!D35</f>
        <v>5224.605500000001</v>
      </c>
      <c r="E35" s="7">
        <f>'[1]SEPT_Journal'!E35</f>
        <v>4186.666499999999</v>
      </c>
      <c r="F35" s="8">
        <f t="shared" si="2"/>
        <v>8.668525252935067</v>
      </c>
      <c r="G35" s="12">
        <f t="shared" si="1"/>
        <v>24.791537611128124</v>
      </c>
    </row>
    <row r="36" spans="1:7" s="14" customFormat="1" ht="20.25" customHeight="1">
      <c r="A36" s="20" t="s">
        <v>46</v>
      </c>
      <c r="B36" s="21">
        <f>SUM(B32:B35)</f>
        <v>5626.694444803999</v>
      </c>
      <c r="C36" s="21">
        <f>SUM(C32:C35)</f>
        <v>3709.7776469210003</v>
      </c>
      <c r="D36" s="21">
        <f>SUM(D32:D35)</f>
        <v>28064.964837656004</v>
      </c>
      <c r="E36" s="21">
        <f>SUM(E32:E35)</f>
        <v>23594.054962098</v>
      </c>
      <c r="F36" s="16">
        <f t="shared" si="2"/>
        <v>46.56463658700275</v>
      </c>
      <c r="G36" s="19">
        <f>(D36-E36)/E36*100</f>
        <v>18.949306860309395</v>
      </c>
    </row>
    <row r="37" spans="1:7" s="2" customFormat="1" ht="20.25" customHeight="1">
      <c r="A37" s="6" t="s">
        <v>36</v>
      </c>
      <c r="B37" s="7">
        <f>'[1]SEPT_Journal'!B36</f>
        <v>125.2835</v>
      </c>
      <c r="C37" s="7">
        <f>'[1]SEPT_Journal'!C36</f>
        <v>112.99969999999999</v>
      </c>
      <c r="D37" s="7">
        <f>'[1]SEPT_Journal'!D36</f>
        <v>555.3275</v>
      </c>
      <c r="E37" s="7">
        <f>'[1]SEPT_Journal'!E36</f>
        <v>593.4658999999999</v>
      </c>
      <c r="F37" s="8">
        <f t="shared" si="2"/>
        <v>0.9213844868094441</v>
      </c>
      <c r="G37" s="8">
        <f t="shared" si="1"/>
        <v>-6.426384397149008</v>
      </c>
    </row>
    <row r="38" spans="1:7" s="2" customFormat="1" ht="20.25" customHeight="1">
      <c r="A38" s="6" t="s">
        <v>37</v>
      </c>
      <c r="B38" s="7">
        <f>'[1]SEPT_Journal'!B37</f>
        <v>3412.1195534837734</v>
      </c>
      <c r="C38" s="7">
        <f>'[1]SEPT_Journal'!C37</f>
        <v>623.654537442</v>
      </c>
      <c r="D38" s="7">
        <f>'[1]SEPT_Journal'!D37</f>
        <v>4249.040084037274</v>
      </c>
      <c r="E38" s="7">
        <f>'[1]SEPT_Journal'!E37</f>
        <v>1946.7728350520003</v>
      </c>
      <c r="F38" s="8">
        <f t="shared" si="2"/>
        <v>7.049893292270671</v>
      </c>
      <c r="G38" s="8">
        <f t="shared" si="1"/>
        <v>118.26070343352504</v>
      </c>
    </row>
    <row r="39" spans="1:7" s="14" customFormat="1" ht="20.25" customHeight="1">
      <c r="A39" s="20" t="s">
        <v>45</v>
      </c>
      <c r="B39" s="21">
        <f>SUM(B37:B38)</f>
        <v>3537.4030534837734</v>
      </c>
      <c r="C39" s="21">
        <f>SUM(C37:C38)</f>
        <v>736.654237442</v>
      </c>
      <c r="D39" s="21">
        <f>SUM(D37:D38)</f>
        <v>4804.367584037274</v>
      </c>
      <c r="E39" s="21">
        <f>SUM(E37:E38)</f>
        <v>2540.2387350520003</v>
      </c>
      <c r="F39" s="22">
        <f t="shared" si="2"/>
        <v>7.971277779080115</v>
      </c>
      <c r="G39" s="22">
        <f>(D39-E39)/E39*100</f>
        <v>89.13055366581229</v>
      </c>
    </row>
    <row r="40" spans="1:7" s="2" customFormat="1" ht="20.25" customHeight="1">
      <c r="A40" s="23" t="s">
        <v>38</v>
      </c>
      <c r="B40" s="24">
        <f>'[1]SEPT_Journal'!B38</f>
        <v>5785.898512717526</v>
      </c>
      <c r="C40" s="24">
        <f>'[1]SEPT_Journal'!C38</f>
        <v>3583.1892019142565</v>
      </c>
      <c r="D40" s="24">
        <f>'[1]SEPT_Journal'!D38</f>
        <v>27401.651944776746</v>
      </c>
      <c r="E40" s="24">
        <f>'[1]SEPT_Journal'!E38</f>
        <v>20831.551191877777</v>
      </c>
      <c r="F40" s="23">
        <f t="shared" si="2"/>
        <v>45.46408563391715</v>
      </c>
      <c r="G40" s="23">
        <f t="shared" si="1"/>
        <v>31.539181563496104</v>
      </c>
    </row>
    <row r="41" spans="1:7" s="2" customFormat="1" ht="20.25" customHeight="1">
      <c r="A41" s="23" t="s">
        <v>39</v>
      </c>
      <c r="B41" s="24">
        <f>'[1]SEPT_Journal'!B39</f>
        <v>9164.097498287772</v>
      </c>
      <c r="C41" s="24">
        <f>'[1]SEPT_Journal'!C39</f>
        <v>4446.431884363</v>
      </c>
      <c r="D41" s="24">
        <f>'[1]SEPT_Journal'!D39</f>
        <v>32869.332421693274</v>
      </c>
      <c r="E41" s="24">
        <f>'[1]SEPT_Journal'!E39</f>
        <v>26134.29369715</v>
      </c>
      <c r="F41" s="23">
        <f t="shared" si="2"/>
        <v>54.535914366082864</v>
      </c>
      <c r="G41" s="23">
        <f t="shared" si="1"/>
        <v>25.770884809784416</v>
      </c>
    </row>
    <row r="42" spans="1:7" ht="20.25" customHeight="1">
      <c r="A42" s="25" t="s">
        <v>40</v>
      </c>
      <c r="B42" s="26">
        <f>'[1]SEPT_Journal'!B40</f>
        <v>14949.996011005298</v>
      </c>
      <c r="C42" s="26">
        <f>'[1]SEPT_Journal'!C40</f>
        <v>8029.621086277257</v>
      </c>
      <c r="D42" s="26">
        <f>'[1]SEPT_Journal'!D40</f>
        <v>60270.98436647002</v>
      </c>
      <c r="E42" s="26">
        <f>'[1]SEPT_Journal'!E40</f>
        <v>46965.84488902778</v>
      </c>
      <c r="F42" s="25">
        <f t="shared" si="2"/>
        <v>100</v>
      </c>
      <c r="G42" s="25">
        <f t="shared" si="1"/>
        <v>28.329394496958365</v>
      </c>
    </row>
    <row r="43" spans="1:7" ht="12.75" customHeight="1">
      <c r="A43" s="31" t="s">
        <v>41</v>
      </c>
      <c r="B43" s="31"/>
      <c r="C43" s="31"/>
      <c r="D43" s="31"/>
      <c r="E43" s="31"/>
      <c r="F43" s="31"/>
      <c r="G43" s="13"/>
    </row>
    <row r="44" spans="1:6" ht="12.75">
      <c r="A44" s="32" t="s">
        <v>42</v>
      </c>
      <c r="B44" s="32"/>
      <c r="C44" s="32"/>
      <c r="D44" s="32"/>
      <c r="E44" s="32"/>
      <c r="F44" s="15"/>
    </row>
    <row r="45" spans="3:5" ht="12.75">
      <c r="C45" s="15"/>
      <c r="D45" s="15"/>
      <c r="E45" s="15"/>
    </row>
    <row r="46" spans="2:7" ht="12.75">
      <c r="B46" s="28"/>
      <c r="C46" s="28"/>
      <c r="D46" s="28"/>
      <c r="E46" s="28"/>
      <c r="F46" s="29"/>
      <c r="G46" s="29"/>
    </row>
    <row r="47" spans="2:7" ht="12.75">
      <c r="B47" s="14"/>
      <c r="C47" s="14"/>
      <c r="D47" s="14"/>
      <c r="E47" s="14"/>
      <c r="F47" s="14"/>
      <c r="G47" s="30"/>
    </row>
    <row r="48" spans="2:7" ht="12.75">
      <c r="B48" s="14"/>
      <c r="C48" s="14"/>
      <c r="D48" s="14"/>
      <c r="E48" s="14"/>
      <c r="F48" s="14"/>
      <c r="G48" s="30"/>
    </row>
    <row r="52" ht="33.75" customHeight="1"/>
    <row r="65394" ht="12.75">
      <c r="F65394" s="1">
        <v>0</v>
      </c>
    </row>
    <row r="65534" spans="1:6" s="4" customFormat="1" ht="12.75">
      <c r="A65534" s="1"/>
      <c r="B65534" s="1"/>
      <c r="C65534" s="1"/>
      <c r="D65534" s="1"/>
      <c r="E65534" s="1"/>
      <c r="F65534" s="1"/>
    </row>
  </sheetData>
  <sheetProtection/>
  <mergeCells count="10">
    <mergeCell ref="A43:F43"/>
    <mergeCell ref="A44:E44"/>
    <mergeCell ref="A1:G1"/>
    <mergeCell ref="A2:G2"/>
    <mergeCell ref="A3:G3"/>
    <mergeCell ref="A5:A6"/>
    <mergeCell ref="B5:C5"/>
    <mergeCell ref="D5:E5"/>
    <mergeCell ref="F5:F6"/>
    <mergeCell ref="G5:G6"/>
  </mergeCells>
  <printOptions horizontalCentered="1" verticalCentered="1"/>
  <pageMargins left="0.393700787401575" right="0.354330708661417" top="0.511811023622047" bottom="0.511811023622047" header="0.511811023622047" footer="0.511811023622047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ravinder</dc:creator>
  <cp:keywords/>
  <dc:description/>
  <cp:lastModifiedBy>Windows 2003 server</cp:lastModifiedBy>
  <cp:lastPrinted>2016-10-21T06:13:07Z</cp:lastPrinted>
  <dcterms:created xsi:type="dcterms:W3CDTF">2016-10-21T06:12:01Z</dcterms:created>
  <dcterms:modified xsi:type="dcterms:W3CDTF">2016-10-28T12:25:09Z</dcterms:modified>
  <cp:category/>
  <cp:version/>
  <cp:contentType/>
  <cp:contentStatus/>
</cp:coreProperties>
</file>