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225" tabRatio="695" activeTab="0"/>
  </bookViews>
  <sheets>
    <sheet name="NB Stmt as at 31st Oct 2019" sheetId="1" r:id="rId1"/>
  </sheets>
  <definedNames>
    <definedName name="_xlnm.Print_Titles" localSheetId="0">'NB Stmt as at 31st Oct 2019'!$A:$B,'NB Stmt as at 31st Oct 2019'!$1:$3</definedName>
  </definedNames>
  <calcPr fullCalcOnLoad="1"/>
</workbook>
</file>

<file path=xl/sharedStrings.xml><?xml version="1.0" encoding="utf-8"?>
<sst xmlns="http://schemas.openxmlformats.org/spreadsheetml/2006/main" count="520" uniqueCount="48">
  <si>
    <t>Insurer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</si>
  <si>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</si>
  <si>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</si>
  <si>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</si>
  <si>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</si>
  <si>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</si>
  <si>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</si>
  <si>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</si>
  <si>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</si>
  <si>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</si>
  <si>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</si>
  <si>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</si>
  <si>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</si>
  <si>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</si>
  <si>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</si>
  <si>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</si>
  <si>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</si>
  <si>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</si>
  <si>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</si>
  <si>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</si>
  <si>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</si>
  <si>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</si>
  <si>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</si>
  <si>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</si>
  <si>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Aviva Life</t>
  </si>
  <si>
    <t>Bajaj Allianz Life</t>
  </si>
  <si>
    <t>DHFL Pramerica Life</t>
  </si>
  <si>
    <t>ICICI Prudential Life</t>
  </si>
  <si>
    <t>IDBI Federal Life</t>
  </si>
  <si>
    <t>India First Life</t>
  </si>
  <si>
    <t>Reliance Nippon Life</t>
  </si>
  <si>
    <t>Tata AIA Life</t>
  </si>
  <si>
    <t>Aditya Birla Sun Life</t>
  </si>
  <si>
    <t>Kotak Mahindra Life</t>
  </si>
  <si>
    <t>LIC of India</t>
  </si>
  <si>
    <t>Market Share</t>
  </si>
  <si>
    <t>Sum Assured</t>
  </si>
  <si>
    <t>(Premium &amp; Sum Assured in Rs.Crore)</t>
  </si>
  <si>
    <t>NA</t>
  </si>
  <si>
    <t xml:space="preserve">First Year Premium  </t>
  </si>
  <si>
    <t>For October, 2018</t>
  </si>
  <si>
    <t>For October, 2019</t>
  </si>
  <si>
    <t>Up to 31st Octoberber, 2018</t>
  </si>
  <si>
    <t>Up to 31st Octoberber, 2019</t>
  </si>
  <si>
    <t>Edelweiss Tokio Life</t>
  </si>
  <si>
    <t>HDFC Standard Life</t>
  </si>
  <si>
    <t xml:space="preserve">Star Union Dai-ichi Life </t>
  </si>
  <si>
    <r>
      <t xml:space="preserve">New Business Statement of Life Insurers for the Period ended ended 31st October, 2019 </t>
    </r>
    <r>
      <rPr>
        <b/>
        <i/>
        <sz val="11"/>
        <rFont val="Arial"/>
        <family val="2"/>
      </rPr>
      <t>(Premium &amp; Sum Assured in Rs.Crore)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</si>
</sst>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7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0" borderId="10" xfId="42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4" fillId="0" borderId="10" xfId="42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right" vertical="center"/>
    </xf>
    <xf numFmtId="1" fontId="4" fillId="33" borderId="10" xfId="42" applyNumberFormat="1" applyFont="1" applyFill="1" applyBorder="1" applyAlignment="1">
      <alignment/>
    </xf>
    <xf numFmtId="2" fontId="4" fillId="0" borderId="10" xfId="45" applyNumberFormat="1" applyFont="1" applyBorder="1" applyAlignment="1">
      <alignment/>
    </xf>
    <xf numFmtId="2" fontId="4" fillId="33" borderId="10" xfId="42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wrapText="1"/>
    </xf>
    <xf numFmtId="2" fontId="4" fillId="0" borderId="10" xfId="45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0" fontId="4" fillId="0" borderId="10" xfId="65" applyFont="1" applyFill="1" applyBorder="1" applyAlignment="1">
      <alignment horizontal="center"/>
    </xf>
    <xf numFmtId="0" fontId="4" fillId="0" borderId="10" xfId="65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65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5" fillId="0" borderId="12" xfId="0" applyFont="1" applyBorder="1" applyAlignment="1" quotePrefix="1">
      <alignment horizontal="left"/>
    </xf>
    <xf numFmtId="0" fontId="5" fillId="0" borderId="11" xfId="0" applyFont="1" applyBorder="1" applyAlignment="1" quotePrefix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_companywise Month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6"/>
  <sheetViews>
    <sheetView tabSelected="1" zoomScaleSheetLayoutView="50" zoomScalePageLayoutView="0" workbookViewId="0" topLeftCell="U115">
      <selection activeCell="X183" sqref="X183"/>
    </sheetView>
  </sheetViews>
  <sheetFormatPr defaultColWidth="9.140625" defaultRowHeight="12.75"/>
  <cols>
    <col min="1" max="1" width="6.421875" style="2" customWidth="1"/>
    <col min="2" max="2" width="30.7109375" style="2" customWidth="1"/>
    <col min="3" max="21" width="12.7109375" style="2" customWidth="1"/>
    <col min="22" max="22" width="11.8515625" style="2" customWidth="1"/>
    <col min="23" max="23" width="9.140625" style="2" customWidth="1"/>
    <col min="24" max="30" width="12.7109375" style="2" customWidth="1"/>
    <col min="31" max="16384" width="9.140625" style="2" customWidth="1"/>
  </cols>
  <sheetData>
    <row r="1" spans="1:30" ht="15">
      <c r="A1" s="48" t="s">
        <v>47</v>
      </c>
      <c r="B1" s="49"/>
      <c r="C1" s="49"/>
      <c r="D1" s="49"/>
      <c r="E1" s="49"/>
      <c r="F1" s="49"/>
      <c r="G1" s="49"/>
      <c r="H1" s="49"/>
      <c r="I1" s="49"/>
      <c r="J1" s="47" t="s">
        <v>37</v>
      </c>
      <c r="K1" s="47"/>
      <c r="L1" s="47"/>
      <c r="M1" s="47"/>
      <c r="N1" s="47"/>
      <c r="O1" s="47"/>
      <c r="P1" s="47"/>
      <c r="Q1" s="47" t="s">
        <v>37</v>
      </c>
      <c r="R1" s="47"/>
      <c r="S1" s="47"/>
      <c r="T1" s="47"/>
      <c r="U1" s="47"/>
      <c r="V1" s="47"/>
      <c r="W1" s="47"/>
      <c r="X1" s="47" t="s">
        <v>37</v>
      </c>
      <c r="Y1" s="47"/>
      <c r="Z1" s="47"/>
      <c r="AA1" s="47"/>
      <c r="AB1" s="47"/>
      <c r="AC1" s="47"/>
      <c r="AD1" s="47"/>
    </row>
    <row r="2" spans="1:30" s="40" customFormat="1" ht="41.25" customHeight="1">
      <c r="A2" s="46" t="s">
        <v>1</v>
      </c>
      <c r="B2" s="46" t="s">
        <v>0</v>
      </c>
      <c r="C2" s="46" t="s">
        <v>39</v>
      </c>
      <c r="D2" s="46"/>
      <c r="E2" s="46"/>
      <c r="F2" s="46"/>
      <c r="G2" s="46"/>
      <c r="H2" s="46"/>
      <c r="I2" s="46"/>
      <c r="J2" s="46" t="s">
        <v>7</v>
      </c>
      <c r="K2" s="46"/>
      <c r="L2" s="46"/>
      <c r="M2" s="46"/>
      <c r="N2" s="46"/>
      <c r="O2" s="46"/>
      <c r="P2" s="46"/>
      <c r="Q2" s="45" t="s">
        <v>8</v>
      </c>
      <c r="R2" s="45"/>
      <c r="S2" s="45"/>
      <c r="T2" s="45"/>
      <c r="U2" s="45"/>
      <c r="V2" s="45"/>
      <c r="W2" s="45"/>
      <c r="X2" s="46" t="s">
        <v>36</v>
      </c>
      <c r="Y2" s="46"/>
      <c r="Z2" s="46"/>
      <c r="AA2" s="46"/>
      <c r="AB2" s="46"/>
      <c r="AC2" s="46"/>
      <c r="AD2" s="46"/>
    </row>
    <row r="3" spans="1:30" s="44" customFormat="1" ht="39.75" customHeight="1">
      <c r="A3" s="46"/>
      <c r="B3" s="46"/>
      <c r="C3" s="41" t="s">
        <v>40</v>
      </c>
      <c r="D3" s="41" t="s">
        <v>41</v>
      </c>
      <c r="E3" s="42" t="s">
        <v>21</v>
      </c>
      <c r="F3" s="43" t="s">
        <v>42</v>
      </c>
      <c r="G3" s="43" t="s">
        <v>43</v>
      </c>
      <c r="H3" s="42" t="s">
        <v>21</v>
      </c>
      <c r="I3" s="42" t="s">
        <v>35</v>
      </c>
      <c r="J3" s="41" t="s">
        <v>40</v>
      </c>
      <c r="K3" s="41" t="s">
        <v>41</v>
      </c>
      <c r="L3" s="42" t="s">
        <v>21</v>
      </c>
      <c r="M3" s="43" t="s">
        <v>42</v>
      </c>
      <c r="N3" s="43" t="s">
        <v>43</v>
      </c>
      <c r="O3" s="42" t="s">
        <v>21</v>
      </c>
      <c r="P3" s="42" t="s">
        <v>35</v>
      </c>
      <c r="Q3" s="41" t="s">
        <v>40</v>
      </c>
      <c r="R3" s="41" t="s">
        <v>41</v>
      </c>
      <c r="S3" s="42" t="s">
        <v>21</v>
      </c>
      <c r="T3" s="43" t="s">
        <v>42</v>
      </c>
      <c r="U3" s="43" t="s">
        <v>43</v>
      </c>
      <c r="V3" s="42" t="s">
        <v>21</v>
      </c>
      <c r="W3" s="42" t="s">
        <v>35</v>
      </c>
      <c r="X3" s="41" t="s">
        <v>40</v>
      </c>
      <c r="Y3" s="41" t="s">
        <v>41</v>
      </c>
      <c r="Z3" s="42" t="s">
        <v>21</v>
      </c>
      <c r="AA3" s="43" t="s">
        <v>42</v>
      </c>
      <c r="AB3" s="43" t="s">
        <v>43</v>
      </c>
      <c r="AC3" s="42" t="s">
        <v>21</v>
      </c>
      <c r="AD3" s="42" t="s">
        <v>35</v>
      </c>
    </row>
    <row r="4" spans="1:30" s="3" customFormat="1" ht="15">
      <c r="A4" s="4">
        <v>1</v>
      </c>
      <c r="B4" s="5" t="s">
        <v>32</v>
      </c>
      <c r="C4" s="6">
        <f>C5+C6+C7+C8+C9</f>
        <v>331.62560072894263</v>
      </c>
      <c r="D4" s="6">
        <f>D5+D6+D7+D8+D9</f>
        <v>352.82702718541043</v>
      </c>
      <c r="E4" s="7">
        <f aca="true" t="shared" si="0" ref="E4:E9">((D4-C4)/C4)*100</f>
        <v>6.393181470268029</v>
      </c>
      <c r="F4" s="6">
        <f>F5+F6+F7+F8+F9</f>
        <v>2006.6027876280073</v>
      </c>
      <c r="G4" s="6">
        <f>G5+G6+G7+G8+G9</f>
        <v>1776.0494717143304</v>
      </c>
      <c r="H4" s="7">
        <f aca="true" t="shared" si="1" ref="H4:H9">((G4-F4)/F4)*100</f>
        <v>-11.489733660053995</v>
      </c>
      <c r="I4" s="8">
        <f>(G4/G$179)*100</f>
        <v>1.2417323905640125</v>
      </c>
      <c r="J4" s="9">
        <f>J5+J6+J7+J8+J9</f>
        <v>20551</v>
      </c>
      <c r="K4" s="9">
        <f>K5+K6+K7+K8+K9</f>
        <v>19327</v>
      </c>
      <c r="L4" s="7">
        <f aca="true" t="shared" si="2" ref="L4:L9">((K4-J4)/J4)*100</f>
        <v>-5.955914554036299</v>
      </c>
      <c r="M4" s="9">
        <f>M5+M6+M7+M8+M9</f>
        <v>135614</v>
      </c>
      <c r="N4" s="9">
        <f>N5+N6+N7+N8+N9</f>
        <v>138258</v>
      </c>
      <c r="O4" s="7">
        <f aca="true" t="shared" si="3" ref="O4:O9">((N4-M4)/M4)*100</f>
        <v>1.9496512159511554</v>
      </c>
      <c r="P4" s="8">
        <f>(N4/N$179)*100</f>
        <v>0.9939950357044645</v>
      </c>
      <c r="Q4" s="9">
        <f>Q5+Q6+Q7+Q8+Q9</f>
        <v>246733</v>
      </c>
      <c r="R4" s="9">
        <f>R5+R6+R7+R8+R9</f>
        <v>192403</v>
      </c>
      <c r="S4" s="7">
        <f aca="true" t="shared" si="4" ref="S4:S9">((R4-Q4)/Q4)*100</f>
        <v>-22.019754147195552</v>
      </c>
      <c r="T4" s="9">
        <f>T5+T6+T7+T8+T9</f>
        <v>1526458</v>
      </c>
      <c r="U4" s="9">
        <f>U5+U6+U7+U8+U9</f>
        <v>1699417</v>
      </c>
      <c r="V4" s="7">
        <f aca="true" t="shared" si="5" ref="V4:V9">((U4-T4)/T4)*100</f>
        <v>11.330740839250081</v>
      </c>
      <c r="W4" s="8">
        <f>(U4/U$179)*100</f>
        <v>1.4798961721362758</v>
      </c>
      <c r="X4" s="6">
        <f>X5+X6+X7+X8+X9</f>
        <v>24826.54429836</v>
      </c>
      <c r="Y4" s="6">
        <f>Y5+Y6+Y7+Y8+Y9</f>
        <v>15988.384645645001</v>
      </c>
      <c r="Z4" s="7">
        <f aca="true" t="shared" si="6" ref="Z4:Z9">((Y4-X4)/X4)*100</f>
        <v>-35.599637011498345</v>
      </c>
      <c r="AA4" s="6">
        <f>AA5+AA6+AA7+AA8+AA9</f>
        <v>131079.94895495698</v>
      </c>
      <c r="AB4" s="6">
        <f>AB5+AB6+AB7+AB8+AB9</f>
        <v>115930.817285254</v>
      </c>
      <c r="AC4" s="7">
        <f aca="true" t="shared" si="7" ref="AC4:AC9">((AB4-AA4)/AA4)*100</f>
        <v>-11.557169338621485</v>
      </c>
      <c r="AD4" s="8">
        <f>(AB4/AB$179)*100</f>
        <v>4.554145313664813</v>
      </c>
    </row>
    <row r="5" spans="1:30" ht="14.25">
      <c r="A5" s="4"/>
      <c r="B5" s="10" t="s">
        <v>2</v>
      </c>
      <c r="C5" s="11">
        <v>7.0156847223817</v>
      </c>
      <c r="D5" s="12">
        <v>6.6449613918419</v>
      </c>
      <c r="E5" s="13">
        <f t="shared" si="0"/>
        <v>-5.28420738972355</v>
      </c>
      <c r="F5" s="11">
        <v>60.52921025188161</v>
      </c>
      <c r="G5" s="12">
        <v>63.778811594841926</v>
      </c>
      <c r="H5" s="13">
        <f t="shared" si="1"/>
        <v>5.368649829458664</v>
      </c>
      <c r="I5" s="14">
        <f>(G5/G$180)*100</f>
        <v>0.3298969386206265</v>
      </c>
      <c r="J5" s="15">
        <v>264</v>
      </c>
      <c r="K5" s="16">
        <v>215</v>
      </c>
      <c r="L5" s="13">
        <f t="shared" si="2"/>
        <v>-18.560606060606062</v>
      </c>
      <c r="M5" s="15">
        <v>1871</v>
      </c>
      <c r="N5" s="16">
        <v>1855</v>
      </c>
      <c r="O5" s="13">
        <f t="shared" si="3"/>
        <v>-0.85515766969535</v>
      </c>
      <c r="P5" s="14">
        <f>(N5/N$180)*100</f>
        <v>0.2962624613900539</v>
      </c>
      <c r="Q5" s="15">
        <v>0</v>
      </c>
      <c r="R5" s="15">
        <v>0</v>
      </c>
      <c r="S5" s="17" t="s">
        <v>38</v>
      </c>
      <c r="T5" s="15">
        <v>0</v>
      </c>
      <c r="U5" s="16">
        <v>0</v>
      </c>
      <c r="V5" s="17" t="s">
        <v>38</v>
      </c>
      <c r="W5" s="17" t="s">
        <v>38</v>
      </c>
      <c r="X5" s="11">
        <v>16.47276185999996</v>
      </c>
      <c r="Y5" s="12">
        <v>11.39295983799996</v>
      </c>
      <c r="Z5" s="13">
        <f t="shared" si="6"/>
        <v>-30.837585495211012</v>
      </c>
      <c r="AA5" s="11">
        <v>128.6402008469998</v>
      </c>
      <c r="AB5" s="12">
        <v>150.80807177199986</v>
      </c>
      <c r="AC5" s="13">
        <f t="shared" si="7"/>
        <v>17.232459821300942</v>
      </c>
      <c r="AD5" s="14">
        <f>(AB5/AB$180)*100</f>
        <v>1.0793233330216911</v>
      </c>
    </row>
    <row r="6" spans="1:30" ht="14.25">
      <c r="A6" s="4"/>
      <c r="B6" s="10" t="s">
        <v>3</v>
      </c>
      <c r="C6" s="18">
        <v>115.6176954147695</v>
      </c>
      <c r="D6" s="12">
        <v>112.0241562605686</v>
      </c>
      <c r="E6" s="13">
        <f t="shared" si="0"/>
        <v>-3.1081221099498264</v>
      </c>
      <c r="F6" s="11">
        <v>688.0315669335228</v>
      </c>
      <c r="G6" s="12">
        <v>799.1415009964876</v>
      </c>
      <c r="H6" s="13">
        <f t="shared" si="1"/>
        <v>16.148958769169415</v>
      </c>
      <c r="I6" s="14">
        <f>(G6/G$181)*100</f>
        <v>2.3547924429820366</v>
      </c>
      <c r="J6" s="15">
        <v>20203</v>
      </c>
      <c r="K6" s="16">
        <v>19062</v>
      </c>
      <c r="L6" s="13">
        <f t="shared" si="2"/>
        <v>-5.647676087709746</v>
      </c>
      <c r="M6" s="15">
        <v>133150</v>
      </c>
      <c r="N6" s="16">
        <v>136028</v>
      </c>
      <c r="O6" s="13">
        <f t="shared" si="3"/>
        <v>2.1614720240330456</v>
      </c>
      <c r="P6" s="14">
        <f>(N6/N$181)*100</f>
        <v>1.0256290392324143</v>
      </c>
      <c r="Q6" s="15">
        <v>0</v>
      </c>
      <c r="R6" s="15">
        <v>0</v>
      </c>
      <c r="S6" s="17" t="s">
        <v>38</v>
      </c>
      <c r="T6" s="15">
        <v>0</v>
      </c>
      <c r="U6" s="16">
        <v>0</v>
      </c>
      <c r="V6" s="17" t="s">
        <v>38</v>
      </c>
      <c r="W6" s="17" t="s">
        <v>38</v>
      </c>
      <c r="X6" s="18">
        <v>3646.8014151480006</v>
      </c>
      <c r="Y6" s="12">
        <v>3144.9362502070003</v>
      </c>
      <c r="Z6" s="13">
        <f t="shared" si="6"/>
        <v>-13.761790341979255</v>
      </c>
      <c r="AA6" s="11">
        <v>24332.575033735004</v>
      </c>
      <c r="AB6" s="12">
        <v>25619.350559963998</v>
      </c>
      <c r="AC6" s="13">
        <f t="shared" si="7"/>
        <v>5.288283399701804</v>
      </c>
      <c r="AD6" s="14">
        <f>(AB6/AB$181)*100</f>
        <v>2.777670665948087</v>
      </c>
    </row>
    <row r="7" spans="1:30" ht="14.25">
      <c r="A7" s="4"/>
      <c r="B7" s="10" t="s">
        <v>4</v>
      </c>
      <c r="C7" s="18">
        <v>199.09754226299984</v>
      </c>
      <c r="D7" s="12">
        <v>227.86087448099997</v>
      </c>
      <c r="E7" s="13">
        <f t="shared" si="0"/>
        <v>14.44685448703577</v>
      </c>
      <c r="F7" s="11">
        <v>1178.0929053581087</v>
      </c>
      <c r="G7" s="12">
        <v>867.8300465620003</v>
      </c>
      <c r="H7" s="13">
        <f t="shared" si="1"/>
        <v>-26.336026419053667</v>
      </c>
      <c r="I7" s="14">
        <f>(G7/G$182)*100</f>
        <v>1.3075355630290477</v>
      </c>
      <c r="J7" s="15">
        <v>9</v>
      </c>
      <c r="K7" s="16">
        <v>6</v>
      </c>
      <c r="L7" s="13">
        <f t="shared" si="2"/>
        <v>-33.33333333333333</v>
      </c>
      <c r="M7" s="15">
        <v>48</v>
      </c>
      <c r="N7" s="16">
        <v>37</v>
      </c>
      <c r="O7" s="13">
        <f t="shared" si="3"/>
        <v>-22.916666666666664</v>
      </c>
      <c r="P7" s="14">
        <f>(N7/N$182)*100</f>
        <v>2.7346637102734666</v>
      </c>
      <c r="Q7" s="15">
        <v>82975</v>
      </c>
      <c r="R7" s="15">
        <v>96449</v>
      </c>
      <c r="S7" s="13">
        <f t="shared" si="4"/>
        <v>16.238626092196444</v>
      </c>
      <c r="T7" s="15">
        <v>469915</v>
      </c>
      <c r="U7" s="16">
        <v>799568</v>
      </c>
      <c r="V7" s="13">
        <f t="shared" si="5"/>
        <v>70.1516231658917</v>
      </c>
      <c r="W7" s="14">
        <f>(U7/U$182)*100</f>
        <v>1.2062380087019466</v>
      </c>
      <c r="X7" s="18">
        <v>594.3271766999999</v>
      </c>
      <c r="Y7" s="12">
        <v>889.9692848999999</v>
      </c>
      <c r="Z7" s="13">
        <f t="shared" si="6"/>
        <v>49.74399956629143</v>
      </c>
      <c r="AA7" s="11">
        <v>3899.6301794</v>
      </c>
      <c r="AB7" s="12">
        <v>5283.2658185</v>
      </c>
      <c r="AC7" s="13">
        <f t="shared" si="7"/>
        <v>35.4812014331289</v>
      </c>
      <c r="AD7" s="14">
        <f>(AB7/AB$182)*100</f>
        <v>0.9361105680370564</v>
      </c>
    </row>
    <row r="8" spans="1:30" ht="14.25">
      <c r="A8" s="4"/>
      <c r="B8" s="10" t="s">
        <v>5</v>
      </c>
      <c r="C8" s="18">
        <v>1.1050298959999998</v>
      </c>
      <c r="D8" s="12">
        <v>0.488362523</v>
      </c>
      <c r="E8" s="13">
        <f t="shared" si="0"/>
        <v>-55.80549225249196</v>
      </c>
      <c r="F8" s="11">
        <v>25.935688559999996</v>
      </c>
      <c r="G8" s="12">
        <v>3.012811337</v>
      </c>
      <c r="H8" s="13">
        <f t="shared" si="1"/>
        <v>-88.38353055470219</v>
      </c>
      <c r="I8" s="14">
        <f>(G8/G$183)*100</f>
        <v>0.014826437917729474</v>
      </c>
      <c r="J8" s="15">
        <v>0</v>
      </c>
      <c r="K8" s="16">
        <v>1</v>
      </c>
      <c r="L8" s="17" t="s">
        <v>38</v>
      </c>
      <c r="M8" s="15">
        <v>3</v>
      </c>
      <c r="N8" s="16">
        <v>1</v>
      </c>
      <c r="O8" s="13">
        <f t="shared" si="3"/>
        <v>-66.66666666666666</v>
      </c>
      <c r="P8" s="14">
        <f>(N8/N$183)*100</f>
        <v>0.06317119393556538</v>
      </c>
      <c r="Q8" s="15">
        <v>0</v>
      </c>
      <c r="R8" s="15">
        <v>24</v>
      </c>
      <c r="S8" s="13" t="e">
        <f t="shared" si="4"/>
        <v>#DIV/0!</v>
      </c>
      <c r="T8" s="15">
        <v>137</v>
      </c>
      <c r="U8" s="16">
        <v>24</v>
      </c>
      <c r="V8" s="13">
        <f t="shared" si="5"/>
        <v>-82.48175182481752</v>
      </c>
      <c r="W8" s="14">
        <f>(U8/U$183)*100</f>
        <v>0.000539523344613118</v>
      </c>
      <c r="X8" s="18">
        <v>0</v>
      </c>
      <c r="Y8" s="12">
        <v>0</v>
      </c>
      <c r="Z8" s="17" t="s">
        <v>38</v>
      </c>
      <c r="AA8" s="11">
        <v>0</v>
      </c>
      <c r="AB8" s="12">
        <v>0</v>
      </c>
      <c r="AC8" s="17" t="s">
        <v>38</v>
      </c>
      <c r="AD8" s="14">
        <f>(AB8/AB$183)*100</f>
        <v>0</v>
      </c>
    </row>
    <row r="9" spans="1:30" ht="14.25">
      <c r="A9" s="4"/>
      <c r="B9" s="10" t="s">
        <v>23</v>
      </c>
      <c r="C9" s="18">
        <v>8.789648432791584</v>
      </c>
      <c r="D9" s="12">
        <v>5.808672528999998</v>
      </c>
      <c r="E9" s="13">
        <f t="shared" si="0"/>
        <v>-33.914620437723585</v>
      </c>
      <c r="F9" s="11">
        <v>54.013416524494</v>
      </c>
      <c r="G9" s="12">
        <v>42.28630122400036</v>
      </c>
      <c r="H9" s="13">
        <f t="shared" si="1"/>
        <v>-21.711485877172066</v>
      </c>
      <c r="I9" s="14">
        <f>(G9/G$184)*100</f>
        <v>1.3781923328648515</v>
      </c>
      <c r="J9" s="15">
        <v>75</v>
      </c>
      <c r="K9" s="16">
        <v>43</v>
      </c>
      <c r="L9" s="13">
        <f t="shared" si="2"/>
        <v>-42.66666666666667</v>
      </c>
      <c r="M9" s="15">
        <v>542</v>
      </c>
      <c r="N9" s="16">
        <v>337</v>
      </c>
      <c r="O9" s="13">
        <f t="shared" si="3"/>
        <v>-37.82287822878229</v>
      </c>
      <c r="P9" s="14">
        <f>(N9/N$184)*100</f>
        <v>1.9401266551525618</v>
      </c>
      <c r="Q9" s="15">
        <v>163758</v>
      </c>
      <c r="R9" s="15">
        <v>95930</v>
      </c>
      <c r="S9" s="13">
        <f t="shared" si="4"/>
        <v>-41.419655833608125</v>
      </c>
      <c r="T9" s="15">
        <v>1056406</v>
      </c>
      <c r="U9" s="16">
        <v>899825</v>
      </c>
      <c r="V9" s="13">
        <f t="shared" si="5"/>
        <v>-14.82204758397813</v>
      </c>
      <c r="W9" s="14">
        <f>(U9/U$184)*100</f>
        <v>2.04046257756598</v>
      </c>
      <c r="X9" s="18">
        <v>20568.942944652</v>
      </c>
      <c r="Y9" s="12">
        <v>11942.0861507</v>
      </c>
      <c r="Z9" s="13">
        <f t="shared" si="6"/>
        <v>-41.94117712886658</v>
      </c>
      <c r="AA9" s="11">
        <v>102719.10354097499</v>
      </c>
      <c r="AB9" s="12">
        <v>84877.392835018</v>
      </c>
      <c r="AC9" s="13">
        <f t="shared" si="7"/>
        <v>-17.369418239558396</v>
      </c>
      <c r="AD9" s="14">
        <f>(AB9/AB$184)*100</f>
        <v>8.654202918083307</v>
      </c>
    </row>
    <row r="10" spans="1:30" ht="14.25">
      <c r="A10" s="4"/>
      <c r="B10" s="10"/>
      <c r="C10" s="18"/>
      <c r="D10" s="12"/>
      <c r="E10" s="13"/>
      <c r="F10" s="11"/>
      <c r="G10" s="12"/>
      <c r="H10" s="13"/>
      <c r="I10" s="14"/>
      <c r="J10" s="15"/>
      <c r="K10" s="16"/>
      <c r="L10" s="13"/>
      <c r="M10" s="15"/>
      <c r="N10" s="16"/>
      <c r="O10" s="13"/>
      <c r="P10" s="14"/>
      <c r="Q10" s="15"/>
      <c r="R10" s="15"/>
      <c r="S10" s="13"/>
      <c r="T10" s="15"/>
      <c r="U10" s="16"/>
      <c r="V10" s="13"/>
      <c r="W10" s="14"/>
      <c r="X10" s="18"/>
      <c r="Y10" s="12"/>
      <c r="Z10" s="13"/>
      <c r="AA10" s="11"/>
      <c r="AB10" s="12"/>
      <c r="AC10" s="13"/>
      <c r="AD10" s="14"/>
    </row>
    <row r="11" spans="1:30" ht="15">
      <c r="A11" s="4">
        <v>2</v>
      </c>
      <c r="B11" s="5" t="s">
        <v>20</v>
      </c>
      <c r="C11" s="6">
        <f>C12+C13+C14+C15+C16</f>
        <v>10.835911735999996</v>
      </c>
      <c r="D11" s="6">
        <f>D12+D13+D14+D15+D16</f>
        <v>6.882219754999998</v>
      </c>
      <c r="E11" s="7">
        <f aca="true" t="shared" si="8" ref="E11:E16">((D11-C11)/C11)*100</f>
        <v>-36.48693416230684</v>
      </c>
      <c r="F11" s="6">
        <f>F12+F13+F14+F15+F16</f>
        <v>61.56425426499999</v>
      </c>
      <c r="G11" s="6">
        <f>G12+G13+G14+G15+G16</f>
        <v>52.108219712</v>
      </c>
      <c r="H11" s="7">
        <f aca="true" t="shared" si="9" ref="H11:H16">((G11-F11)/F11)*100</f>
        <v>-15.359618444003237</v>
      </c>
      <c r="I11" s="8">
        <f>(G11/G$179)*100</f>
        <v>0.036431678994031984</v>
      </c>
      <c r="J11" s="9">
        <f>J12+J13+J14+J15+J16</f>
        <v>3401</v>
      </c>
      <c r="K11" s="9">
        <f>K12+K13+K14+K15+K16</f>
        <v>1624</v>
      </c>
      <c r="L11" s="7">
        <f aca="true" t="shared" si="10" ref="L11:L16">((K11-J11)/J11)*100</f>
        <v>-52.24933842987357</v>
      </c>
      <c r="M11" s="9">
        <f>M12+M13+M14+M15+M16</f>
        <v>25024</v>
      </c>
      <c r="N11" s="9">
        <f>N12+N13+N14+N15+N16</f>
        <v>15131</v>
      </c>
      <c r="O11" s="7">
        <f aca="true" t="shared" si="11" ref="O11:O16">((N11-M11)/M11)*100</f>
        <v>-39.534047314578004</v>
      </c>
      <c r="P11" s="8">
        <f>(N11/N$179)*100</f>
        <v>0.10878313649296426</v>
      </c>
      <c r="Q11" s="9">
        <f>Q12+Q13+Q14+Q15+Q16</f>
        <v>11429</v>
      </c>
      <c r="R11" s="9">
        <f>R12+R13+R14+R15+R16</f>
        <v>29978</v>
      </c>
      <c r="S11" s="7">
        <f>((R11-Q11)/Q11)*100</f>
        <v>162.29766383760608</v>
      </c>
      <c r="T11" s="9">
        <f>T12+T13+T14+T15+T16</f>
        <v>67508</v>
      </c>
      <c r="U11" s="9">
        <f>U12+U13+U14+U15+U16</f>
        <v>102649</v>
      </c>
      <c r="V11" s="7">
        <f>((U11-T11)/T11)*100</f>
        <v>52.054571310066954</v>
      </c>
      <c r="W11" s="8">
        <f>(U11/U$179)*100</f>
        <v>0.08938939776030048</v>
      </c>
      <c r="X11" s="6">
        <f>X12+X13+X14+X15+X16</f>
        <v>4022.6247357999996</v>
      </c>
      <c r="Y11" s="6">
        <f>Y12+Y13+Y14+Y15+Y16</f>
        <v>5654.222972011999</v>
      </c>
      <c r="Z11" s="7">
        <f aca="true" t="shared" si="12" ref="Z11:Z16">((Y11-X11)/X11)*100</f>
        <v>40.56053804102896</v>
      </c>
      <c r="AA11" s="6">
        <f>AA12+AA13+AA14+AA15+AA16</f>
        <v>23903.985770299998</v>
      </c>
      <c r="AB11" s="6">
        <f>AB12+AB13+AB14+AB15+AB16</f>
        <v>21966.015228300002</v>
      </c>
      <c r="AC11" s="7">
        <f aca="true" t="shared" si="13" ref="AC11:AC16">((AB11-AA11)/AA11)*100</f>
        <v>-8.107311310433706</v>
      </c>
      <c r="AD11" s="8">
        <f>(AB11/AB$179)*100</f>
        <v>0.8628976113030186</v>
      </c>
    </row>
    <row r="12" spans="1:30" ht="14.25">
      <c r="A12" s="4"/>
      <c r="B12" s="10" t="s">
        <v>2</v>
      </c>
      <c r="C12" s="18">
        <v>0.0634078</v>
      </c>
      <c r="D12" s="19">
        <v>0.11823569899999993</v>
      </c>
      <c r="E12" s="13">
        <f t="shared" si="8"/>
        <v>86.46869785736129</v>
      </c>
      <c r="F12" s="11">
        <v>1.0024510539999998</v>
      </c>
      <c r="G12" s="19">
        <v>1.568859474</v>
      </c>
      <c r="H12" s="13">
        <f t="shared" si="9"/>
        <v>56.50235168489336</v>
      </c>
      <c r="I12" s="14">
        <f>(G12/G$180)*100</f>
        <v>0.008114951104551842</v>
      </c>
      <c r="J12" s="15">
        <v>1</v>
      </c>
      <c r="K12" s="20">
        <v>4</v>
      </c>
      <c r="L12" s="13">
        <f t="shared" si="10"/>
        <v>300</v>
      </c>
      <c r="M12" s="15">
        <v>502</v>
      </c>
      <c r="N12" s="20">
        <v>1033</v>
      </c>
      <c r="O12" s="13">
        <f t="shared" si="11"/>
        <v>105.77689243027888</v>
      </c>
      <c r="P12" s="14">
        <f>(N12/N$180)*100</f>
        <v>0.1649806590921432</v>
      </c>
      <c r="Q12" s="15">
        <v>0</v>
      </c>
      <c r="R12" s="15">
        <v>0</v>
      </c>
      <c r="S12" s="17" t="s">
        <v>38</v>
      </c>
      <c r="T12" s="15">
        <v>0</v>
      </c>
      <c r="U12" s="20">
        <v>0</v>
      </c>
      <c r="V12" s="17" t="s">
        <v>38</v>
      </c>
      <c r="W12" s="17" t="s">
        <v>38</v>
      </c>
      <c r="X12" s="18">
        <v>0.5</v>
      </c>
      <c r="Y12" s="19">
        <v>2.213315</v>
      </c>
      <c r="Z12" s="13">
        <f t="shared" si="12"/>
        <v>342.663</v>
      </c>
      <c r="AA12" s="11">
        <v>9.94824</v>
      </c>
      <c r="AB12" s="19">
        <v>20.52884</v>
      </c>
      <c r="AC12" s="13">
        <f t="shared" si="13"/>
        <v>106.35650125047242</v>
      </c>
      <c r="AD12" s="14">
        <f>(AB12/AB$180)*100</f>
        <v>0.14692354163487747</v>
      </c>
    </row>
    <row r="13" spans="1:30" s="3" customFormat="1" ht="15">
      <c r="A13" s="4"/>
      <c r="B13" s="10" t="s">
        <v>3</v>
      </c>
      <c r="C13" s="18">
        <v>8.424513224999997</v>
      </c>
      <c r="D13" s="19">
        <v>5.221559091999999</v>
      </c>
      <c r="E13" s="13">
        <f t="shared" si="8"/>
        <v>-38.01945640604059</v>
      </c>
      <c r="F13" s="11">
        <v>50.36751052299999</v>
      </c>
      <c r="G13" s="19">
        <v>40.839153343</v>
      </c>
      <c r="H13" s="13">
        <f t="shared" si="9"/>
        <v>-18.917665536891946</v>
      </c>
      <c r="I13" s="14">
        <f>(G13/G$181)*100</f>
        <v>0.12033880051275632</v>
      </c>
      <c r="J13" s="15">
        <v>3394</v>
      </c>
      <c r="K13" s="20">
        <v>1616</v>
      </c>
      <c r="L13" s="13">
        <f t="shared" si="10"/>
        <v>-52.386564525633474</v>
      </c>
      <c r="M13" s="15">
        <v>24487</v>
      </c>
      <c r="N13" s="20">
        <v>14038</v>
      </c>
      <c r="O13" s="13">
        <f t="shared" si="11"/>
        <v>-42.6716216768081</v>
      </c>
      <c r="P13" s="14">
        <f>(N13/N$181)*100</f>
        <v>0.1058442412793295</v>
      </c>
      <c r="Q13" s="15">
        <v>0</v>
      </c>
      <c r="R13" s="15">
        <v>0</v>
      </c>
      <c r="S13" s="17" t="s">
        <v>38</v>
      </c>
      <c r="T13" s="15">
        <v>0</v>
      </c>
      <c r="U13" s="20">
        <v>0</v>
      </c>
      <c r="V13" s="17" t="s">
        <v>38</v>
      </c>
      <c r="W13" s="17" t="s">
        <v>38</v>
      </c>
      <c r="X13" s="18">
        <v>2341.2104274</v>
      </c>
      <c r="Y13" s="19">
        <v>1049.3591763000002</v>
      </c>
      <c r="Z13" s="13">
        <f t="shared" si="12"/>
        <v>-55.1787757298966</v>
      </c>
      <c r="AA13" s="11">
        <v>17545.475462099996</v>
      </c>
      <c r="AB13" s="19">
        <v>9071.48838</v>
      </c>
      <c r="AC13" s="13">
        <f t="shared" si="13"/>
        <v>-48.2972781239509</v>
      </c>
      <c r="AD13" s="14">
        <f>(AB13/AB$181)*100</f>
        <v>0.9835380920620161</v>
      </c>
    </row>
    <row r="14" spans="1:30" s="3" customFormat="1" ht="15">
      <c r="A14" s="4"/>
      <c r="B14" s="10" t="s">
        <v>4</v>
      </c>
      <c r="C14" s="11">
        <v>0</v>
      </c>
      <c r="D14" s="19">
        <v>0</v>
      </c>
      <c r="E14" s="17" t="s">
        <v>38</v>
      </c>
      <c r="F14" s="11">
        <v>3.0476994000000004</v>
      </c>
      <c r="G14" s="19">
        <v>1.0822621</v>
      </c>
      <c r="H14" s="13">
        <f t="shared" si="9"/>
        <v>-64.4892111078934</v>
      </c>
      <c r="I14" s="14">
        <f>(G14/G$182)*100</f>
        <v>0.001630614415661858</v>
      </c>
      <c r="J14" s="15">
        <v>0</v>
      </c>
      <c r="K14" s="20">
        <v>0</v>
      </c>
      <c r="L14" s="17" t="s">
        <v>38</v>
      </c>
      <c r="M14" s="15">
        <v>0</v>
      </c>
      <c r="N14" s="20">
        <v>0</v>
      </c>
      <c r="O14" s="17" t="s">
        <v>38</v>
      </c>
      <c r="P14" s="14">
        <f>(N14/N$182)*100</f>
        <v>0</v>
      </c>
      <c r="Q14" s="15">
        <v>0</v>
      </c>
      <c r="R14" s="15">
        <v>0</v>
      </c>
      <c r="S14" s="17" t="s">
        <v>38</v>
      </c>
      <c r="T14" s="15">
        <v>0</v>
      </c>
      <c r="U14" s="20">
        <v>0</v>
      </c>
      <c r="V14" s="17" t="s">
        <v>38</v>
      </c>
      <c r="W14" s="14">
        <f>(U14/U$182)*100</f>
        <v>0</v>
      </c>
      <c r="X14" s="11">
        <v>0</v>
      </c>
      <c r="Y14" s="19">
        <v>0</v>
      </c>
      <c r="Z14" s="17" t="s">
        <v>38</v>
      </c>
      <c r="AA14" s="11">
        <v>0</v>
      </c>
      <c r="AB14" s="19">
        <v>0</v>
      </c>
      <c r="AC14" s="17" t="s">
        <v>38</v>
      </c>
      <c r="AD14" s="14">
        <f>(AB14/AB$182)*100</f>
        <v>0</v>
      </c>
    </row>
    <row r="15" spans="1:30" ht="14.25">
      <c r="A15" s="4"/>
      <c r="B15" s="10" t="s">
        <v>5</v>
      </c>
      <c r="C15" s="18">
        <v>0</v>
      </c>
      <c r="D15" s="19">
        <v>0</v>
      </c>
      <c r="E15" s="17" t="s">
        <v>38</v>
      </c>
      <c r="F15" s="11">
        <v>0</v>
      </c>
      <c r="G15" s="19">
        <v>0</v>
      </c>
      <c r="H15" s="17" t="s">
        <v>38</v>
      </c>
      <c r="I15" s="14">
        <f>(G15/G$183)*100</f>
        <v>0</v>
      </c>
      <c r="J15" s="15">
        <v>0</v>
      </c>
      <c r="K15" s="20">
        <v>0</v>
      </c>
      <c r="L15" s="17" t="s">
        <v>38</v>
      </c>
      <c r="M15" s="15">
        <v>0</v>
      </c>
      <c r="N15" s="20">
        <v>0</v>
      </c>
      <c r="O15" s="17" t="s">
        <v>38</v>
      </c>
      <c r="P15" s="14">
        <f>(N15/N$183)*100</f>
        <v>0</v>
      </c>
      <c r="Q15" s="15">
        <v>0</v>
      </c>
      <c r="R15" s="15">
        <v>0</v>
      </c>
      <c r="S15" s="17" t="s">
        <v>38</v>
      </c>
      <c r="T15" s="15">
        <v>0</v>
      </c>
      <c r="U15" s="20">
        <v>0</v>
      </c>
      <c r="V15" s="17" t="s">
        <v>38</v>
      </c>
      <c r="W15" s="14">
        <f>(U15/U$183)*100</f>
        <v>0</v>
      </c>
      <c r="X15" s="18">
        <v>0</v>
      </c>
      <c r="Y15" s="19">
        <v>0</v>
      </c>
      <c r="Z15" s="17" t="s">
        <v>38</v>
      </c>
      <c r="AA15" s="11">
        <v>0</v>
      </c>
      <c r="AB15" s="19">
        <v>0</v>
      </c>
      <c r="AC15" s="17" t="s">
        <v>38</v>
      </c>
      <c r="AD15" s="14">
        <f>(AB15/AB$183)*100</f>
        <v>0</v>
      </c>
    </row>
    <row r="16" spans="1:30" ht="14.25">
      <c r="A16" s="4"/>
      <c r="B16" s="10" t="s">
        <v>23</v>
      </c>
      <c r="C16" s="18">
        <v>2.3479907109999996</v>
      </c>
      <c r="D16" s="19">
        <v>1.5424249639999994</v>
      </c>
      <c r="E16" s="13">
        <f t="shared" si="8"/>
        <v>-34.30872802119873</v>
      </c>
      <c r="F16" s="11">
        <v>7.146593287999999</v>
      </c>
      <c r="G16" s="19">
        <v>8.617944795</v>
      </c>
      <c r="H16" s="13">
        <f t="shared" si="9"/>
        <v>20.58815225249461</v>
      </c>
      <c r="I16" s="14">
        <f>(G16/G$184)*100</f>
        <v>0.28087548680612534</v>
      </c>
      <c r="J16" s="15">
        <v>6</v>
      </c>
      <c r="K16" s="20">
        <v>4</v>
      </c>
      <c r="L16" s="13">
        <f t="shared" si="10"/>
        <v>-33.33333333333333</v>
      </c>
      <c r="M16" s="15">
        <v>35</v>
      </c>
      <c r="N16" s="20">
        <v>60</v>
      </c>
      <c r="O16" s="13">
        <f t="shared" si="11"/>
        <v>71.42857142857143</v>
      </c>
      <c r="P16" s="14">
        <f>(N16/N$184)*100</f>
        <v>0.3454231433506045</v>
      </c>
      <c r="Q16" s="15">
        <v>11429</v>
      </c>
      <c r="R16" s="15">
        <v>29978</v>
      </c>
      <c r="S16" s="13">
        <f>((R16-Q16)/Q16)*100</f>
        <v>162.29766383760608</v>
      </c>
      <c r="T16" s="15">
        <v>67508</v>
      </c>
      <c r="U16" s="20">
        <v>102649</v>
      </c>
      <c r="V16" s="13">
        <f>((U16-T16)/T16)*100</f>
        <v>52.054571310066954</v>
      </c>
      <c r="W16" s="14">
        <f>(U16/U$184)*100</f>
        <v>0.23276908634964608</v>
      </c>
      <c r="X16" s="18">
        <v>1680.9143083999998</v>
      </c>
      <c r="Y16" s="19">
        <v>4602.650480711999</v>
      </c>
      <c r="Z16" s="13">
        <f t="shared" si="12"/>
        <v>173.8182700754741</v>
      </c>
      <c r="AA16" s="11">
        <v>6348.5620682</v>
      </c>
      <c r="AB16" s="19">
        <v>12873.998008300001</v>
      </c>
      <c r="AC16" s="13">
        <f t="shared" si="13"/>
        <v>102.78604619439675</v>
      </c>
      <c r="AD16" s="14">
        <f>(AB16/AB$184)*100</f>
        <v>1.3126486029959936</v>
      </c>
    </row>
    <row r="17" spans="1:30" ht="14.25">
      <c r="A17" s="4"/>
      <c r="B17" s="10"/>
      <c r="C17" s="18"/>
      <c r="D17" s="19"/>
      <c r="E17" s="13"/>
      <c r="F17" s="11"/>
      <c r="G17" s="19"/>
      <c r="H17" s="13"/>
      <c r="I17" s="14"/>
      <c r="J17" s="15"/>
      <c r="K17" s="20"/>
      <c r="L17" s="13"/>
      <c r="M17" s="15"/>
      <c r="N17" s="20"/>
      <c r="O17" s="13"/>
      <c r="P17" s="14"/>
      <c r="Q17" s="15"/>
      <c r="R17" s="15"/>
      <c r="S17" s="13"/>
      <c r="T17" s="15"/>
      <c r="U17" s="20"/>
      <c r="V17" s="13"/>
      <c r="W17" s="14"/>
      <c r="X17" s="18"/>
      <c r="Y17" s="19"/>
      <c r="Z17" s="13"/>
      <c r="AA17" s="11"/>
      <c r="AB17" s="19"/>
      <c r="AC17" s="13"/>
      <c r="AD17" s="14"/>
    </row>
    <row r="18" spans="1:30" ht="15">
      <c r="A18" s="4">
        <v>3</v>
      </c>
      <c r="B18" s="5" t="s">
        <v>24</v>
      </c>
      <c r="C18" s="6">
        <f>C19+C20+C21+C22+C23</f>
        <v>19.12361833497976</v>
      </c>
      <c r="D18" s="6">
        <f>D19+D20+D21+D22+D23</f>
        <v>12.914239403263139</v>
      </c>
      <c r="E18" s="7">
        <f aca="true" t="shared" si="14" ref="E18:E23">((D18-C18)/C18)*100</f>
        <v>-32.46968655695666</v>
      </c>
      <c r="F18" s="6">
        <f>F19+F20+F21+F22+F23</f>
        <v>112.48439158812546</v>
      </c>
      <c r="G18" s="6">
        <f>G19+G20+G21+G22+G23</f>
        <v>108.14489624284877</v>
      </c>
      <c r="H18" s="7">
        <f aca="true" t="shared" si="15" ref="H18:H23">((G18-F18)/F18)*100</f>
        <v>-3.857864441465132</v>
      </c>
      <c r="I18" s="8">
        <f>(G18/G$179)*100</f>
        <v>0.07560995494641784</v>
      </c>
      <c r="J18" s="9">
        <f>J19+J20+J21+J22+J23</f>
        <v>6196</v>
      </c>
      <c r="K18" s="9">
        <f>K19+K20+K21+K22+K23</f>
        <v>1672</v>
      </c>
      <c r="L18" s="7">
        <f aca="true" t="shared" si="16" ref="L18:L23">((K18-J18)/J18)*100</f>
        <v>-73.01484828921885</v>
      </c>
      <c r="M18" s="9">
        <f>M19+M20+M21+M22+M23</f>
        <v>18892</v>
      </c>
      <c r="N18" s="9">
        <f>N19+N20+N21+N22+N23</f>
        <v>10124</v>
      </c>
      <c r="O18" s="7">
        <f aca="true" t="shared" si="17" ref="O18:O23">((N18-M18)/M18)*100</f>
        <v>-46.41117933516832</v>
      </c>
      <c r="P18" s="8">
        <f>(N18/N$179)*100</f>
        <v>0.07278570311643448</v>
      </c>
      <c r="Q18" s="9">
        <f>Q19+Q20+Q21+Q22+Q23</f>
        <v>15997</v>
      </c>
      <c r="R18" s="9">
        <f>R19+R20+R21+R22+R23</f>
        <v>36389</v>
      </c>
      <c r="S18" s="7">
        <f aca="true" t="shared" si="18" ref="S18:S23">((R18-Q18)/Q18)*100</f>
        <v>127.47390135650434</v>
      </c>
      <c r="T18" s="9">
        <f>T19+T20+T21+T22+T23</f>
        <v>296904</v>
      </c>
      <c r="U18" s="9">
        <f>U19+U20+U21+U22+U23</f>
        <v>252976</v>
      </c>
      <c r="V18" s="7">
        <f aca="true" t="shared" si="19" ref="V18:V23">((U18-T18)/T18)*100</f>
        <v>-14.79535472745399</v>
      </c>
      <c r="W18" s="8">
        <f>(U18/U$179)*100</f>
        <v>0.22029802811337446</v>
      </c>
      <c r="X18" s="6">
        <f>X19+X20+X21+X22+X23</f>
        <v>209.33547126855868</v>
      </c>
      <c r="Y18" s="6">
        <f>Y19+Y20+Y21+Y22+Y23</f>
        <v>-1181.9720752883507</v>
      </c>
      <c r="Z18" s="7">
        <f aca="true" t="shared" si="20" ref="Z18:Z23">((Y18-X18)/X18)*100</f>
        <v>-664.6305750887226</v>
      </c>
      <c r="AA18" s="6">
        <f>AA19+AA20+AA21+AA22+AA23</f>
        <v>4439.728636176837</v>
      </c>
      <c r="AB18" s="6">
        <f>AB19+AB20+AB21+AB22+AB23</f>
        <v>1298.2100377401944</v>
      </c>
      <c r="AC18" s="7">
        <f aca="true" t="shared" si="21" ref="AC18:AC23">((AB18-AA18)/AA18)*100</f>
        <v>-70.75924805039176</v>
      </c>
      <c r="AD18" s="8">
        <f>(AB18/AB$179)*100</f>
        <v>0.05099797705194944</v>
      </c>
    </row>
    <row r="19" spans="1:30" ht="14.25">
      <c r="A19" s="4"/>
      <c r="B19" s="10" t="s">
        <v>2</v>
      </c>
      <c r="C19" s="18">
        <v>0.48382720000000007</v>
      </c>
      <c r="D19" s="19">
        <v>0.6712765</v>
      </c>
      <c r="E19" s="13">
        <f t="shared" si="14"/>
        <v>38.74302643588454</v>
      </c>
      <c r="F19" s="11">
        <v>3.1734965</v>
      </c>
      <c r="G19" s="19">
        <v>4.983569500000001</v>
      </c>
      <c r="H19" s="13">
        <f t="shared" si="15"/>
        <v>57.03718280451863</v>
      </c>
      <c r="I19" s="14">
        <f>(G19/G$180)*100</f>
        <v>0.025777594162417556</v>
      </c>
      <c r="J19" s="15">
        <v>4333</v>
      </c>
      <c r="K19" s="20">
        <v>13</v>
      </c>
      <c r="L19" s="13">
        <f t="shared" si="16"/>
        <v>-99.69997692130164</v>
      </c>
      <c r="M19" s="15">
        <v>5026</v>
      </c>
      <c r="N19" s="20">
        <v>106</v>
      </c>
      <c r="O19" s="13">
        <f t="shared" si="17"/>
        <v>-97.89096697174692</v>
      </c>
      <c r="P19" s="14">
        <f>(N19/N$180)*100</f>
        <v>0.01692928350800308</v>
      </c>
      <c r="Q19" s="15">
        <v>0</v>
      </c>
      <c r="R19" s="15">
        <v>0</v>
      </c>
      <c r="S19" s="17" t="s">
        <v>38</v>
      </c>
      <c r="T19" s="15">
        <v>0</v>
      </c>
      <c r="U19" s="20">
        <v>0</v>
      </c>
      <c r="V19" s="17" t="s">
        <v>38</v>
      </c>
      <c r="W19" s="17" t="s">
        <v>38</v>
      </c>
      <c r="X19" s="18">
        <v>8.725</v>
      </c>
      <c r="Y19" s="19">
        <v>0.057240600000000016</v>
      </c>
      <c r="Z19" s="13">
        <f t="shared" si="20"/>
        <v>-99.34394727793696</v>
      </c>
      <c r="AA19" s="11">
        <v>11.676460100000002</v>
      </c>
      <c r="AB19" s="19">
        <v>2.8592039</v>
      </c>
      <c r="AC19" s="13">
        <f t="shared" si="21"/>
        <v>-75.51309321906561</v>
      </c>
      <c r="AD19" s="14">
        <f>(AB19/AB$180)*100</f>
        <v>0.020463132025202304</v>
      </c>
    </row>
    <row r="20" spans="1:30" ht="14.25">
      <c r="A20" s="4"/>
      <c r="B20" s="10" t="s">
        <v>3</v>
      </c>
      <c r="C20" s="21">
        <v>8.936855600000003</v>
      </c>
      <c r="D20" s="19">
        <v>9.5624554</v>
      </c>
      <c r="E20" s="13">
        <f t="shared" si="14"/>
        <v>7.000222762914464</v>
      </c>
      <c r="F20" s="21">
        <v>71.4213211</v>
      </c>
      <c r="G20" s="19">
        <v>56.6323695</v>
      </c>
      <c r="H20" s="13">
        <f t="shared" si="15"/>
        <v>-20.706634058607463</v>
      </c>
      <c r="I20" s="14">
        <f>(G20/G$181)*100</f>
        <v>0.16687592317565364</v>
      </c>
      <c r="J20" s="22">
        <v>1860</v>
      </c>
      <c r="K20" s="20">
        <v>1656</v>
      </c>
      <c r="L20" s="13">
        <f t="shared" si="16"/>
        <v>-10.967741935483872</v>
      </c>
      <c r="M20" s="22">
        <v>13815</v>
      </c>
      <c r="N20" s="20">
        <v>9997</v>
      </c>
      <c r="O20" s="13">
        <f t="shared" si="17"/>
        <v>-27.636626854867895</v>
      </c>
      <c r="P20" s="14">
        <f>(N20/N$181)*100</f>
        <v>0.07537575723532249</v>
      </c>
      <c r="Q20" s="22">
        <v>0</v>
      </c>
      <c r="R20" s="15">
        <v>0</v>
      </c>
      <c r="S20" s="17" t="s">
        <v>38</v>
      </c>
      <c r="T20" s="22">
        <v>0</v>
      </c>
      <c r="U20" s="20">
        <v>0</v>
      </c>
      <c r="V20" s="17" t="s">
        <v>38</v>
      </c>
      <c r="W20" s="17" t="s">
        <v>38</v>
      </c>
      <c r="X20" s="21">
        <v>253.60436230000013</v>
      </c>
      <c r="Y20" s="19">
        <v>249.13084770000006</v>
      </c>
      <c r="Z20" s="13">
        <f t="shared" si="20"/>
        <v>-1.7639738368175815</v>
      </c>
      <c r="AA20" s="21">
        <v>2560.7478342000004</v>
      </c>
      <c r="AB20" s="19">
        <v>1650.6427379000002</v>
      </c>
      <c r="AC20" s="13">
        <f t="shared" si="21"/>
        <v>-35.540598107518264</v>
      </c>
      <c r="AD20" s="14">
        <f>(AB20/AB$181)*100</f>
        <v>0.17896401793221373</v>
      </c>
    </row>
    <row r="21" spans="1:30" ht="14.25">
      <c r="A21" s="4"/>
      <c r="B21" s="10" t="s">
        <v>4</v>
      </c>
      <c r="C21" s="18">
        <v>0.0504458168027254</v>
      </c>
      <c r="D21" s="19">
        <v>0.18339200106105352</v>
      </c>
      <c r="E21" s="13">
        <f t="shared" si="14"/>
        <v>263.54253471250274</v>
      </c>
      <c r="F21" s="11">
        <v>2.311539111133124</v>
      </c>
      <c r="G21" s="19">
        <v>1.2645481480874623</v>
      </c>
      <c r="H21" s="13">
        <f t="shared" si="15"/>
        <v>-45.29410547297308</v>
      </c>
      <c r="I21" s="14">
        <f>(G21/G$182)*100</f>
        <v>0.0019052597698560473</v>
      </c>
      <c r="J21" s="15">
        <v>0</v>
      </c>
      <c r="K21" s="20">
        <v>0</v>
      </c>
      <c r="L21" s="17" t="s">
        <v>38</v>
      </c>
      <c r="M21" s="15">
        <v>2</v>
      </c>
      <c r="N21" s="20">
        <v>0</v>
      </c>
      <c r="O21" s="13">
        <f t="shared" si="17"/>
        <v>-100</v>
      </c>
      <c r="P21" s="14">
        <f>(N21/N$182)*100</f>
        <v>0</v>
      </c>
      <c r="Q21" s="1">
        <v>81</v>
      </c>
      <c r="R21" s="15">
        <v>286</v>
      </c>
      <c r="S21" s="13">
        <f t="shared" si="18"/>
        <v>253.08641975308643</v>
      </c>
      <c r="T21" s="1">
        <v>2642</v>
      </c>
      <c r="U21" s="20">
        <v>1773</v>
      </c>
      <c r="V21" s="13">
        <f t="shared" si="19"/>
        <v>-32.89174867524602</v>
      </c>
      <c r="W21" s="14">
        <f>(U21/U$182)*100</f>
        <v>0.002674769362241299</v>
      </c>
      <c r="X21" s="18">
        <v>-2.2957023000000003</v>
      </c>
      <c r="Y21" s="19">
        <v>0.34330979999999994</v>
      </c>
      <c r="Z21" s="13">
        <f t="shared" si="20"/>
        <v>-114.95445642059077</v>
      </c>
      <c r="AA21" s="11">
        <v>101.593796</v>
      </c>
      <c r="AB21" s="19">
        <v>14.1858835</v>
      </c>
      <c r="AC21" s="13">
        <f t="shared" si="21"/>
        <v>-86.03666359705664</v>
      </c>
      <c r="AD21" s="14">
        <f>(AB21/AB$182)*100</f>
        <v>0.00251351264870916</v>
      </c>
    </row>
    <row r="22" spans="1:30" s="3" customFormat="1" ht="15">
      <c r="A22" s="4"/>
      <c r="B22" s="10" t="s">
        <v>5</v>
      </c>
      <c r="C22" s="21">
        <v>0.2419254</v>
      </c>
      <c r="D22" s="19">
        <v>0.1521305</v>
      </c>
      <c r="E22" s="13">
        <f t="shared" si="14"/>
        <v>-37.11677236040532</v>
      </c>
      <c r="F22" s="21">
        <v>1.6230353249999998</v>
      </c>
      <c r="G22" s="19">
        <v>0.776211</v>
      </c>
      <c r="H22" s="13">
        <f t="shared" si="15"/>
        <v>-52.17534775467687</v>
      </c>
      <c r="I22" s="14">
        <f>(G22/G$183)*100</f>
        <v>0.0038198356668486975</v>
      </c>
      <c r="J22" s="22">
        <v>0</v>
      </c>
      <c r="K22" s="20">
        <v>0</v>
      </c>
      <c r="L22" s="17" t="s">
        <v>38</v>
      </c>
      <c r="M22" s="22">
        <v>0</v>
      </c>
      <c r="N22" s="20">
        <v>0</v>
      </c>
      <c r="O22" s="17" t="s">
        <v>38</v>
      </c>
      <c r="P22" s="14">
        <f>(N22/N$183)*100</f>
        <v>0</v>
      </c>
      <c r="Q22" s="22">
        <v>0</v>
      </c>
      <c r="R22" s="15">
        <v>0</v>
      </c>
      <c r="S22" s="13" t="e">
        <f t="shared" si="18"/>
        <v>#DIV/0!</v>
      </c>
      <c r="T22" s="22">
        <v>0</v>
      </c>
      <c r="U22" s="20">
        <v>0</v>
      </c>
      <c r="V22" s="17" t="s">
        <v>38</v>
      </c>
      <c r="W22" s="14">
        <f>(U22/U$183)*100</f>
        <v>0</v>
      </c>
      <c r="X22" s="21">
        <v>-0.144</v>
      </c>
      <c r="Y22" s="19">
        <v>-0.073</v>
      </c>
      <c r="Z22" s="13">
        <f t="shared" si="20"/>
        <v>-49.30555555555555</v>
      </c>
      <c r="AA22" s="21">
        <v>-0.9015000000000001</v>
      </c>
      <c r="AB22" s="19">
        <v>-0.433</v>
      </c>
      <c r="AC22" s="13">
        <f t="shared" si="21"/>
        <v>-51.96894065446479</v>
      </c>
      <c r="AD22" s="14">
        <f>(AB22/AB$183)*100</f>
        <v>-0.0006749131889681083</v>
      </c>
    </row>
    <row r="23" spans="1:30" ht="14.25">
      <c r="A23" s="4"/>
      <c r="B23" s="10" t="s">
        <v>23</v>
      </c>
      <c r="C23" s="18">
        <v>9.41056431817703</v>
      </c>
      <c r="D23" s="19">
        <v>2.3449850022020864</v>
      </c>
      <c r="E23" s="13">
        <f t="shared" si="14"/>
        <v>-75.08135619802717</v>
      </c>
      <c r="F23" s="11">
        <v>33.95499955199233</v>
      </c>
      <c r="G23" s="19">
        <v>44.48819809476131</v>
      </c>
      <c r="H23" s="13">
        <f t="shared" si="15"/>
        <v>31.021053399339355</v>
      </c>
      <c r="I23" s="14">
        <f>(G23/G$184)*100</f>
        <v>1.449956410053033</v>
      </c>
      <c r="J23" s="15">
        <v>3</v>
      </c>
      <c r="K23" s="20">
        <v>3</v>
      </c>
      <c r="L23" s="13">
        <f t="shared" si="16"/>
        <v>0</v>
      </c>
      <c r="M23" s="15">
        <v>49</v>
      </c>
      <c r="N23" s="20">
        <v>21</v>
      </c>
      <c r="O23" s="13">
        <f t="shared" si="17"/>
        <v>-57.14285714285714</v>
      </c>
      <c r="P23" s="14">
        <f>(N23/N$184)*100</f>
        <v>0.12089810017271156</v>
      </c>
      <c r="Q23" s="15">
        <v>15916</v>
      </c>
      <c r="R23" s="15">
        <v>36103</v>
      </c>
      <c r="S23" s="13">
        <f t="shared" si="18"/>
        <v>126.83463181703947</v>
      </c>
      <c r="T23" s="15">
        <v>294262</v>
      </c>
      <c r="U23" s="20">
        <v>251203</v>
      </c>
      <c r="V23" s="13">
        <f t="shared" si="19"/>
        <v>-14.632878183387593</v>
      </c>
      <c r="W23" s="14">
        <f>(U23/U$184)*100</f>
        <v>0.5696333407854937</v>
      </c>
      <c r="X23" s="18">
        <v>-50.55418873144143</v>
      </c>
      <c r="Y23" s="19">
        <v>-1431.4304733883507</v>
      </c>
      <c r="Z23" s="13">
        <f t="shared" si="20"/>
        <v>2731.47748842836</v>
      </c>
      <c r="AA23" s="11">
        <v>1766.6120458768366</v>
      </c>
      <c r="AB23" s="19">
        <v>-369.0447875598058</v>
      </c>
      <c r="AC23" s="13">
        <f t="shared" si="21"/>
        <v>-120.88997346197958</v>
      </c>
      <c r="AD23" s="14">
        <f>(AB23/AB$184)*100</f>
        <v>-0.0376282584882348</v>
      </c>
    </row>
    <row r="24" spans="1:30" ht="14.25">
      <c r="A24" s="4"/>
      <c r="B24" s="10"/>
      <c r="C24" s="18"/>
      <c r="D24" s="19"/>
      <c r="E24" s="13"/>
      <c r="F24" s="11"/>
      <c r="G24" s="19"/>
      <c r="H24" s="13"/>
      <c r="I24" s="14"/>
      <c r="J24" s="15"/>
      <c r="K24" s="20"/>
      <c r="L24" s="13"/>
      <c r="M24" s="15"/>
      <c r="N24" s="20"/>
      <c r="O24" s="13"/>
      <c r="P24" s="14"/>
      <c r="Q24" s="15"/>
      <c r="R24" s="15"/>
      <c r="S24" s="13"/>
      <c r="T24" s="15"/>
      <c r="U24" s="20"/>
      <c r="V24" s="13"/>
      <c r="W24" s="14"/>
      <c r="X24" s="18"/>
      <c r="Y24" s="19"/>
      <c r="Z24" s="13"/>
      <c r="AA24" s="11"/>
      <c r="AB24" s="19"/>
      <c r="AC24" s="13"/>
      <c r="AD24" s="14"/>
    </row>
    <row r="25" spans="1:30" s="3" customFormat="1" ht="15">
      <c r="A25" s="4">
        <v>4</v>
      </c>
      <c r="B25" s="5" t="s">
        <v>25</v>
      </c>
      <c r="C25" s="6">
        <f>C26+C27+C28+C29+C30</f>
        <v>495.14687634914367</v>
      </c>
      <c r="D25" s="6">
        <f>D26+D27+D28+D29+D30</f>
        <v>400.2591998304027</v>
      </c>
      <c r="E25" s="7">
        <f aca="true" t="shared" si="22" ref="E25:E30">((D25-C25)/C25)*100</f>
        <v>-19.163541375515557</v>
      </c>
      <c r="F25" s="6">
        <f>F26+F27+F28+F29+F30</f>
        <v>2428.5845816447045</v>
      </c>
      <c r="G25" s="6">
        <f>G26+G27+G28+G29+G30</f>
        <v>2648.829084355396</v>
      </c>
      <c r="H25" s="7">
        <f aca="true" t="shared" si="23" ref="H25:H30">((G25-F25)/F25)*100</f>
        <v>9.068842171497927</v>
      </c>
      <c r="I25" s="8">
        <f>(G25/G$179)*100</f>
        <v>1.8519398944091763</v>
      </c>
      <c r="J25" s="9">
        <f>J26+J27+J28+J29+J30</f>
        <v>21827</v>
      </c>
      <c r="K25" s="9">
        <f>K26+K27+K28+K29+K30</f>
        <v>23677</v>
      </c>
      <c r="L25" s="7">
        <f aca="true" t="shared" si="24" ref="L25:L30">((K25-J25)/J25)*100</f>
        <v>8.475741054657076</v>
      </c>
      <c r="M25" s="9">
        <f>M26+M27+M28+M29+M30</f>
        <v>144565</v>
      </c>
      <c r="N25" s="9">
        <f>N26+N27+N28+N29+N30</f>
        <v>153676</v>
      </c>
      <c r="O25" s="7">
        <f aca="true" t="shared" si="25" ref="O25:O30">((N25-M25)/M25)*100</f>
        <v>6.302355341887732</v>
      </c>
      <c r="P25" s="8">
        <f>(N25/N$179)*100</f>
        <v>1.1048415361636887</v>
      </c>
      <c r="Q25" s="9">
        <f>Q26+Q27+Q28+Q29+Q30</f>
        <v>3183336</v>
      </c>
      <c r="R25" s="9">
        <f>R26+R27+R28+R29+R30</f>
        <v>2755382</v>
      </c>
      <c r="S25" s="7">
        <f aca="true" t="shared" si="26" ref="S25:S30">((R25-Q25)/Q25)*100</f>
        <v>-13.443569890203232</v>
      </c>
      <c r="T25" s="9">
        <f>T26+T27+T28+T29+T30</f>
        <v>19185495</v>
      </c>
      <c r="U25" s="9">
        <f>U26+U27+U28+U29+U30</f>
        <v>17865918</v>
      </c>
      <c r="V25" s="7">
        <f aca="true" t="shared" si="27" ref="V25:V30">((U25-T25)/T25)*100</f>
        <v>-6.877992983761952</v>
      </c>
      <c r="W25" s="8">
        <f>(U25/U$179)*100</f>
        <v>15.558102372696393</v>
      </c>
      <c r="X25" s="6">
        <f>X26+X27+X28+X29+X30</f>
        <v>22912.967473221997</v>
      </c>
      <c r="Y25" s="6">
        <f>Y26+Y27+Y28+Y29+Y30</f>
        <v>21874.41140566493</v>
      </c>
      <c r="Z25" s="7">
        <f aca="true" t="shared" si="28" ref="Z25:Z30">((Y25-X25)/X25)*100</f>
        <v>-4.532612673460171</v>
      </c>
      <c r="AA25" s="6">
        <f>AA26+AA27+AA28+AA29+AA30</f>
        <v>129279.65751361076</v>
      </c>
      <c r="AB25" s="6">
        <f>AB26+AB27+AB28+AB29+AB30</f>
        <v>141387.91951849335</v>
      </c>
      <c r="AC25" s="7">
        <f aca="true" t="shared" si="29" ref="AC25:AC30">((AB25-AA25)/AA25)*100</f>
        <v>9.365945298553886</v>
      </c>
      <c r="AD25" s="8">
        <f>(AB25/AB$179)*100</f>
        <v>5.554184350306191</v>
      </c>
    </row>
    <row r="26" spans="1:30" ht="14.25">
      <c r="A26" s="4"/>
      <c r="B26" s="10" t="s">
        <v>2</v>
      </c>
      <c r="C26" s="18">
        <v>4.934804420999997</v>
      </c>
      <c r="D26" s="19">
        <v>7.884012970999991</v>
      </c>
      <c r="E26" s="13">
        <f t="shared" si="22"/>
        <v>59.76343332776622</v>
      </c>
      <c r="F26" s="11">
        <v>36.317042943499956</v>
      </c>
      <c r="G26" s="19">
        <v>37.83686158410249</v>
      </c>
      <c r="H26" s="13">
        <f t="shared" si="23"/>
        <v>4.184863406877556</v>
      </c>
      <c r="I26" s="14">
        <f>(G26/G$180)*100</f>
        <v>0.19571178094226668</v>
      </c>
      <c r="J26" s="15">
        <v>66</v>
      </c>
      <c r="K26" s="20">
        <v>45</v>
      </c>
      <c r="L26" s="13">
        <f t="shared" si="24"/>
        <v>-31.818181818181817</v>
      </c>
      <c r="M26" s="15">
        <v>1235</v>
      </c>
      <c r="N26" s="20">
        <v>317</v>
      </c>
      <c r="O26" s="13">
        <f t="shared" si="25"/>
        <v>-74.33198380566802</v>
      </c>
      <c r="P26" s="14">
        <f>(N26/N$180)*100</f>
        <v>0.05062814030223562</v>
      </c>
      <c r="Q26" s="15">
        <v>0</v>
      </c>
      <c r="R26" s="1">
        <v>0</v>
      </c>
      <c r="S26" s="17" t="s">
        <v>38</v>
      </c>
      <c r="T26" s="15">
        <v>0</v>
      </c>
      <c r="U26" s="20">
        <v>0</v>
      </c>
      <c r="V26" s="17" t="s">
        <v>38</v>
      </c>
      <c r="W26" s="17" t="s">
        <v>38</v>
      </c>
      <c r="X26" s="18">
        <v>2.6015399</v>
      </c>
      <c r="Y26" s="19">
        <v>2.6061445000000005</v>
      </c>
      <c r="Z26" s="13">
        <f t="shared" si="28"/>
        <v>0.17699517120611535</v>
      </c>
      <c r="AA26" s="11">
        <v>24.5795054</v>
      </c>
      <c r="AB26" s="19">
        <v>24.6201411</v>
      </c>
      <c r="AC26" s="13">
        <f t="shared" si="29"/>
        <v>0.1653235056552555</v>
      </c>
      <c r="AD26" s="14">
        <f>(AB26/AB$180)*100</f>
        <v>0.17620471132136103</v>
      </c>
    </row>
    <row r="27" spans="1:30" ht="14.25">
      <c r="A27" s="4"/>
      <c r="B27" s="10" t="s">
        <v>3</v>
      </c>
      <c r="C27" s="11">
        <v>121.5472233321436</v>
      </c>
      <c r="D27" s="19">
        <v>164.58197439180262</v>
      </c>
      <c r="E27" s="13">
        <f t="shared" si="22"/>
        <v>35.40578705122778</v>
      </c>
      <c r="F27" s="11">
        <v>746.8399706626348</v>
      </c>
      <c r="G27" s="19">
        <v>943.4565626657876</v>
      </c>
      <c r="H27" s="13">
        <f t="shared" si="23"/>
        <v>26.326468818842745</v>
      </c>
      <c r="I27" s="14">
        <f>(G27/G$181)*100</f>
        <v>2.780038805739573</v>
      </c>
      <c r="J27" s="15">
        <v>21759</v>
      </c>
      <c r="K27" s="20">
        <v>23627</v>
      </c>
      <c r="L27" s="13">
        <f t="shared" si="24"/>
        <v>8.58495335263569</v>
      </c>
      <c r="M27" s="15">
        <v>143287</v>
      </c>
      <c r="N27" s="20">
        <v>153295</v>
      </c>
      <c r="O27" s="13">
        <f t="shared" si="25"/>
        <v>6.984583388583751</v>
      </c>
      <c r="P27" s="14">
        <f>(N27/N$181)*100</f>
        <v>1.1558194163637852</v>
      </c>
      <c r="Q27" s="15">
        <v>0</v>
      </c>
      <c r="R27" s="22">
        <v>0</v>
      </c>
      <c r="S27" s="17" t="s">
        <v>38</v>
      </c>
      <c r="T27" s="15">
        <v>0</v>
      </c>
      <c r="U27" s="20">
        <v>0</v>
      </c>
      <c r="V27" s="17" t="s">
        <v>38</v>
      </c>
      <c r="W27" s="17" t="s">
        <v>38</v>
      </c>
      <c r="X27" s="11">
        <v>2125.027613978</v>
      </c>
      <c r="Y27" s="19">
        <v>2567.689477588</v>
      </c>
      <c r="Z27" s="13">
        <f t="shared" si="28"/>
        <v>20.830875829483833</v>
      </c>
      <c r="AA27" s="11">
        <v>13349.785801388998</v>
      </c>
      <c r="AB27" s="19">
        <v>14199.558556099999</v>
      </c>
      <c r="AC27" s="13">
        <f t="shared" si="29"/>
        <v>6.365441119082112</v>
      </c>
      <c r="AD27" s="14">
        <f>(AB27/AB$181)*100</f>
        <v>1.5395275995921487</v>
      </c>
    </row>
    <row r="28" spans="1:30" ht="14.25">
      <c r="A28" s="4"/>
      <c r="B28" s="10" t="s">
        <v>4</v>
      </c>
      <c r="C28" s="11">
        <v>352.37203667400007</v>
      </c>
      <c r="D28" s="19">
        <v>219.20555569260003</v>
      </c>
      <c r="E28" s="13">
        <f t="shared" si="22"/>
        <v>-37.79144401988973</v>
      </c>
      <c r="F28" s="11">
        <v>1506.44058001557</v>
      </c>
      <c r="G28" s="19">
        <v>1571.4122384782563</v>
      </c>
      <c r="H28" s="13">
        <f t="shared" si="23"/>
        <v>4.3129254034045434</v>
      </c>
      <c r="I28" s="14">
        <f>(G28/G$182)*100</f>
        <v>2.3676034197354916</v>
      </c>
      <c r="J28" s="15">
        <v>1</v>
      </c>
      <c r="K28" s="20">
        <v>3</v>
      </c>
      <c r="L28" s="13">
        <f t="shared" si="24"/>
        <v>200</v>
      </c>
      <c r="M28" s="15">
        <v>26</v>
      </c>
      <c r="N28" s="20">
        <v>37</v>
      </c>
      <c r="O28" s="13">
        <f t="shared" si="25"/>
        <v>42.30769230769231</v>
      </c>
      <c r="P28" s="14">
        <f>(N28/N$182)*100</f>
        <v>2.7346637102734666</v>
      </c>
      <c r="Q28" s="15">
        <v>2950605</v>
      </c>
      <c r="R28" s="15">
        <v>2462564</v>
      </c>
      <c r="S28" s="13">
        <f t="shared" si="26"/>
        <v>-16.540370534178585</v>
      </c>
      <c r="T28" s="15">
        <v>15886178</v>
      </c>
      <c r="U28" s="20">
        <v>16190449</v>
      </c>
      <c r="V28" s="13">
        <f t="shared" si="27"/>
        <v>1.915319090595611</v>
      </c>
      <c r="W28" s="14">
        <f>(U28/U$182)*100</f>
        <v>24.425108260648777</v>
      </c>
      <c r="X28" s="11">
        <v>15967.241849044</v>
      </c>
      <c r="Y28" s="19">
        <v>13948.925961976931</v>
      </c>
      <c r="Z28" s="13">
        <f t="shared" si="28"/>
        <v>-12.64035395811275</v>
      </c>
      <c r="AA28" s="11">
        <v>74924.64448278652</v>
      </c>
      <c r="AB28" s="19">
        <v>90723.50480708425</v>
      </c>
      <c r="AC28" s="13">
        <f t="shared" si="29"/>
        <v>21.08633338650999</v>
      </c>
      <c r="AD28" s="14">
        <f>(AB28/AB$182)*100</f>
        <v>16.074760297293615</v>
      </c>
    </row>
    <row r="29" spans="1:30" ht="14.25">
      <c r="A29" s="4"/>
      <c r="B29" s="10" t="s">
        <v>5</v>
      </c>
      <c r="C29" s="21">
        <v>0.029754020000000003</v>
      </c>
      <c r="D29" s="19">
        <v>0</v>
      </c>
      <c r="E29" s="13">
        <f t="shared" si="22"/>
        <v>-100</v>
      </c>
      <c r="F29" s="21">
        <v>1.009568136</v>
      </c>
      <c r="G29" s="19">
        <v>-0.0003204607500000001</v>
      </c>
      <c r="H29" s="13">
        <f t="shared" si="23"/>
        <v>-100.03174235978463</v>
      </c>
      <c r="I29" s="14">
        <f>(G29/G$183)*100</f>
        <v>-1.5770291875212852E-06</v>
      </c>
      <c r="J29" s="22">
        <v>0</v>
      </c>
      <c r="K29" s="20">
        <v>0</v>
      </c>
      <c r="L29" s="17" t="s">
        <v>38</v>
      </c>
      <c r="M29" s="22">
        <v>0</v>
      </c>
      <c r="N29" s="20">
        <v>0</v>
      </c>
      <c r="O29" s="17" t="s">
        <v>38</v>
      </c>
      <c r="P29" s="14">
        <f>(N29/N$183)*100</f>
        <v>0</v>
      </c>
      <c r="Q29" s="22">
        <v>1517</v>
      </c>
      <c r="R29" s="15">
        <v>0</v>
      </c>
      <c r="S29" s="13">
        <f t="shared" si="26"/>
        <v>-100</v>
      </c>
      <c r="T29" s="22">
        <v>86266</v>
      </c>
      <c r="U29" s="20">
        <v>0</v>
      </c>
      <c r="V29" s="13">
        <f t="shared" si="27"/>
        <v>-100</v>
      </c>
      <c r="W29" s="14">
        <f>(U29/U$183)*100</f>
        <v>0</v>
      </c>
      <c r="X29" s="21">
        <v>4.5635</v>
      </c>
      <c r="Y29" s="19">
        <v>0</v>
      </c>
      <c r="Z29" s="13">
        <f t="shared" si="28"/>
        <v>-100</v>
      </c>
      <c r="AA29" s="21">
        <v>253.1214</v>
      </c>
      <c r="AB29" s="19">
        <v>0</v>
      </c>
      <c r="AC29" s="13">
        <f t="shared" si="29"/>
        <v>-100</v>
      </c>
      <c r="AD29" s="14">
        <f>(AB29/AB$183)*100</f>
        <v>0</v>
      </c>
    </row>
    <row r="30" spans="1:30" ht="14.25">
      <c r="A30" s="4"/>
      <c r="B30" s="10" t="s">
        <v>23</v>
      </c>
      <c r="C30" s="18">
        <v>16.263057902</v>
      </c>
      <c r="D30" s="19">
        <v>8.587656775000001</v>
      </c>
      <c r="E30" s="13">
        <f t="shared" si="22"/>
        <v>-47.19531328764496</v>
      </c>
      <c r="F30" s="11">
        <v>137.977419887</v>
      </c>
      <c r="G30" s="19">
        <v>96.12374208799993</v>
      </c>
      <c r="H30" s="13">
        <f t="shared" si="23"/>
        <v>-30.333715352321537</v>
      </c>
      <c r="I30" s="14">
        <f>(G30/G$184)*100</f>
        <v>3.13285864493559</v>
      </c>
      <c r="J30" s="15">
        <v>1</v>
      </c>
      <c r="K30" s="20">
        <v>2</v>
      </c>
      <c r="L30" s="13">
        <f t="shared" si="24"/>
        <v>100</v>
      </c>
      <c r="M30" s="15">
        <v>17</v>
      </c>
      <c r="N30" s="20">
        <v>27</v>
      </c>
      <c r="O30" s="13">
        <f t="shared" si="25"/>
        <v>58.82352941176471</v>
      </c>
      <c r="P30" s="14">
        <f>(N30/N$184)*100</f>
        <v>0.15544041450777202</v>
      </c>
      <c r="Q30" s="15">
        <v>231214</v>
      </c>
      <c r="R30" s="15">
        <v>292818</v>
      </c>
      <c r="S30" s="13">
        <f t="shared" si="26"/>
        <v>26.643715345956558</v>
      </c>
      <c r="T30" s="15">
        <v>3213051</v>
      </c>
      <c r="U30" s="20">
        <v>1675469</v>
      </c>
      <c r="V30" s="13">
        <f t="shared" si="27"/>
        <v>-47.85426686348894</v>
      </c>
      <c r="W30" s="14">
        <f>(U30/U$184)*100</f>
        <v>3.799329641176778</v>
      </c>
      <c r="X30" s="18">
        <v>4813.5329703</v>
      </c>
      <c r="Y30" s="19">
        <v>5355.1898216</v>
      </c>
      <c r="Z30" s="13">
        <f t="shared" si="28"/>
        <v>11.252791964697852</v>
      </c>
      <c r="AA30" s="11">
        <v>40727.526324035236</v>
      </c>
      <c r="AB30" s="19">
        <v>36440.23601420911</v>
      </c>
      <c r="AC30" s="13">
        <f t="shared" si="29"/>
        <v>-10.526763338671003</v>
      </c>
      <c r="AD30" s="14">
        <f>(AB30/AB$184)*100</f>
        <v>3.715491090340181</v>
      </c>
    </row>
    <row r="31" spans="1:30" ht="14.25">
      <c r="A31" s="4"/>
      <c r="B31" s="10"/>
      <c r="C31" s="18"/>
      <c r="D31" s="19"/>
      <c r="E31" s="13"/>
      <c r="F31" s="11"/>
      <c r="G31" s="19"/>
      <c r="H31" s="13"/>
      <c r="I31" s="14"/>
      <c r="J31" s="15"/>
      <c r="K31" s="20"/>
      <c r="L31" s="13"/>
      <c r="M31" s="15"/>
      <c r="N31" s="20"/>
      <c r="O31" s="13"/>
      <c r="P31" s="14"/>
      <c r="Q31" s="15"/>
      <c r="R31" s="15"/>
      <c r="S31" s="13"/>
      <c r="T31" s="15"/>
      <c r="U31" s="20"/>
      <c r="V31" s="13"/>
      <c r="W31" s="14"/>
      <c r="X31" s="18"/>
      <c r="Y31" s="19"/>
      <c r="Z31" s="13"/>
      <c r="AA31" s="11"/>
      <c r="AB31" s="19"/>
      <c r="AC31" s="13"/>
      <c r="AD31" s="14"/>
    </row>
    <row r="32" spans="1:30" s="3" customFormat="1" ht="15">
      <c r="A32" s="4">
        <v>5</v>
      </c>
      <c r="B32" s="5" t="s">
        <v>13</v>
      </c>
      <c r="C32" s="6">
        <f>C33+C34+C35+C36+C37</f>
        <v>70.52173901220726</v>
      </c>
      <c r="D32" s="6">
        <f>D33+D34+D35+D36+D37</f>
        <v>61.8893687979101</v>
      </c>
      <c r="E32" s="7">
        <f>((D32-C32)/C32)*100</f>
        <v>-12.24072227260718</v>
      </c>
      <c r="F32" s="6">
        <f>F33+F34+F35+F36+F37</f>
        <v>467.9911471120455</v>
      </c>
      <c r="G32" s="6">
        <f>G33+G34+G35+G36+G37</f>
        <v>476.15661307647827</v>
      </c>
      <c r="H32" s="7">
        <f>((G32-F32)/F32)*100</f>
        <v>1.7447906899140146</v>
      </c>
      <c r="I32" s="8">
        <f>(G32/G$179)*100</f>
        <v>0.3329068806104858</v>
      </c>
      <c r="J32" s="9">
        <f>J33+J34+J35+J36+J37</f>
        <v>11015</v>
      </c>
      <c r="K32" s="9">
        <f>K33+K34+K35+K36+K37</f>
        <v>14306</v>
      </c>
      <c r="L32" s="7">
        <f>((K32-J32)/J32)*100</f>
        <v>29.877439854743532</v>
      </c>
      <c r="M32" s="9">
        <f>M33+M34+M35+M36+M37</f>
        <v>75429</v>
      </c>
      <c r="N32" s="9">
        <f>N33+N34+N35+N36+N37</f>
        <v>132076</v>
      </c>
      <c r="O32" s="7">
        <f>((N32-M32)/M32)*100</f>
        <v>75.0997626907423</v>
      </c>
      <c r="P32" s="8">
        <f>(N32/N$179)*100</f>
        <v>0.9495500320827934</v>
      </c>
      <c r="Q32" s="9">
        <f>Q33+Q34+Q35+Q36+Q37</f>
        <v>6017</v>
      </c>
      <c r="R32" s="9">
        <f>R33+R34+R35+R36+R37</f>
        <v>14295</v>
      </c>
      <c r="S32" s="7">
        <f>((R32-Q32)/Q32)*100</f>
        <v>137.5768655476151</v>
      </c>
      <c r="T32" s="9">
        <f>T33+T34+T35+T36+T37</f>
        <v>37585</v>
      </c>
      <c r="U32" s="9">
        <f>U33+U34+U35+U36+U37</f>
        <v>55669</v>
      </c>
      <c r="V32" s="7">
        <f>((U32-T32)/T32)*100</f>
        <v>48.11493947053346</v>
      </c>
      <c r="W32" s="8">
        <f>(U32/U$179)*100</f>
        <v>0.04847800157739644</v>
      </c>
      <c r="X32" s="6">
        <f>X33+X34+X35+X36+X37</f>
        <v>1891.0435946000002</v>
      </c>
      <c r="Y32" s="6">
        <f>Y33+Y34+Y35+Y36+Y37</f>
        <v>2020.3619417999998</v>
      </c>
      <c r="Z32" s="7">
        <f>((Y32-X32)/X32)*100</f>
        <v>6.838464621824514</v>
      </c>
      <c r="AA32" s="6">
        <f>AA33+AA34+AA35+AA36+AA37</f>
        <v>13905.66579531</v>
      </c>
      <c r="AB32" s="6">
        <f>AB33+AB34+AB35+AB36+AB37</f>
        <v>15749.876870268998</v>
      </c>
      <c r="AC32" s="7">
        <f>((AB32-AA32)/AA32)*100</f>
        <v>13.262299713696551</v>
      </c>
      <c r="AD32" s="8">
        <f>(AB32/AB$179)*100</f>
        <v>0.6187071705277872</v>
      </c>
    </row>
    <row r="33" spans="1:30" ht="14.25">
      <c r="A33" s="4"/>
      <c r="B33" s="10" t="s">
        <v>2</v>
      </c>
      <c r="C33" s="18">
        <v>7.279011800000001</v>
      </c>
      <c r="D33" s="19">
        <v>2.4289960999999995</v>
      </c>
      <c r="E33" s="13">
        <f>((D33-C33)/C33)*100</f>
        <v>-66.63013927247654</v>
      </c>
      <c r="F33" s="11">
        <v>28.817356800000002</v>
      </c>
      <c r="G33" s="19">
        <v>25.706170139999998</v>
      </c>
      <c r="H33" s="13">
        <f>((G33-F33)/F33)*100</f>
        <v>-10.79622493344013</v>
      </c>
      <c r="I33" s="14">
        <f>(G33/G$180)*100</f>
        <v>0.1329655824683445</v>
      </c>
      <c r="J33" s="15">
        <v>60</v>
      </c>
      <c r="K33" s="20">
        <v>26</v>
      </c>
      <c r="L33" s="13">
        <f>((K33-J33)/J33)*100</f>
        <v>-56.666666666666664</v>
      </c>
      <c r="M33" s="15">
        <v>265</v>
      </c>
      <c r="N33" s="20">
        <v>5178</v>
      </c>
      <c r="O33" s="13">
        <f>((N33-M33)/M33)*100</f>
        <v>1853.9622641509436</v>
      </c>
      <c r="P33" s="14">
        <f>(N33/N$180)*100</f>
        <v>0.826979528343773</v>
      </c>
      <c r="Q33" s="15">
        <v>0</v>
      </c>
      <c r="R33" s="15">
        <v>0</v>
      </c>
      <c r="S33" s="17" t="s">
        <v>38</v>
      </c>
      <c r="T33" s="15">
        <v>0</v>
      </c>
      <c r="U33" s="20">
        <v>0</v>
      </c>
      <c r="V33" s="17" t="s">
        <v>38</v>
      </c>
      <c r="W33" s="17" t="s">
        <v>38</v>
      </c>
      <c r="X33" s="18">
        <v>49.806803</v>
      </c>
      <c r="Y33" s="19">
        <v>15.723745200000012</v>
      </c>
      <c r="Z33" s="13">
        <f>((Y33-X33)/X33)*100</f>
        <v>-68.43052705069223</v>
      </c>
      <c r="AA33" s="11">
        <v>213.98442179999998</v>
      </c>
      <c r="AB33" s="19">
        <v>185.7741017</v>
      </c>
      <c r="AC33" s="13">
        <f>((AB33-AA33)/AA33)*100</f>
        <v>-13.183352256533281</v>
      </c>
      <c r="AD33" s="14">
        <f>(AB33/AB$180)*100</f>
        <v>1.3295728821405357</v>
      </c>
    </row>
    <row r="34" spans="1:30" ht="14.25">
      <c r="A34" s="4"/>
      <c r="B34" s="10" t="s">
        <v>3</v>
      </c>
      <c r="C34" s="18">
        <v>42.81951775120735</v>
      </c>
      <c r="D34" s="19">
        <v>47.56352388791206</v>
      </c>
      <c r="E34" s="13">
        <f>((D34-C34)/C34)*100</f>
        <v>11.079074183573562</v>
      </c>
      <c r="F34" s="11">
        <v>284.4921792820454</v>
      </c>
      <c r="G34" s="19">
        <v>317.27520486747727</v>
      </c>
      <c r="H34" s="13">
        <f>((G34-F34)/F34)*100</f>
        <v>11.523348609499308</v>
      </c>
      <c r="I34" s="14">
        <f>(G34/G$181)*100</f>
        <v>0.9348998316767393</v>
      </c>
      <c r="J34" s="15">
        <v>10955</v>
      </c>
      <c r="K34" s="20">
        <v>14280</v>
      </c>
      <c r="L34" s="13">
        <f>((K34-J34)/J34)*100</f>
        <v>30.35143769968051</v>
      </c>
      <c r="M34" s="15">
        <v>75160</v>
      </c>
      <c r="N34" s="20">
        <v>126895</v>
      </c>
      <c r="O34" s="13">
        <f>((N34-M34)/M34)*100</f>
        <v>68.83315593400745</v>
      </c>
      <c r="P34" s="14">
        <f>(N34/N$181)*100</f>
        <v>0.9567677017481491</v>
      </c>
      <c r="Q34" s="15">
        <v>0</v>
      </c>
      <c r="R34" s="15">
        <v>0</v>
      </c>
      <c r="S34" s="17" t="s">
        <v>38</v>
      </c>
      <c r="T34" s="15">
        <v>0</v>
      </c>
      <c r="U34" s="20">
        <v>0</v>
      </c>
      <c r="V34" s="17" t="s">
        <v>38</v>
      </c>
      <c r="W34" s="17" t="s">
        <v>38</v>
      </c>
      <c r="X34" s="18">
        <v>682.3723153000002</v>
      </c>
      <c r="Y34" s="19">
        <v>978.1511567999997</v>
      </c>
      <c r="Z34" s="13">
        <f>((Y34-X34)/X34)*100</f>
        <v>43.34566846692226</v>
      </c>
      <c r="AA34" s="11">
        <v>4791.931981600001</v>
      </c>
      <c r="AB34" s="19">
        <v>7805.949746999999</v>
      </c>
      <c r="AC34" s="13">
        <f>((AB34-AA34)/AA34)*100</f>
        <v>62.89775766795491</v>
      </c>
      <c r="AD34" s="14">
        <f>(AB34/AB$181)*100</f>
        <v>0.8463273720134948</v>
      </c>
    </row>
    <row r="35" spans="1:30" ht="14.25">
      <c r="A35" s="4"/>
      <c r="B35" s="10" t="s">
        <v>4</v>
      </c>
      <c r="C35" s="21">
        <v>20.42320946099992</v>
      </c>
      <c r="D35" s="19">
        <v>11.915883825998037</v>
      </c>
      <c r="E35" s="13">
        <f>((D35-C35)/C35)*100</f>
        <v>-41.65518476049242</v>
      </c>
      <c r="F35" s="21">
        <v>154.68161103000003</v>
      </c>
      <c r="G35" s="19">
        <v>133.17523806900098</v>
      </c>
      <c r="H35" s="13">
        <f>((G35-F35)/F35)*100</f>
        <v>-13.903639106026604</v>
      </c>
      <c r="I35" s="14">
        <f>(G35/G$182)*100</f>
        <v>0.20065145310411672</v>
      </c>
      <c r="J35" s="22">
        <v>0</v>
      </c>
      <c r="K35" s="20">
        <v>1</v>
      </c>
      <c r="L35" s="17" t="s">
        <v>38</v>
      </c>
      <c r="M35" s="22">
        <v>4</v>
      </c>
      <c r="N35" s="20">
        <v>3</v>
      </c>
      <c r="O35" s="13">
        <f>((N35-M35)/M35)*100</f>
        <v>-25</v>
      </c>
      <c r="P35" s="14">
        <f>(N35/N$182)*100</f>
        <v>0.22172949002217296</v>
      </c>
      <c r="Q35" s="22">
        <v>6017</v>
      </c>
      <c r="R35" s="15">
        <v>16672</v>
      </c>
      <c r="S35" s="13">
        <f>((R35-Q35)/Q35)*100</f>
        <v>177.08160212730598</v>
      </c>
      <c r="T35" s="22">
        <v>37585</v>
      </c>
      <c r="U35" s="20">
        <v>55669</v>
      </c>
      <c r="V35" s="13">
        <f>((U35-T35)/T35)*100</f>
        <v>48.11493947053346</v>
      </c>
      <c r="W35" s="14">
        <f>(U35/U$182)*100</f>
        <v>0.08398293041546018</v>
      </c>
      <c r="X35" s="21">
        <v>1158.8644763</v>
      </c>
      <c r="Y35" s="19">
        <v>1121.5670398</v>
      </c>
      <c r="Z35" s="13">
        <f>((Y35-X35)/X35)*100</f>
        <v>-3.2184467867271707</v>
      </c>
      <c r="AA35" s="21">
        <v>8899.74939191</v>
      </c>
      <c r="AB35" s="19">
        <v>7758.153021568999</v>
      </c>
      <c r="AC35" s="13">
        <f>((AB35-AA35)/AA35)*100</f>
        <v>-12.827286702912424</v>
      </c>
      <c r="AD35" s="14">
        <f>(AB35/AB$182)*100</f>
        <v>1.3746211683138996</v>
      </c>
    </row>
    <row r="36" spans="1:30" s="3" customFormat="1" ht="15">
      <c r="A36" s="4"/>
      <c r="B36" s="10" t="s">
        <v>5</v>
      </c>
      <c r="C36" s="18">
        <v>0</v>
      </c>
      <c r="D36" s="19">
        <v>-0.019035015999999298</v>
      </c>
      <c r="E36" s="17" t="s">
        <v>38</v>
      </c>
      <c r="F36" s="11">
        <v>0</v>
      </c>
      <c r="G36" s="19">
        <v>0</v>
      </c>
      <c r="H36" s="17" t="s">
        <v>38</v>
      </c>
      <c r="I36" s="14">
        <f>(G36/G$183)*100</f>
        <v>0</v>
      </c>
      <c r="J36" s="15">
        <v>0</v>
      </c>
      <c r="K36" s="20">
        <v>-1</v>
      </c>
      <c r="L36" s="17" t="s">
        <v>38</v>
      </c>
      <c r="M36" s="15">
        <v>0</v>
      </c>
      <c r="N36" s="20">
        <v>0</v>
      </c>
      <c r="O36" s="17" t="s">
        <v>38</v>
      </c>
      <c r="P36" s="14">
        <f>(N36/N$183)*100</f>
        <v>0</v>
      </c>
      <c r="Q36" s="15">
        <v>0</v>
      </c>
      <c r="R36" s="22">
        <v>-2377</v>
      </c>
      <c r="S36" s="17" t="s">
        <v>38</v>
      </c>
      <c r="T36" s="15">
        <v>0</v>
      </c>
      <c r="U36" s="20">
        <v>0</v>
      </c>
      <c r="V36" s="17" t="s">
        <v>38</v>
      </c>
      <c r="W36" s="14">
        <f>(U36/U$183)*100</f>
        <v>0</v>
      </c>
      <c r="X36" s="18">
        <v>0</v>
      </c>
      <c r="Y36" s="19">
        <v>-95.08</v>
      </c>
      <c r="Z36" s="17" t="s">
        <v>38</v>
      </c>
      <c r="AA36" s="11">
        <v>0</v>
      </c>
      <c r="AB36" s="19">
        <v>0</v>
      </c>
      <c r="AC36" s="17" t="s">
        <v>38</v>
      </c>
      <c r="AD36" s="14">
        <f>(AB36/AB$183)*100</f>
        <v>0</v>
      </c>
    </row>
    <row r="37" spans="1:30" ht="14.25">
      <c r="A37" s="4"/>
      <c r="B37" s="10" t="s">
        <v>23</v>
      </c>
      <c r="C37" s="18">
        <v>0</v>
      </c>
      <c r="D37" s="19">
        <v>0</v>
      </c>
      <c r="E37" s="17" t="s">
        <v>38</v>
      </c>
      <c r="F37" s="11">
        <v>0</v>
      </c>
      <c r="G37" s="19">
        <v>0</v>
      </c>
      <c r="H37" s="17" t="s">
        <v>38</v>
      </c>
      <c r="I37" s="14">
        <f>(G37/G$184)*100</f>
        <v>0</v>
      </c>
      <c r="J37" s="15">
        <v>0</v>
      </c>
      <c r="K37" s="20">
        <v>0</v>
      </c>
      <c r="L37" s="17" t="s">
        <v>38</v>
      </c>
      <c r="M37" s="15">
        <v>0</v>
      </c>
      <c r="N37" s="20">
        <v>0</v>
      </c>
      <c r="O37" s="17" t="s">
        <v>38</v>
      </c>
      <c r="P37" s="14">
        <f>(N37/N$184)*100</f>
        <v>0</v>
      </c>
      <c r="Q37" s="15">
        <v>0</v>
      </c>
      <c r="R37" s="15">
        <v>0</v>
      </c>
      <c r="S37" s="17" t="s">
        <v>38</v>
      </c>
      <c r="T37" s="15">
        <v>0</v>
      </c>
      <c r="U37" s="20">
        <v>0</v>
      </c>
      <c r="V37" s="17" t="s">
        <v>38</v>
      </c>
      <c r="W37" s="14">
        <f>(U37/U$184)*100</f>
        <v>0</v>
      </c>
      <c r="X37" s="18">
        <v>0</v>
      </c>
      <c r="Y37" s="19">
        <v>0</v>
      </c>
      <c r="Z37" s="17" t="s">
        <v>38</v>
      </c>
      <c r="AA37" s="11">
        <v>0</v>
      </c>
      <c r="AB37" s="19">
        <v>0</v>
      </c>
      <c r="AC37" s="17" t="s">
        <v>38</v>
      </c>
      <c r="AD37" s="14">
        <f>(AB37/AB$184)*100</f>
        <v>0</v>
      </c>
    </row>
    <row r="38" spans="1:30" ht="14.25">
      <c r="A38" s="4"/>
      <c r="B38" s="10"/>
      <c r="C38" s="18"/>
      <c r="D38" s="19"/>
      <c r="E38" s="13"/>
      <c r="F38" s="11"/>
      <c r="G38" s="19"/>
      <c r="H38" s="13"/>
      <c r="I38" s="14"/>
      <c r="J38" s="15"/>
      <c r="K38" s="20"/>
      <c r="L38" s="13"/>
      <c r="M38" s="15"/>
      <c r="N38" s="20"/>
      <c r="O38" s="13"/>
      <c r="P38" s="14"/>
      <c r="Q38" s="15"/>
      <c r="R38" s="15"/>
      <c r="S38" s="13"/>
      <c r="T38" s="15"/>
      <c r="U38" s="20"/>
      <c r="V38" s="13"/>
      <c r="W38" s="14"/>
      <c r="X38" s="18"/>
      <c r="Y38" s="19"/>
      <c r="Z38" s="13"/>
      <c r="AA38" s="11"/>
      <c r="AB38" s="19"/>
      <c r="AC38" s="13"/>
      <c r="AD38" s="14"/>
    </row>
    <row r="39" spans="1:30" ht="15">
      <c r="A39" s="4">
        <v>6</v>
      </c>
      <c r="B39" s="5" t="s">
        <v>16</v>
      </c>
      <c r="C39" s="6">
        <f>C40+C41+C42+C43+C44</f>
        <v>89.5586886899997</v>
      </c>
      <c r="D39" s="6">
        <f>D40+D41+D42+D43+D44</f>
        <v>101.13736932400008</v>
      </c>
      <c r="E39" s="7">
        <f aca="true" t="shared" si="30" ref="E39:E44">((D39-C39)/C39)*100</f>
        <v>12.928595542615707</v>
      </c>
      <c r="F39" s="6">
        <f>F40+F41+F42+F43+F44</f>
        <v>728.3679758666237</v>
      </c>
      <c r="G39" s="6">
        <f>G40+G41+G42+G43+G44</f>
        <v>863.3611241135725</v>
      </c>
      <c r="H39" s="7">
        <f aca="true" t="shared" si="31" ref="H39:H44">((G39-F39)/F39)*100</f>
        <v>18.5336468268435</v>
      </c>
      <c r="I39" s="8">
        <f>(G39/G$179)*100</f>
        <v>0.6036225283357514</v>
      </c>
      <c r="J39" s="9">
        <f>J40+J41+J42+J43+J44</f>
        <v>7344</v>
      </c>
      <c r="K39" s="9">
        <f>K40+K41+K42+K43+K44</f>
        <v>9049</v>
      </c>
      <c r="L39" s="7">
        <f>((K39-J39)/J39)*100</f>
        <v>23.216230936819173</v>
      </c>
      <c r="M39" s="9">
        <f>M40+M41+M42+M43+M44</f>
        <v>57875</v>
      </c>
      <c r="N39" s="9">
        <f>N40+N41+N42+N43+N44</f>
        <v>75783</v>
      </c>
      <c r="O39" s="7">
        <f aca="true" t="shared" si="32" ref="O39:O44">((N39-M39)/M39)*100</f>
        <v>30.942548596112314</v>
      </c>
      <c r="P39" s="8">
        <f>(N39/N$179)*100</f>
        <v>0.5448359284149303</v>
      </c>
      <c r="Q39" s="9">
        <f>Q40+Q41+Q42+Q43+Q44</f>
        <v>77409</v>
      </c>
      <c r="R39" s="9">
        <f>R40+R41+R42+R43+R44</f>
        <v>88821</v>
      </c>
      <c r="S39" s="7">
        <f aca="true" t="shared" si="33" ref="S39:S44">((R39-Q39)/Q39)*100</f>
        <v>14.742471805604</v>
      </c>
      <c r="T39" s="9">
        <f>T40+T41+T42+T43+T44</f>
        <v>1939777</v>
      </c>
      <c r="U39" s="9">
        <f>U40+U41+U42+U43+U44</f>
        <v>2776071</v>
      </c>
      <c r="V39" s="7">
        <f aca="true" t="shared" si="34" ref="V39:V44">((U39-T39)/T39)*100</f>
        <v>43.11289390481483</v>
      </c>
      <c r="W39" s="8">
        <f>(U39/U$179)*100</f>
        <v>2.4174742552760873</v>
      </c>
      <c r="X39" s="6">
        <f>X40+X41+X42+X43+X44</f>
        <v>2812.646521211005</v>
      </c>
      <c r="Y39" s="6">
        <f>Y40+Y41+Y42+Y43+Y44</f>
        <v>3291.1822930149565</v>
      </c>
      <c r="Z39" s="7">
        <f aca="true" t="shared" si="35" ref="Z39:Z44">((Y39-X39)/X39)*100</f>
        <v>17.01371886567226</v>
      </c>
      <c r="AA39" s="6">
        <f>AA40+AA41+AA42+AA43+AA44</f>
        <v>48201.41670186201</v>
      </c>
      <c r="AB39" s="6">
        <f>AB40+AB41+AB42+AB43+AB44</f>
        <v>67448.04198696197</v>
      </c>
      <c r="AC39" s="7">
        <f aca="true" t="shared" si="36" ref="AC39:AC44">((AB39-AA39)/AA39)*100</f>
        <v>39.92958423638297</v>
      </c>
      <c r="AD39" s="8">
        <f>(AB39/AB$179)*100</f>
        <v>2.649581806837319</v>
      </c>
    </row>
    <row r="40" spans="1:30" ht="14.25">
      <c r="A40" s="4"/>
      <c r="B40" s="10" t="s">
        <v>2</v>
      </c>
      <c r="C40" s="18">
        <v>7.778716111</v>
      </c>
      <c r="D40" s="19">
        <v>4.361103186</v>
      </c>
      <c r="E40" s="13">
        <f t="shared" si="30"/>
        <v>-43.935437111107596</v>
      </c>
      <c r="F40" s="11">
        <v>34.709103061999976</v>
      </c>
      <c r="G40" s="19">
        <v>44.574432991999984</v>
      </c>
      <c r="H40" s="13">
        <f t="shared" si="31"/>
        <v>28.422889270223507</v>
      </c>
      <c r="I40" s="14">
        <f>(G40/G$180)*100</f>
        <v>0.230561978454931</v>
      </c>
      <c r="J40" s="15">
        <v>34</v>
      </c>
      <c r="K40" s="20">
        <v>43</v>
      </c>
      <c r="L40" s="13">
        <f>((K40-J40)/J40)*100</f>
        <v>26.47058823529412</v>
      </c>
      <c r="M40" s="15">
        <v>197</v>
      </c>
      <c r="N40" s="20">
        <v>292</v>
      </c>
      <c r="O40" s="13">
        <f t="shared" si="32"/>
        <v>48.223350253807105</v>
      </c>
      <c r="P40" s="14">
        <f>(N40/N$180)*100</f>
        <v>0.046635384757895276</v>
      </c>
      <c r="Q40" s="15">
        <v>0</v>
      </c>
      <c r="R40" s="15">
        <v>0</v>
      </c>
      <c r="S40" s="17" t="s">
        <v>38</v>
      </c>
      <c r="T40" s="15">
        <v>0</v>
      </c>
      <c r="U40" s="20">
        <v>0</v>
      </c>
      <c r="V40" s="17" t="s">
        <v>38</v>
      </c>
      <c r="W40" s="17" t="s">
        <v>38</v>
      </c>
      <c r="X40" s="18">
        <v>8.460216110999992</v>
      </c>
      <c r="Y40" s="19">
        <v>4.254822414999987</v>
      </c>
      <c r="Z40" s="13">
        <f t="shared" si="35"/>
        <v>-49.70787555334601</v>
      </c>
      <c r="AA40" s="11">
        <v>40.123923061999996</v>
      </c>
      <c r="AB40" s="19">
        <v>55.11697049199997</v>
      </c>
      <c r="AC40" s="13">
        <f t="shared" si="36"/>
        <v>37.366853203343375</v>
      </c>
      <c r="AD40" s="14">
        <f>(AB40/AB$180)*100</f>
        <v>0.39446848964041187</v>
      </c>
    </row>
    <row r="41" spans="1:30" s="3" customFormat="1" ht="15">
      <c r="A41" s="4"/>
      <c r="B41" s="10" t="s">
        <v>3</v>
      </c>
      <c r="C41" s="21">
        <v>46.21096289599969</v>
      </c>
      <c r="D41" s="19">
        <v>51.79766529600007</v>
      </c>
      <c r="E41" s="13">
        <f t="shared" si="30"/>
        <v>12.089560679732116</v>
      </c>
      <c r="F41" s="21">
        <v>415.71893485999664</v>
      </c>
      <c r="G41" s="19">
        <v>479.8750661199962</v>
      </c>
      <c r="H41" s="13">
        <f t="shared" si="31"/>
        <v>15.432573760828493</v>
      </c>
      <c r="I41" s="14">
        <f>(G41/G$181)*100</f>
        <v>1.414025148069289</v>
      </c>
      <c r="J41" s="22">
        <v>7308</v>
      </c>
      <c r="K41" s="20">
        <v>9006</v>
      </c>
      <c r="L41" s="13">
        <f>((K41-J41)/J41)*100</f>
        <v>23.23481116584565</v>
      </c>
      <c r="M41" s="22">
        <v>57670</v>
      </c>
      <c r="N41" s="20">
        <v>75485</v>
      </c>
      <c r="O41" s="13">
        <f t="shared" si="32"/>
        <v>30.891277960811514</v>
      </c>
      <c r="P41" s="14">
        <f>(N41/N$181)*100</f>
        <v>0.5691446468848972</v>
      </c>
      <c r="Q41" s="22">
        <v>0</v>
      </c>
      <c r="R41" s="22">
        <v>0</v>
      </c>
      <c r="S41" s="17" t="s">
        <v>38</v>
      </c>
      <c r="T41" s="22">
        <v>0</v>
      </c>
      <c r="U41" s="20">
        <v>0</v>
      </c>
      <c r="V41" s="17" t="s">
        <v>38</v>
      </c>
      <c r="W41" s="17" t="s">
        <v>38</v>
      </c>
      <c r="X41" s="21">
        <v>971.7047537000051</v>
      </c>
      <c r="Y41" s="19">
        <v>1053.1489930999567</v>
      </c>
      <c r="Z41" s="13">
        <f t="shared" si="35"/>
        <v>8.381582892317093</v>
      </c>
      <c r="AA41" s="21">
        <v>7230.103956500006</v>
      </c>
      <c r="AB41" s="19">
        <v>8605.000681969963</v>
      </c>
      <c r="AC41" s="13">
        <f t="shared" si="36"/>
        <v>19.01627879408149</v>
      </c>
      <c r="AD41" s="14">
        <f>(AB41/AB$181)*100</f>
        <v>0.932961119323738</v>
      </c>
    </row>
    <row r="42" spans="1:30" ht="14.25">
      <c r="A42" s="4"/>
      <c r="B42" s="10" t="s">
        <v>4</v>
      </c>
      <c r="C42" s="18">
        <v>33.480276337999996</v>
      </c>
      <c r="D42" s="19">
        <v>42.491717514</v>
      </c>
      <c r="E42" s="13">
        <f t="shared" si="30"/>
        <v>26.915671438984067</v>
      </c>
      <c r="F42" s="11">
        <v>220.31026270066104</v>
      </c>
      <c r="G42" s="19">
        <v>257.6800091715763</v>
      </c>
      <c r="H42" s="13">
        <f t="shared" si="31"/>
        <v>16.962326680936368</v>
      </c>
      <c r="I42" s="14">
        <f>(G42/G$182)*100</f>
        <v>0.38823935309482993</v>
      </c>
      <c r="J42" s="15">
        <v>2</v>
      </c>
      <c r="K42" s="20">
        <v>0</v>
      </c>
      <c r="L42" s="13">
        <f>((K42-J42)/J42)*100</f>
        <v>-100</v>
      </c>
      <c r="M42" s="15">
        <v>4</v>
      </c>
      <c r="N42" s="20">
        <v>2</v>
      </c>
      <c r="O42" s="13">
        <f t="shared" si="32"/>
        <v>-50</v>
      </c>
      <c r="P42" s="14">
        <f>(N42/N$182)*100</f>
        <v>0.14781966001478197</v>
      </c>
      <c r="Q42" s="15">
        <v>4779</v>
      </c>
      <c r="R42" s="23">
        <v>1768</v>
      </c>
      <c r="S42" s="13">
        <f t="shared" si="33"/>
        <v>-63.00481272232684</v>
      </c>
      <c r="T42" s="15">
        <v>16349</v>
      </c>
      <c r="U42" s="20">
        <v>12308</v>
      </c>
      <c r="V42" s="13">
        <f t="shared" si="34"/>
        <v>-24.717108080004895</v>
      </c>
      <c r="W42" s="14">
        <f>(U42/U$182)*100</f>
        <v>0.0185679984830603</v>
      </c>
      <c r="X42" s="18">
        <v>168.4053292</v>
      </c>
      <c r="Y42" s="19">
        <v>253.44622379999998</v>
      </c>
      <c r="Z42" s="13">
        <f t="shared" si="35"/>
        <v>50.49774553096504</v>
      </c>
      <c r="AA42" s="11">
        <v>1200.5347715999999</v>
      </c>
      <c r="AB42" s="19">
        <v>1751.5453592</v>
      </c>
      <c r="AC42" s="13">
        <f t="shared" si="36"/>
        <v>45.89709524744931</v>
      </c>
      <c r="AD42" s="14">
        <f>(AB42/AB$182)*100</f>
        <v>0.31034594462424775</v>
      </c>
    </row>
    <row r="43" spans="1:30" ht="14.25">
      <c r="A43" s="4"/>
      <c r="B43" s="10" t="s">
        <v>5</v>
      </c>
      <c r="C43" s="18">
        <v>0.4759994420000002</v>
      </c>
      <c r="D43" s="18">
        <v>0.5560442</v>
      </c>
      <c r="E43" s="13">
        <f t="shared" si="30"/>
        <v>16.816145343296377</v>
      </c>
      <c r="F43" s="11">
        <v>2.978229891966102</v>
      </c>
      <c r="G43" s="11">
        <v>4.053201021999999</v>
      </c>
      <c r="H43" s="13">
        <f t="shared" si="31"/>
        <v>36.09429657977967</v>
      </c>
      <c r="I43" s="14">
        <f>(G43/G$183)*100</f>
        <v>0.019946331382501906</v>
      </c>
      <c r="J43" s="15">
        <v>0</v>
      </c>
      <c r="K43" s="15">
        <v>0</v>
      </c>
      <c r="L43" s="17" t="s">
        <v>38</v>
      </c>
      <c r="M43" s="15">
        <v>0</v>
      </c>
      <c r="N43" s="15">
        <v>0</v>
      </c>
      <c r="O43" s="17" t="s">
        <v>38</v>
      </c>
      <c r="P43" s="14">
        <f>(N43/N$183)*100</f>
        <v>0</v>
      </c>
      <c r="Q43" s="15">
        <v>902</v>
      </c>
      <c r="R43" s="15">
        <v>1015</v>
      </c>
      <c r="S43" s="13">
        <f t="shared" si="33"/>
        <v>12.527716186252771</v>
      </c>
      <c r="T43" s="15">
        <v>5368</v>
      </c>
      <c r="U43" s="15">
        <v>7300</v>
      </c>
      <c r="V43" s="13">
        <f t="shared" si="34"/>
        <v>35.991058122205665</v>
      </c>
      <c r="W43" s="14">
        <f>(U43/U$183)*100</f>
        <v>0.16410501731982338</v>
      </c>
      <c r="X43" s="18">
        <v>165.79622220000002</v>
      </c>
      <c r="Y43" s="18">
        <v>196.5028537</v>
      </c>
      <c r="Z43" s="13">
        <f t="shared" si="35"/>
        <v>18.52070637831456</v>
      </c>
      <c r="AA43" s="11">
        <v>985.5777916999999</v>
      </c>
      <c r="AB43" s="11">
        <v>1448.8482101</v>
      </c>
      <c r="AC43" s="13">
        <f t="shared" si="36"/>
        <v>47.00495712275698</v>
      </c>
      <c r="AD43" s="14">
        <f>(AB43/AB$183)*100</f>
        <v>2.2583066184972904</v>
      </c>
    </row>
    <row r="44" spans="1:30" ht="14.25">
      <c r="A44" s="4"/>
      <c r="B44" s="10" t="s">
        <v>23</v>
      </c>
      <c r="C44" s="18">
        <v>1.612733903</v>
      </c>
      <c r="D44" s="19">
        <v>1.9308391280000001</v>
      </c>
      <c r="E44" s="13">
        <f t="shared" si="30"/>
        <v>19.724594640706826</v>
      </c>
      <c r="F44" s="11">
        <v>54.651445352</v>
      </c>
      <c r="G44" s="19">
        <v>77.17841480799999</v>
      </c>
      <c r="H44" s="13">
        <f t="shared" si="31"/>
        <v>41.2193480170705</v>
      </c>
      <c r="I44" s="14">
        <f>(G44/G$184)*100</f>
        <v>2.515393791185462</v>
      </c>
      <c r="J44" s="15">
        <v>0</v>
      </c>
      <c r="K44" s="20">
        <v>0</v>
      </c>
      <c r="L44" s="17" t="s">
        <v>38</v>
      </c>
      <c r="M44" s="15">
        <v>4</v>
      </c>
      <c r="N44" s="20">
        <v>4</v>
      </c>
      <c r="O44" s="13">
        <f t="shared" si="32"/>
        <v>0</v>
      </c>
      <c r="P44" s="14">
        <f>(N44/N$184)*100</f>
        <v>0.023028209556706966</v>
      </c>
      <c r="Q44" s="15">
        <v>71728</v>
      </c>
      <c r="R44" s="15">
        <v>86038</v>
      </c>
      <c r="S44" s="13">
        <f t="shared" si="33"/>
        <v>19.95036805710462</v>
      </c>
      <c r="T44" s="15">
        <v>1918060</v>
      </c>
      <c r="U44" s="20">
        <v>2756463</v>
      </c>
      <c r="V44" s="13">
        <f t="shared" si="34"/>
        <v>43.71098922869983</v>
      </c>
      <c r="W44" s="14">
        <f>(U44/U$184)*100</f>
        <v>6.250614950624015</v>
      </c>
      <c r="X44" s="18">
        <v>1498.28</v>
      </c>
      <c r="Y44" s="19">
        <v>1783.8294</v>
      </c>
      <c r="Z44" s="13">
        <f t="shared" si="35"/>
        <v>19.058480390848178</v>
      </c>
      <c r="AA44" s="11">
        <v>38745.076259</v>
      </c>
      <c r="AB44" s="19">
        <v>55587.5307652</v>
      </c>
      <c r="AC44" s="13">
        <f t="shared" si="36"/>
        <v>43.469922200211705</v>
      </c>
      <c r="AD44" s="14">
        <f>(AB44/AB$184)*100</f>
        <v>5.667772711778741</v>
      </c>
    </row>
    <row r="45" spans="1:30" ht="14.25">
      <c r="A45" s="4"/>
      <c r="B45" s="10"/>
      <c r="C45" s="18"/>
      <c r="D45" s="19"/>
      <c r="E45" s="13"/>
      <c r="F45" s="11"/>
      <c r="G45" s="19"/>
      <c r="H45" s="13"/>
      <c r="I45" s="14"/>
      <c r="J45" s="15"/>
      <c r="K45" s="20"/>
      <c r="L45" s="13"/>
      <c r="M45" s="15"/>
      <c r="N45" s="20"/>
      <c r="O45" s="13"/>
      <c r="P45" s="14"/>
      <c r="Q45" s="15"/>
      <c r="R45" s="15"/>
      <c r="S45" s="13"/>
      <c r="T45" s="15"/>
      <c r="U45" s="20"/>
      <c r="V45" s="13"/>
      <c r="W45" s="14"/>
      <c r="X45" s="18"/>
      <c r="Y45" s="19"/>
      <c r="Z45" s="13"/>
      <c r="AA45" s="11"/>
      <c r="AB45" s="19"/>
      <c r="AC45" s="13"/>
      <c r="AD45" s="14"/>
    </row>
    <row r="46" spans="1:30" ht="15">
      <c r="A46" s="4">
        <v>7</v>
      </c>
      <c r="B46" s="5" t="s">
        <v>26</v>
      </c>
      <c r="C46" s="6">
        <f>C47+C48+C49+C50+C51</f>
        <v>65.21365140300001</v>
      </c>
      <c r="D46" s="6">
        <f>D47+D48+D49+D50+D51</f>
        <v>45.873324927999995</v>
      </c>
      <c r="E46" s="7">
        <f aca="true" t="shared" si="37" ref="E46:E51">((D46-C46)/C46)*100</f>
        <v>-29.656867939325828</v>
      </c>
      <c r="F46" s="6">
        <f>F47+F48+F49+F50+F51</f>
        <v>848.5184802430001</v>
      </c>
      <c r="G46" s="6">
        <f>G47+G48+G49+G50+G51</f>
        <v>345.925598778</v>
      </c>
      <c r="H46" s="7">
        <f aca="true" t="shared" si="38" ref="H46:H51">((G46-F46)/F46)*100</f>
        <v>-59.23181323299721</v>
      </c>
      <c r="I46" s="8">
        <f>(G46/G$179)*100</f>
        <v>0.241855324172515</v>
      </c>
      <c r="J46" s="9">
        <f>J47+J48+J49+J50+J51</f>
        <v>5080</v>
      </c>
      <c r="K46" s="9">
        <f>K47+K48+K49+K50+K51</f>
        <v>2680</v>
      </c>
      <c r="L46" s="7">
        <f aca="true" t="shared" si="39" ref="L46:L51">((K46-J46)/J46)*100</f>
        <v>-47.24409448818898</v>
      </c>
      <c r="M46" s="9">
        <f>M47+M48+M49+M50+M51</f>
        <v>47673</v>
      </c>
      <c r="N46" s="9">
        <f>N47+N48+N49+N50+N51</f>
        <v>23264</v>
      </c>
      <c r="O46" s="7">
        <f aca="true" t="shared" si="40" ref="O46:O51">((N46-M46)/M46)*100</f>
        <v>-51.2008893923185</v>
      </c>
      <c r="P46" s="8">
        <f>(N46/N$179)*100</f>
        <v>0.1672547014323125</v>
      </c>
      <c r="Q46" s="9">
        <f>Q47+Q48+Q49+Q50+Q51</f>
        <v>1929333</v>
      </c>
      <c r="R46" s="9">
        <f>R47+R48+R49+R50+R51</f>
        <v>798781</v>
      </c>
      <c r="S46" s="7">
        <f aca="true" t="shared" si="41" ref="S46:S51">((R46-Q46)/Q46)*100</f>
        <v>-58.59807508605306</v>
      </c>
      <c r="T46" s="9">
        <f>T47+T48+T49+T50+T51</f>
        <v>12140219</v>
      </c>
      <c r="U46" s="9">
        <f>U47+U48+U49+U50+U51</f>
        <v>6806570</v>
      </c>
      <c r="V46" s="7">
        <f aca="true" t="shared" si="42" ref="V46:V51">((U46-T46)/T46)*100</f>
        <v>-43.93371322214204</v>
      </c>
      <c r="W46" s="8">
        <f>(U46/U$179)*100</f>
        <v>5.927336779835443</v>
      </c>
      <c r="X46" s="6">
        <f>X47+X48+X49+X50+X51</f>
        <v>7838.3760399</v>
      </c>
      <c r="Y46" s="6">
        <f>Y47+Y48+Y49+Y50+Y51</f>
        <v>3413.4114787999997</v>
      </c>
      <c r="Z46" s="7">
        <f aca="true" t="shared" si="43" ref="Z46:Z51">((Y46-X46)/X46)*100</f>
        <v>-56.45256796274414</v>
      </c>
      <c r="AA46" s="6">
        <f>AA47+AA48+AA49+AA50+AA51</f>
        <v>62865.293007800006</v>
      </c>
      <c r="AB46" s="6">
        <f>AB47+AB48+AB49+AB50+AB51</f>
        <v>31832.3078391</v>
      </c>
      <c r="AC46" s="7">
        <f aca="true" t="shared" si="44" ref="AC46:AC51">((AB46-AA46)/AA46)*100</f>
        <v>-49.364257579853465</v>
      </c>
      <c r="AD46" s="8">
        <f>(AB46/AB$179)*100</f>
        <v>1.2504781641612088</v>
      </c>
    </row>
    <row r="47" spans="1:30" s="3" customFormat="1" ht="15">
      <c r="A47" s="4"/>
      <c r="B47" s="10" t="s">
        <v>2</v>
      </c>
      <c r="C47" s="18">
        <v>2.5378426000000003</v>
      </c>
      <c r="D47" s="19">
        <v>0.2098988</v>
      </c>
      <c r="E47" s="13">
        <f t="shared" si="37"/>
        <v>-91.72924278282665</v>
      </c>
      <c r="F47" s="11">
        <v>13.2093471</v>
      </c>
      <c r="G47" s="19">
        <v>6.602998599999999</v>
      </c>
      <c r="H47" s="13">
        <f t="shared" si="38"/>
        <v>-50.01268003624495</v>
      </c>
      <c r="I47" s="14">
        <f>(G47/G$180)*100</f>
        <v>0.03415411747860871</v>
      </c>
      <c r="J47" s="15">
        <v>141</v>
      </c>
      <c r="K47" s="20">
        <v>15</v>
      </c>
      <c r="L47" s="13">
        <f t="shared" si="39"/>
        <v>-89.36170212765957</v>
      </c>
      <c r="M47" s="15">
        <v>1659</v>
      </c>
      <c r="N47" s="20">
        <v>271</v>
      </c>
      <c r="O47" s="13">
        <f t="shared" si="40"/>
        <v>-83.66485834840265</v>
      </c>
      <c r="P47" s="14">
        <f>(N47/N$180)*100</f>
        <v>0.04328147010064938</v>
      </c>
      <c r="Q47" s="15">
        <v>0</v>
      </c>
      <c r="R47" s="23">
        <v>0</v>
      </c>
      <c r="S47" s="17" t="s">
        <v>38</v>
      </c>
      <c r="T47" s="15">
        <v>0</v>
      </c>
      <c r="U47" s="20">
        <v>0</v>
      </c>
      <c r="V47" s="17" t="s">
        <v>38</v>
      </c>
      <c r="W47" s="17" t="s">
        <v>38</v>
      </c>
      <c r="X47" s="18">
        <v>4.7097165</v>
      </c>
      <c r="Y47" s="19">
        <v>0.4941086</v>
      </c>
      <c r="Z47" s="13">
        <f t="shared" si="43"/>
        <v>-89.50874006959867</v>
      </c>
      <c r="AA47" s="11">
        <v>26.3888613</v>
      </c>
      <c r="AB47" s="19">
        <v>26.099196899999995</v>
      </c>
      <c r="AC47" s="13">
        <f t="shared" si="44"/>
        <v>-1.0976767686448186</v>
      </c>
      <c r="AD47" s="14">
        <f>(AB47/AB$180)*100</f>
        <v>0.186790215247136</v>
      </c>
    </row>
    <row r="48" spans="1:30" ht="14.25">
      <c r="A48" s="4"/>
      <c r="B48" s="10" t="s">
        <v>3</v>
      </c>
      <c r="C48" s="18">
        <v>19.3771336</v>
      </c>
      <c r="D48" s="19">
        <v>12.6549452</v>
      </c>
      <c r="E48" s="13">
        <f t="shared" si="37"/>
        <v>-34.69134567973459</v>
      </c>
      <c r="F48" s="11">
        <v>191.46087144900005</v>
      </c>
      <c r="G48" s="19">
        <v>93.47051872400002</v>
      </c>
      <c r="H48" s="13">
        <f t="shared" si="38"/>
        <v>-51.180354494052324</v>
      </c>
      <c r="I48" s="14">
        <f>(G48/G$181)*100</f>
        <v>0.27542515419162744</v>
      </c>
      <c r="J48" s="15">
        <v>4843</v>
      </c>
      <c r="K48" s="20">
        <v>2617</v>
      </c>
      <c r="L48" s="13">
        <f t="shared" si="39"/>
        <v>-45.9632459219492</v>
      </c>
      <c r="M48" s="15">
        <v>45437</v>
      </c>
      <c r="N48" s="20">
        <v>22590</v>
      </c>
      <c r="O48" s="13">
        <f t="shared" si="40"/>
        <v>-50.282809164337436</v>
      </c>
      <c r="P48" s="14">
        <f>(N48/N$181)*100</f>
        <v>0.17032493307451585</v>
      </c>
      <c r="Q48" s="15">
        <v>0</v>
      </c>
      <c r="R48" s="23">
        <v>0</v>
      </c>
      <c r="S48" s="17" t="s">
        <v>38</v>
      </c>
      <c r="T48" s="15">
        <v>0</v>
      </c>
      <c r="U48" s="20">
        <v>0</v>
      </c>
      <c r="V48" s="17" t="s">
        <v>38</v>
      </c>
      <c r="W48" s="17" t="s">
        <v>38</v>
      </c>
      <c r="X48" s="18">
        <v>205.6260446</v>
      </c>
      <c r="Y48" s="19">
        <v>96.8336408</v>
      </c>
      <c r="Z48" s="13">
        <f t="shared" si="43"/>
        <v>-52.90789112421608</v>
      </c>
      <c r="AA48" s="11">
        <v>1940.4159892000002</v>
      </c>
      <c r="AB48" s="19">
        <v>831.2318061000001</v>
      </c>
      <c r="AC48" s="13">
        <f t="shared" si="44"/>
        <v>-57.16218528776902</v>
      </c>
      <c r="AD48" s="14">
        <f>(AB48/AB$181)*100</f>
        <v>0.09012282333242186</v>
      </c>
    </row>
    <row r="49" spans="1:30" ht="14.25">
      <c r="A49" s="4"/>
      <c r="B49" s="10" t="s">
        <v>4</v>
      </c>
      <c r="C49" s="18">
        <v>25.234460515000006</v>
      </c>
      <c r="D49" s="19">
        <v>29.354362867</v>
      </c>
      <c r="E49" s="13">
        <f t="shared" si="37"/>
        <v>16.326492692605886</v>
      </c>
      <c r="F49" s="11">
        <v>394.148041097</v>
      </c>
      <c r="G49" s="19">
        <v>185.725767214</v>
      </c>
      <c r="H49" s="13">
        <f t="shared" si="38"/>
        <v>-52.879185521997094</v>
      </c>
      <c r="I49" s="14">
        <f>(G49/G$182)*100</f>
        <v>0.2798278840024121</v>
      </c>
      <c r="J49" s="15">
        <v>3</v>
      </c>
      <c r="K49" s="20">
        <v>24</v>
      </c>
      <c r="L49" s="13">
        <f t="shared" si="39"/>
        <v>700</v>
      </c>
      <c r="M49" s="15">
        <v>3</v>
      </c>
      <c r="N49" s="20">
        <v>38</v>
      </c>
      <c r="O49" s="13">
        <f t="shared" si="40"/>
        <v>1166.6666666666665</v>
      </c>
      <c r="P49" s="14">
        <f>(N49/N$182)*100</f>
        <v>2.8085735402808574</v>
      </c>
      <c r="Q49" s="15">
        <v>434115</v>
      </c>
      <c r="R49" s="23">
        <v>438107</v>
      </c>
      <c r="S49" s="13">
        <f t="shared" si="41"/>
        <v>0.9195720028103153</v>
      </c>
      <c r="T49" s="15">
        <v>577761</v>
      </c>
      <c r="U49" s="20">
        <v>2130192</v>
      </c>
      <c r="V49" s="13">
        <f t="shared" si="42"/>
        <v>268.6977833394777</v>
      </c>
      <c r="W49" s="14">
        <f>(U49/U$182)*100</f>
        <v>3.2136335574120234</v>
      </c>
      <c r="X49" s="18">
        <v>2374.3312554</v>
      </c>
      <c r="Y49" s="19">
        <v>2546.9228337</v>
      </c>
      <c r="Z49" s="13">
        <f t="shared" si="43"/>
        <v>7.269060621068387</v>
      </c>
      <c r="AA49" s="11">
        <v>14445.974422500001</v>
      </c>
      <c r="AB49" s="19">
        <v>14770.9149244</v>
      </c>
      <c r="AC49" s="13">
        <f t="shared" si="44"/>
        <v>2.2493498354385495</v>
      </c>
      <c r="AD49" s="14">
        <f>(AB49/AB$182)*100</f>
        <v>2.617170900598917</v>
      </c>
    </row>
    <row r="50" spans="1:30" s="3" customFormat="1" ht="15">
      <c r="A50" s="4"/>
      <c r="B50" s="10" t="s">
        <v>5</v>
      </c>
      <c r="C50" s="21">
        <v>0</v>
      </c>
      <c r="D50" s="19">
        <v>0</v>
      </c>
      <c r="E50" s="17" t="s">
        <v>38</v>
      </c>
      <c r="F50" s="21">
        <v>0</v>
      </c>
      <c r="G50" s="19">
        <v>0</v>
      </c>
      <c r="H50" s="17" t="s">
        <v>38</v>
      </c>
      <c r="I50" s="14">
        <f>(G50/G$183)*100</f>
        <v>0</v>
      </c>
      <c r="J50" s="22">
        <v>0</v>
      </c>
      <c r="K50" s="20">
        <v>0</v>
      </c>
      <c r="L50" s="17" t="s">
        <v>38</v>
      </c>
      <c r="M50" s="22">
        <v>0</v>
      </c>
      <c r="N50" s="20">
        <v>0</v>
      </c>
      <c r="O50" s="17" t="s">
        <v>38</v>
      </c>
      <c r="P50" s="14">
        <f>(N50/N$183)*100</f>
        <v>0</v>
      </c>
      <c r="Q50" s="22">
        <v>0</v>
      </c>
      <c r="R50" s="22">
        <v>0</v>
      </c>
      <c r="S50" s="13" t="e">
        <f t="shared" si="41"/>
        <v>#DIV/0!</v>
      </c>
      <c r="T50" s="22">
        <v>0</v>
      </c>
      <c r="U50" s="20">
        <v>0</v>
      </c>
      <c r="V50" s="17" t="s">
        <v>38</v>
      </c>
      <c r="W50" s="14">
        <f>(U50/U$183)*100</f>
        <v>0</v>
      </c>
      <c r="X50" s="21">
        <v>0</v>
      </c>
      <c r="Y50" s="19">
        <v>0</v>
      </c>
      <c r="Z50" s="17" t="s">
        <v>38</v>
      </c>
      <c r="AA50" s="21">
        <v>0</v>
      </c>
      <c r="AB50" s="19">
        <v>0</v>
      </c>
      <c r="AC50" s="17" t="s">
        <v>38</v>
      </c>
      <c r="AD50" s="14">
        <f>(AB50/AB$183)*100</f>
        <v>0</v>
      </c>
    </row>
    <row r="51" spans="1:30" s="3" customFormat="1" ht="15">
      <c r="A51" s="4"/>
      <c r="B51" s="10" t="s">
        <v>23</v>
      </c>
      <c r="C51" s="21">
        <v>18.064214688000007</v>
      </c>
      <c r="D51" s="19">
        <v>3.6541180609999997</v>
      </c>
      <c r="E51" s="13">
        <f t="shared" si="37"/>
        <v>-79.77150889693856</v>
      </c>
      <c r="F51" s="21">
        <v>249.70022059700008</v>
      </c>
      <c r="G51" s="19">
        <v>60.12631423999997</v>
      </c>
      <c r="H51" s="13">
        <f t="shared" si="38"/>
        <v>-75.92060027169943</v>
      </c>
      <c r="I51" s="14">
        <f>(G51/G$184)*100</f>
        <v>1.9596328572232469</v>
      </c>
      <c r="J51" s="22">
        <v>93</v>
      </c>
      <c r="K51" s="20">
        <v>24</v>
      </c>
      <c r="L51" s="13">
        <f t="shared" si="39"/>
        <v>-74.19354838709677</v>
      </c>
      <c r="M51" s="22">
        <v>574</v>
      </c>
      <c r="N51" s="20">
        <v>365</v>
      </c>
      <c r="O51" s="13">
        <f t="shared" si="40"/>
        <v>-36.41114982578397</v>
      </c>
      <c r="P51" s="14">
        <f>(N51/N$184)*100</f>
        <v>2.1013241220495105</v>
      </c>
      <c r="Q51" s="22">
        <v>1495218</v>
      </c>
      <c r="R51" s="15">
        <v>360674</v>
      </c>
      <c r="S51" s="13">
        <f t="shared" si="41"/>
        <v>-75.8781662607058</v>
      </c>
      <c r="T51" s="22">
        <v>11562458</v>
      </c>
      <c r="U51" s="20">
        <v>4676378</v>
      </c>
      <c r="V51" s="13">
        <f t="shared" si="42"/>
        <v>-59.55550281782646</v>
      </c>
      <c r="W51" s="14">
        <f>(U51/U$184)*100</f>
        <v>10.604255613650256</v>
      </c>
      <c r="X51" s="21">
        <v>5253.709023400001</v>
      </c>
      <c r="Y51" s="19">
        <v>769.1608957</v>
      </c>
      <c r="Z51" s="13">
        <f t="shared" si="43"/>
        <v>-85.35965938969669</v>
      </c>
      <c r="AA51" s="21">
        <v>46452.513734800006</v>
      </c>
      <c r="AB51" s="19">
        <v>16204.0619117</v>
      </c>
      <c r="AC51" s="13">
        <f t="shared" si="44"/>
        <v>-65.11693209067244</v>
      </c>
      <c r="AD51" s="14">
        <f>(AB51/AB$184)*100</f>
        <v>1.65218599673081</v>
      </c>
    </row>
    <row r="52" spans="1:30" s="3" customFormat="1" ht="15">
      <c r="A52" s="4"/>
      <c r="B52" s="10"/>
      <c r="C52" s="21"/>
      <c r="D52" s="19"/>
      <c r="E52" s="13"/>
      <c r="F52" s="21"/>
      <c r="G52" s="19"/>
      <c r="H52" s="13"/>
      <c r="I52" s="14"/>
      <c r="J52" s="22"/>
      <c r="K52" s="20"/>
      <c r="L52" s="13"/>
      <c r="M52" s="22"/>
      <c r="N52" s="20"/>
      <c r="O52" s="13"/>
      <c r="P52" s="14"/>
      <c r="Q52" s="22"/>
      <c r="R52" s="15"/>
      <c r="S52" s="13"/>
      <c r="T52" s="22"/>
      <c r="U52" s="20"/>
      <c r="V52" s="13"/>
      <c r="W52" s="14"/>
      <c r="X52" s="21"/>
      <c r="Y52" s="19"/>
      <c r="Z52" s="13"/>
      <c r="AA52" s="21"/>
      <c r="AB52" s="19"/>
      <c r="AC52" s="13"/>
      <c r="AD52" s="14"/>
    </row>
    <row r="53" spans="1:30" ht="15">
      <c r="A53" s="4">
        <v>8</v>
      </c>
      <c r="B53" s="5" t="s">
        <v>44</v>
      </c>
      <c r="C53" s="6">
        <f>C54+C55+C56+C57+C58</f>
        <v>24.172221379999545</v>
      </c>
      <c r="D53" s="6">
        <f>D54+D55+D56+D57+D58</f>
        <v>24.201514180999414</v>
      </c>
      <c r="E53" s="7">
        <f aca="true" t="shared" si="45" ref="E53:E58">((D53-C53)/C53)*100</f>
        <v>0.12118373623744101</v>
      </c>
      <c r="F53" s="6">
        <f>F54+F55+F56+F57+F58</f>
        <v>191.80283907399797</v>
      </c>
      <c r="G53" s="6">
        <f>G54+G55+G56+G57+G58</f>
        <v>177.42134200799813</v>
      </c>
      <c r="H53" s="7">
        <f aca="true" t="shared" si="46" ref="H53:H58">((G53-F53)/F53)*100</f>
        <v>-7.498062664469436</v>
      </c>
      <c r="I53" s="8">
        <f>(G53/G$179)*100</f>
        <v>0.1240448707411359</v>
      </c>
      <c r="J53" s="9">
        <f>J54+J55+J56+J57+J58</f>
        <v>4607</v>
      </c>
      <c r="K53" s="9">
        <f>K54+K55+K56+K57+K58</f>
        <v>4978</v>
      </c>
      <c r="L53" s="7">
        <f aca="true" t="shared" si="47" ref="L53:L58">((K53-J53)/J53)*100</f>
        <v>8.052962882570004</v>
      </c>
      <c r="M53" s="9">
        <f>M54+M55+M56+M57+M58</f>
        <v>35012</v>
      </c>
      <c r="N53" s="9">
        <f>N54+N55+N56+N57+N58</f>
        <v>39933</v>
      </c>
      <c r="O53" s="7">
        <f aca="true" t="shared" si="48" ref="O53:O58">((N53-M53)/M53)*100</f>
        <v>14.055181080772305</v>
      </c>
      <c r="P53" s="8">
        <f>(N53/N$179)*100</f>
        <v>0.2870951681695553</v>
      </c>
      <c r="Q53" s="9">
        <f>Q54+Q55+Q56+Q57+Q58</f>
        <v>6893</v>
      </c>
      <c r="R53" s="9">
        <f>R54+R55+R56+R57+R58</f>
        <v>23898</v>
      </c>
      <c r="S53" s="7">
        <f aca="true" t="shared" si="49" ref="S53:S58">((R53-Q53)/Q53)*100</f>
        <v>246.69955026838824</v>
      </c>
      <c r="T53" s="9">
        <f>T54+T55+T56+T57+T58</f>
        <v>75981</v>
      </c>
      <c r="U53" s="9">
        <f>U54+U55+U56+U57+U58</f>
        <v>127666</v>
      </c>
      <c r="V53" s="7">
        <f aca="true" t="shared" si="50" ref="V53:V58">((U53-T53)/T53)*100</f>
        <v>68.02358484357931</v>
      </c>
      <c r="W53" s="8">
        <f>(U53/U$179)*100</f>
        <v>0.11117484685156719</v>
      </c>
      <c r="X53" s="6">
        <f>X54+X55+X56+X57+X58</f>
        <v>3083.0967999864233</v>
      </c>
      <c r="Y53" s="6">
        <f>Y54+Y55+Y56+Y57+Y58</f>
        <v>1973.777633585682</v>
      </c>
      <c r="Z53" s="7">
        <f aca="true" t="shared" si="51" ref="Z53:Z58">((Y53-X53)/X53)*100</f>
        <v>-35.98067911476624</v>
      </c>
      <c r="AA53" s="6">
        <f>AA54+AA55+AA56+AA57+AA58</f>
        <v>14823.867614028732</v>
      </c>
      <c r="AB53" s="6">
        <f>AB54+AB55+AB56+AB57+AB58</f>
        <v>17252.731902783034</v>
      </c>
      <c r="AC53" s="7">
        <f aca="true" t="shared" si="52" ref="AC53:AC58">((AB53-AA53)/AA53)*100</f>
        <v>16.384821775227675</v>
      </c>
      <c r="AD53" s="8">
        <f>(AB53/AB$179)*100</f>
        <v>0.6777442787248321</v>
      </c>
    </row>
    <row r="54" spans="1:30" ht="14.25">
      <c r="A54" s="4"/>
      <c r="B54" s="10" t="s">
        <v>2</v>
      </c>
      <c r="C54" s="21">
        <v>0.421358</v>
      </c>
      <c r="D54" s="19">
        <v>0.2401423</v>
      </c>
      <c r="E54" s="13">
        <f t="shared" si="45"/>
        <v>-43.0075375334039</v>
      </c>
      <c r="F54" s="21">
        <v>7.719301169999999</v>
      </c>
      <c r="G54" s="19">
        <v>3.9762399549999996</v>
      </c>
      <c r="H54" s="13">
        <f t="shared" si="46"/>
        <v>-48.489638279004986</v>
      </c>
      <c r="I54" s="14">
        <f>(G54/G$180)*100</f>
        <v>0.020567165733793705</v>
      </c>
      <c r="J54" s="22">
        <v>20</v>
      </c>
      <c r="K54" s="20">
        <v>15</v>
      </c>
      <c r="L54" s="13">
        <f t="shared" si="47"/>
        <v>-25</v>
      </c>
      <c r="M54" s="22">
        <v>2280</v>
      </c>
      <c r="N54" s="20">
        <v>1017</v>
      </c>
      <c r="O54" s="13">
        <f t="shared" si="48"/>
        <v>-55.39473684210526</v>
      </c>
      <c r="P54" s="14">
        <f>(N54/N$180)*100</f>
        <v>0.1624252955437654</v>
      </c>
      <c r="Q54" s="22">
        <v>0</v>
      </c>
      <c r="R54" s="15">
        <v>0</v>
      </c>
      <c r="S54" s="17" t="s">
        <v>38</v>
      </c>
      <c r="T54" s="22">
        <v>0</v>
      </c>
      <c r="U54" s="20">
        <v>0</v>
      </c>
      <c r="V54" s="17" t="s">
        <v>38</v>
      </c>
      <c r="W54" s="17" t="s">
        <v>38</v>
      </c>
      <c r="X54" s="21">
        <v>0.7891254</v>
      </c>
      <c r="Y54" s="19">
        <v>0.51342</v>
      </c>
      <c r="Z54" s="13">
        <f t="shared" si="51"/>
        <v>-34.938097291000894</v>
      </c>
      <c r="AA54" s="21">
        <v>23.49649370000002</v>
      </c>
      <c r="AB54" s="19">
        <v>11.307756099999988</v>
      </c>
      <c r="AC54" s="13">
        <f t="shared" si="52"/>
        <v>-51.874708437880756</v>
      </c>
      <c r="AD54" s="14">
        <f>(AB54/AB$180)*100</f>
        <v>0.08092885784853836</v>
      </c>
    </row>
    <row r="55" spans="1:30" ht="14.25">
      <c r="A55" s="4"/>
      <c r="B55" s="10" t="s">
        <v>3</v>
      </c>
      <c r="C55" s="24">
        <v>18.752041355999552</v>
      </c>
      <c r="D55" s="19">
        <v>22.116951978999527</v>
      </c>
      <c r="E55" s="13">
        <f t="shared" si="45"/>
        <v>17.94423635869063</v>
      </c>
      <c r="F55" s="25">
        <v>141.14344693999794</v>
      </c>
      <c r="G55" s="19">
        <v>154.36451645200125</v>
      </c>
      <c r="H55" s="13">
        <f t="shared" si="46"/>
        <v>9.367115369956759</v>
      </c>
      <c r="I55" s="14">
        <f>(G55/G$181)*100</f>
        <v>0.45485861559246754</v>
      </c>
      <c r="J55" s="23">
        <v>4585</v>
      </c>
      <c r="K55" s="20">
        <v>4959</v>
      </c>
      <c r="L55" s="13">
        <f t="shared" si="47"/>
        <v>8.157033805888767</v>
      </c>
      <c r="M55" s="23">
        <v>32704</v>
      </c>
      <c r="N55" s="20">
        <v>38883</v>
      </c>
      <c r="O55" s="13">
        <f t="shared" si="48"/>
        <v>18.893713307240702</v>
      </c>
      <c r="P55" s="14">
        <f>(N55/N$181)*100</f>
        <v>0.2931715083105976</v>
      </c>
      <c r="Q55" s="23">
        <v>0</v>
      </c>
      <c r="R55" s="23">
        <v>0</v>
      </c>
      <c r="S55" s="17" t="s">
        <v>38</v>
      </c>
      <c r="T55" s="23">
        <v>0</v>
      </c>
      <c r="U55" s="20">
        <v>0</v>
      </c>
      <c r="V55" s="17" t="s">
        <v>38</v>
      </c>
      <c r="W55" s="17" t="s">
        <v>38</v>
      </c>
      <c r="X55" s="24">
        <v>1207.6301619319968</v>
      </c>
      <c r="Y55" s="19">
        <v>1357.7212863370019</v>
      </c>
      <c r="Z55" s="13">
        <f t="shared" si="51"/>
        <v>12.42856705109829</v>
      </c>
      <c r="AA55" s="25">
        <v>5973.71381893405</v>
      </c>
      <c r="AB55" s="19">
        <v>11219.497878711885</v>
      </c>
      <c r="AC55" s="13">
        <f t="shared" si="52"/>
        <v>87.8144520942902</v>
      </c>
      <c r="AD55" s="14">
        <f>(AB55/AB$181)*100</f>
        <v>1.2164270156428425</v>
      </c>
    </row>
    <row r="56" spans="1:30" ht="14.25">
      <c r="A56" s="4"/>
      <c r="B56" s="10" t="s">
        <v>4</v>
      </c>
      <c r="C56" s="18">
        <v>3.7645028099999918</v>
      </c>
      <c r="D56" s="19">
        <v>1.0050228749998862</v>
      </c>
      <c r="E56" s="13">
        <f t="shared" si="45"/>
        <v>-73.30263979800593</v>
      </c>
      <c r="F56" s="11">
        <v>27.685913664000037</v>
      </c>
      <c r="G56" s="19">
        <v>11.774844508996905</v>
      </c>
      <c r="H56" s="13">
        <f t="shared" si="46"/>
        <v>-57.46990815655211</v>
      </c>
      <c r="I56" s="14">
        <f>(G56/G$182)*100</f>
        <v>0.017740833018681176</v>
      </c>
      <c r="J56" s="15">
        <v>0</v>
      </c>
      <c r="K56" s="20">
        <v>0</v>
      </c>
      <c r="L56" s="17" t="s">
        <v>38</v>
      </c>
      <c r="M56" s="15">
        <v>0</v>
      </c>
      <c r="N56" s="20">
        <v>3</v>
      </c>
      <c r="O56" s="17" t="s">
        <v>38</v>
      </c>
      <c r="P56" s="14">
        <f>(N56/N$182)*100</f>
        <v>0.22172949002217296</v>
      </c>
      <c r="Q56" s="15">
        <v>1233</v>
      </c>
      <c r="R56" s="23">
        <v>16775</v>
      </c>
      <c r="S56" s="13">
        <f t="shared" si="49"/>
        <v>1260.5028386050285</v>
      </c>
      <c r="T56" s="15">
        <v>8279</v>
      </c>
      <c r="U56" s="20">
        <v>73620</v>
      </c>
      <c r="V56" s="13">
        <f t="shared" si="50"/>
        <v>789.2378306558763</v>
      </c>
      <c r="W56" s="14">
        <f>(U56/U$182)*100</f>
        <v>0.11106402732555243</v>
      </c>
      <c r="X56" s="18">
        <v>182.09205409999996</v>
      </c>
      <c r="Y56" s="19">
        <v>91.67468430000321</v>
      </c>
      <c r="Z56" s="13">
        <f t="shared" si="51"/>
        <v>-49.654758548850246</v>
      </c>
      <c r="AA56" s="11">
        <v>1438.003235500001</v>
      </c>
      <c r="AB56" s="19">
        <v>785.9731091996258</v>
      </c>
      <c r="AC56" s="13">
        <f t="shared" si="52"/>
        <v>-45.34274403587562</v>
      </c>
      <c r="AD56" s="14">
        <f>(AB56/AB$182)*100</f>
        <v>0.13926191847821998</v>
      </c>
    </row>
    <row r="57" spans="1:30" s="3" customFormat="1" ht="15">
      <c r="A57" s="4"/>
      <c r="B57" s="10" t="s">
        <v>5</v>
      </c>
      <c r="C57" s="11">
        <v>0.136</v>
      </c>
      <c r="D57" s="19">
        <v>0.54</v>
      </c>
      <c r="E57" s="13">
        <f t="shared" si="45"/>
        <v>297.05882352941177</v>
      </c>
      <c r="F57" s="11">
        <v>4.285544099999999</v>
      </c>
      <c r="G57" s="19">
        <v>2.6787532</v>
      </c>
      <c r="H57" s="13">
        <f t="shared" si="46"/>
        <v>-37.49327652467745</v>
      </c>
      <c r="I57" s="14">
        <f>(G57/G$183)*100</f>
        <v>0.013182494213615992</v>
      </c>
      <c r="J57" s="15">
        <v>0</v>
      </c>
      <c r="K57" s="20">
        <v>1</v>
      </c>
      <c r="L57" s="17" t="s">
        <v>38</v>
      </c>
      <c r="M57" s="15">
        <v>4</v>
      </c>
      <c r="N57" s="20">
        <v>1</v>
      </c>
      <c r="O57" s="13">
        <f t="shared" si="48"/>
        <v>-75</v>
      </c>
      <c r="P57" s="14">
        <f>(N57/N$183)*100</f>
        <v>0.06317119393556538</v>
      </c>
      <c r="Q57" s="15">
        <v>0</v>
      </c>
      <c r="R57" s="23">
        <v>53</v>
      </c>
      <c r="S57" s="13" t="e">
        <f t="shared" si="49"/>
        <v>#DIV/0!</v>
      </c>
      <c r="T57" s="15">
        <v>4704</v>
      </c>
      <c r="U57" s="20">
        <v>53</v>
      </c>
      <c r="V57" s="13">
        <f t="shared" si="50"/>
        <v>-98.87329931972789</v>
      </c>
      <c r="W57" s="14">
        <f>(U57/U$183)*100</f>
        <v>0.0011914473860206354</v>
      </c>
      <c r="X57" s="11">
        <v>0</v>
      </c>
      <c r="Y57" s="19">
        <v>0.0053</v>
      </c>
      <c r="Z57" s="17" t="s">
        <v>38</v>
      </c>
      <c r="AA57" s="11">
        <v>0.4704</v>
      </c>
      <c r="AB57" s="19">
        <v>0.0053</v>
      </c>
      <c r="AC57" s="13">
        <f t="shared" si="52"/>
        <v>-98.87329931972788</v>
      </c>
      <c r="AD57" s="14">
        <f>(AB57/AB$183)*100</f>
        <v>8.261062128247053E-06</v>
      </c>
    </row>
    <row r="58" spans="1:30" s="3" customFormat="1" ht="15">
      <c r="A58" s="4"/>
      <c r="B58" s="10" t="s">
        <v>23</v>
      </c>
      <c r="C58" s="11">
        <v>1.0983192139999998</v>
      </c>
      <c r="D58" s="19">
        <v>0.2993970270000001</v>
      </c>
      <c r="E58" s="13">
        <f t="shared" si="45"/>
        <v>-72.74043618798058</v>
      </c>
      <c r="F58" s="11">
        <v>10.968633199999994</v>
      </c>
      <c r="G58" s="19">
        <v>4.626987892000001</v>
      </c>
      <c r="H58" s="13">
        <f t="shared" si="46"/>
        <v>-57.816185411323595</v>
      </c>
      <c r="I58" s="14">
        <f>(G58/G$184)*100</f>
        <v>0.15080248336767724</v>
      </c>
      <c r="J58" s="15">
        <v>2</v>
      </c>
      <c r="K58" s="20">
        <v>3</v>
      </c>
      <c r="L58" s="13">
        <f t="shared" si="47"/>
        <v>50</v>
      </c>
      <c r="M58" s="15">
        <v>24</v>
      </c>
      <c r="N58" s="20">
        <v>29</v>
      </c>
      <c r="O58" s="13">
        <f t="shared" si="48"/>
        <v>20.833333333333336</v>
      </c>
      <c r="P58" s="14">
        <f>(N58/N$184)*100</f>
        <v>0.1669545192861255</v>
      </c>
      <c r="Q58" s="15">
        <v>5660</v>
      </c>
      <c r="R58" s="23">
        <v>7070</v>
      </c>
      <c r="S58" s="13">
        <f t="shared" si="49"/>
        <v>24.91166077738516</v>
      </c>
      <c r="T58" s="15">
        <v>62998</v>
      </c>
      <c r="U58" s="20">
        <v>53993</v>
      </c>
      <c r="V58" s="13">
        <f t="shared" si="50"/>
        <v>-14.294104574748404</v>
      </c>
      <c r="W58" s="14">
        <f>(U58/U$184)*100</f>
        <v>0.12243569132944734</v>
      </c>
      <c r="X58" s="11">
        <v>1692.5854585544262</v>
      </c>
      <c r="Y58" s="19">
        <v>523.8629429486768</v>
      </c>
      <c r="Z58" s="13">
        <f t="shared" si="51"/>
        <v>-69.04954250309532</v>
      </c>
      <c r="AA58" s="11">
        <v>7388.1836658946795</v>
      </c>
      <c r="AB58" s="19">
        <v>5235.947858771524</v>
      </c>
      <c r="AC58" s="13">
        <f t="shared" si="52"/>
        <v>-29.130783754853073</v>
      </c>
      <c r="AD58" s="14">
        <f>(AB58/AB$184)*100</f>
        <v>0.5338636558546332</v>
      </c>
    </row>
    <row r="59" spans="1:30" s="3" customFormat="1" ht="15">
      <c r="A59" s="4"/>
      <c r="B59" s="10"/>
      <c r="C59" s="11"/>
      <c r="D59" s="19"/>
      <c r="E59" s="13"/>
      <c r="F59" s="11"/>
      <c r="G59" s="19"/>
      <c r="H59" s="13"/>
      <c r="I59" s="14"/>
      <c r="J59" s="15"/>
      <c r="K59" s="20"/>
      <c r="L59" s="13"/>
      <c r="M59" s="15"/>
      <c r="N59" s="20"/>
      <c r="O59" s="13"/>
      <c r="P59" s="14"/>
      <c r="Q59" s="15"/>
      <c r="R59" s="23"/>
      <c r="S59" s="13"/>
      <c r="T59" s="15"/>
      <c r="U59" s="20"/>
      <c r="V59" s="13"/>
      <c r="W59" s="14"/>
      <c r="X59" s="11"/>
      <c r="Y59" s="19"/>
      <c r="Z59" s="13"/>
      <c r="AA59" s="11"/>
      <c r="AB59" s="19"/>
      <c r="AC59" s="13"/>
      <c r="AD59" s="14"/>
    </row>
    <row r="60" spans="1:30" s="3" customFormat="1" ht="15">
      <c r="A60" s="4">
        <v>9</v>
      </c>
      <c r="B60" s="5" t="s">
        <v>18</v>
      </c>
      <c r="C60" s="6">
        <f>C61+C62+C63+C64+C65</f>
        <v>55.53718070326097</v>
      </c>
      <c r="D60" s="6">
        <f>D61+D62+D63+D64+D65</f>
        <v>58.970962738000004</v>
      </c>
      <c r="E60" s="7">
        <f aca="true" t="shared" si="53" ref="E60:E65">((D60-C60)/C60)*100</f>
        <v>6.182852624597508</v>
      </c>
      <c r="F60" s="6">
        <f>F61+F62+F63+F64+F65</f>
        <v>384.6815490597855</v>
      </c>
      <c r="G60" s="6">
        <f>G61+G62+G63+G64+G65</f>
        <v>441.570560450197</v>
      </c>
      <c r="H60" s="7">
        <f aca="true" t="shared" si="54" ref="H60:H65">((G60-F60)/F60)*100</f>
        <v>14.788598914987228</v>
      </c>
      <c r="I60" s="8">
        <f>(G60/G$179)*100</f>
        <v>0.3087258977652553</v>
      </c>
      <c r="J60" s="9">
        <f>J61+J62+J63+J64+J65</f>
        <v>14207</v>
      </c>
      <c r="K60" s="9">
        <f>K61+K62+K63+K64+K65</f>
        <v>12541</v>
      </c>
      <c r="L60" s="7">
        <f>((K60-J60)/J60)*100</f>
        <v>-11.726613641162807</v>
      </c>
      <c r="M60" s="9">
        <f>M61+M62+M63+M64+M65</f>
        <v>96778</v>
      </c>
      <c r="N60" s="9">
        <f>N61+N62+N63+N64+N65</f>
        <v>103303</v>
      </c>
      <c r="O60" s="7">
        <f>((N60-M60)/M60)*100</f>
        <v>6.742234805430987</v>
      </c>
      <c r="P60" s="8">
        <f>(N60/N$179)*100</f>
        <v>0.7426888076883673</v>
      </c>
      <c r="Q60" s="9">
        <f>Q61+Q62+Q63+Q64+Q65</f>
        <v>166549</v>
      </c>
      <c r="R60" s="9">
        <f>R61+R62+R63+R64+R65</f>
        <v>169377</v>
      </c>
      <c r="S60" s="7">
        <f aca="true" t="shared" si="55" ref="S60:S65">((R60-Q60)/Q60)*100</f>
        <v>1.6979987871437234</v>
      </c>
      <c r="T60" s="9">
        <f>T61+T62+T63+T64+T65</f>
        <v>989250</v>
      </c>
      <c r="U60" s="9">
        <f>U61+U62+U63+U64+U65</f>
        <v>1084900</v>
      </c>
      <c r="V60" s="7">
        <f aca="true" t="shared" si="56" ref="V60:V65">((U60-T60)/T60)*100</f>
        <v>9.668941117007835</v>
      </c>
      <c r="W60" s="8">
        <f>(U60/U$179)*100</f>
        <v>0.9447589127039716</v>
      </c>
      <c r="X60" s="6">
        <f>X61+X62+X63+X64+X65</f>
        <v>4038.9363194499997</v>
      </c>
      <c r="Y60" s="6">
        <f>Y61+Y62+Y63+Y64+Y65</f>
        <v>6030.237186569331</v>
      </c>
      <c r="Z60" s="7">
        <f aca="true" t="shared" si="57" ref="Z60:Z65">((Y60-X60)/X60)*100</f>
        <v>49.30260617207493</v>
      </c>
      <c r="AA60" s="6">
        <f>AA61+AA62+AA63+AA64+AA65</f>
        <v>56676.87878550169</v>
      </c>
      <c r="AB60" s="6">
        <f>AB61+AB62+AB63+AB64+AB65</f>
        <v>36867.57606837657</v>
      </c>
      <c r="AC60" s="7">
        <f aca="true" t="shared" si="58" ref="AC60:AC65">((AB60-AA60)/AA60)*100</f>
        <v>-34.95129432249623</v>
      </c>
      <c r="AD60" s="8">
        <f>(AB60/AB$179)*100</f>
        <v>1.448280126973059</v>
      </c>
    </row>
    <row r="61" spans="1:30" s="3" customFormat="1" ht="15">
      <c r="A61" s="4"/>
      <c r="B61" s="10" t="s">
        <v>2</v>
      </c>
      <c r="C61" s="21">
        <v>5.061475169600003</v>
      </c>
      <c r="D61" s="19">
        <v>7.127319316</v>
      </c>
      <c r="E61" s="13">
        <f t="shared" si="53"/>
        <v>40.81506037622736</v>
      </c>
      <c r="F61" s="21">
        <v>21.472173712300005</v>
      </c>
      <c r="G61" s="19">
        <v>70.540947991</v>
      </c>
      <c r="H61" s="13">
        <f t="shared" si="54"/>
        <v>228.52262158531113</v>
      </c>
      <c r="I61" s="14">
        <f>(G61/G$180)*100</f>
        <v>0.36487419893395723</v>
      </c>
      <c r="J61" s="22">
        <v>64</v>
      </c>
      <c r="K61" s="20">
        <v>176</v>
      </c>
      <c r="L61" s="13">
        <f>((K61-J61)/J61)*100</f>
        <v>175</v>
      </c>
      <c r="M61" s="22">
        <v>304</v>
      </c>
      <c r="N61" s="20">
        <v>1513</v>
      </c>
      <c r="O61" s="13">
        <f>((N61-M61)/M61)*100</f>
        <v>397.6973684210526</v>
      </c>
      <c r="P61" s="14">
        <f>(N61/N$180)*100</f>
        <v>0.24164156554347793</v>
      </c>
      <c r="Q61" s="22">
        <v>0</v>
      </c>
      <c r="R61" s="23">
        <v>0</v>
      </c>
      <c r="S61" s="17" t="s">
        <v>38</v>
      </c>
      <c r="T61" s="22">
        <v>0</v>
      </c>
      <c r="U61" s="20">
        <v>0</v>
      </c>
      <c r="V61" s="17" t="s">
        <v>38</v>
      </c>
      <c r="W61" s="17" t="s">
        <v>38</v>
      </c>
      <c r="X61" s="21">
        <v>4.7515199</v>
      </c>
      <c r="Y61" s="19">
        <v>30.442376</v>
      </c>
      <c r="Z61" s="13">
        <f t="shared" si="57"/>
        <v>540.6871199255631</v>
      </c>
      <c r="AA61" s="21">
        <v>24.6304282</v>
      </c>
      <c r="AB61" s="19">
        <v>179.70473859999998</v>
      </c>
      <c r="AC61" s="13">
        <f t="shared" si="58"/>
        <v>629.6046058996245</v>
      </c>
      <c r="AD61" s="14">
        <f>(AB61/AB$180)*100</f>
        <v>1.286134854364975</v>
      </c>
    </row>
    <row r="62" spans="1:30" ht="14.25">
      <c r="A62" s="4"/>
      <c r="B62" s="10" t="s">
        <v>3</v>
      </c>
      <c r="C62" s="24">
        <v>43.55592104639999</v>
      </c>
      <c r="D62" s="19">
        <v>40.314844322</v>
      </c>
      <c r="E62" s="13">
        <f t="shared" si="53"/>
        <v>-7.441185139782211</v>
      </c>
      <c r="F62" s="25">
        <v>315.4839440067949</v>
      </c>
      <c r="G62" s="19">
        <v>324.15465110299994</v>
      </c>
      <c r="H62" s="13">
        <f t="shared" si="54"/>
        <v>2.748383003611203</v>
      </c>
      <c r="I62" s="14">
        <f>(G62/G$181)*100</f>
        <v>0.9551711703409306</v>
      </c>
      <c r="J62" s="23">
        <v>14135</v>
      </c>
      <c r="K62" s="20">
        <v>12361</v>
      </c>
      <c r="L62" s="13">
        <f>((K62-J62)/J62)*100</f>
        <v>-12.550406791651927</v>
      </c>
      <c r="M62" s="23">
        <v>96385</v>
      </c>
      <c r="N62" s="20">
        <v>101769</v>
      </c>
      <c r="O62" s="13">
        <f>((N62-M62)/M62)*100</f>
        <v>5.5859314208642425</v>
      </c>
      <c r="P62" s="14">
        <f>(N62/N$181)*100</f>
        <v>0.7673217403302525</v>
      </c>
      <c r="Q62" s="23">
        <v>0</v>
      </c>
      <c r="R62" s="23">
        <v>0</v>
      </c>
      <c r="S62" s="17" t="s">
        <v>38</v>
      </c>
      <c r="T62" s="23">
        <v>0</v>
      </c>
      <c r="U62" s="20">
        <v>0</v>
      </c>
      <c r="V62" s="17" t="s">
        <v>38</v>
      </c>
      <c r="W62" s="17" t="s">
        <v>38</v>
      </c>
      <c r="X62" s="24">
        <v>1097.2647746</v>
      </c>
      <c r="Y62" s="19">
        <v>1127.5982511</v>
      </c>
      <c r="Z62" s="13">
        <f t="shared" si="57"/>
        <v>2.764462798968263</v>
      </c>
      <c r="AA62" s="25">
        <v>7245.8256833</v>
      </c>
      <c r="AB62" s="19">
        <v>8453.969113</v>
      </c>
      <c r="AC62" s="13">
        <f t="shared" si="58"/>
        <v>16.673647455865503</v>
      </c>
      <c r="AD62" s="14">
        <f>(AB62/AB$181)*100</f>
        <v>0.9165861547133716</v>
      </c>
    </row>
    <row r="63" spans="1:30" ht="14.25" customHeight="1">
      <c r="A63" s="4"/>
      <c r="B63" s="10" t="s">
        <v>4</v>
      </c>
      <c r="C63" s="24">
        <v>0.05652823044915254</v>
      </c>
      <c r="D63" s="19">
        <v>0.0351826</v>
      </c>
      <c r="E63" s="13">
        <f t="shared" si="53"/>
        <v>-37.76100946296745</v>
      </c>
      <c r="F63" s="25">
        <v>0.3441598037677966</v>
      </c>
      <c r="G63" s="19">
        <v>0.20974369355932204</v>
      </c>
      <c r="H63" s="13">
        <f t="shared" si="54"/>
        <v>-39.05630719709633</v>
      </c>
      <c r="I63" s="14">
        <f>(G63/G$182)*100</f>
        <v>0.00031601503028886793</v>
      </c>
      <c r="J63" s="23">
        <v>0</v>
      </c>
      <c r="K63" s="20">
        <v>0</v>
      </c>
      <c r="L63" s="17" t="s">
        <v>38</v>
      </c>
      <c r="M63" s="23">
        <v>1</v>
      </c>
      <c r="N63" s="20">
        <v>0</v>
      </c>
      <c r="O63" s="13">
        <f>((N63-M63)/M63)*100</f>
        <v>-100</v>
      </c>
      <c r="P63" s="14">
        <f>(N63/N$182)*100</f>
        <v>0</v>
      </c>
      <c r="Q63" s="23">
        <v>331</v>
      </c>
      <c r="R63" s="15">
        <v>150</v>
      </c>
      <c r="S63" s="13">
        <f t="shared" si="55"/>
        <v>-54.68277945619335</v>
      </c>
      <c r="T63" s="23">
        <v>1923</v>
      </c>
      <c r="U63" s="20">
        <v>750</v>
      </c>
      <c r="V63" s="13">
        <f t="shared" si="56"/>
        <v>-60.9984399375975</v>
      </c>
      <c r="W63" s="14">
        <f>(U63/U$182)*100</f>
        <v>0.00113145912108346</v>
      </c>
      <c r="X63" s="24">
        <v>4.79767</v>
      </c>
      <c r="Y63" s="19">
        <v>2.387</v>
      </c>
      <c r="Z63" s="13">
        <f t="shared" si="57"/>
        <v>-50.246682243672446</v>
      </c>
      <c r="AA63" s="25">
        <v>29.3705809</v>
      </c>
      <c r="AB63" s="19">
        <v>16.998995</v>
      </c>
      <c r="AC63" s="13">
        <f t="shared" si="58"/>
        <v>-42.122373888764315</v>
      </c>
      <c r="AD63" s="14">
        <f>(AB63/AB$182)*100</f>
        <v>0.0030119512082447154</v>
      </c>
    </row>
    <row r="64" spans="1:30" ht="14.25">
      <c r="A64" s="4"/>
      <c r="B64" s="10" t="s">
        <v>5</v>
      </c>
      <c r="C64" s="24">
        <v>2.141315063906588</v>
      </c>
      <c r="D64" s="19">
        <v>0.9342136829999981</v>
      </c>
      <c r="E64" s="13">
        <f t="shared" si="53"/>
        <v>-56.37196511868597</v>
      </c>
      <c r="F64" s="25">
        <v>29.92128677221242</v>
      </c>
      <c r="G64" s="19">
        <v>6.054321600659781</v>
      </c>
      <c r="H64" s="13">
        <f t="shared" si="54"/>
        <v>-79.76583812470804</v>
      </c>
      <c r="I64" s="14">
        <f>(G64/G$183)*100</f>
        <v>0.02979410700025216</v>
      </c>
      <c r="J64" s="23">
        <v>8</v>
      </c>
      <c r="K64" s="20">
        <v>4</v>
      </c>
      <c r="L64" s="13">
        <f>((K64-J64)/J64)*100</f>
        <v>-50</v>
      </c>
      <c r="M64" s="23">
        <v>88</v>
      </c>
      <c r="N64" s="20">
        <v>21</v>
      </c>
      <c r="O64" s="13">
        <f>((N64-M64)/M64)*100</f>
        <v>-76.13636363636364</v>
      </c>
      <c r="P64" s="14">
        <f>(N64/N$183)*100</f>
        <v>1.3265950726468732</v>
      </c>
      <c r="Q64" s="23">
        <v>134736</v>
      </c>
      <c r="R64" s="26">
        <v>6683</v>
      </c>
      <c r="S64" s="13">
        <f t="shared" si="55"/>
        <v>-95.03992993706211</v>
      </c>
      <c r="T64" s="23">
        <v>711408</v>
      </c>
      <c r="U64" s="20">
        <v>41138</v>
      </c>
      <c r="V64" s="13">
        <f t="shared" si="56"/>
        <v>-94.21738299260059</v>
      </c>
      <c r="W64" s="14">
        <f>(U64/U$183)*100</f>
        <v>0.9247879729456019</v>
      </c>
      <c r="X64" s="24">
        <v>578.6227766</v>
      </c>
      <c r="Y64" s="19">
        <v>751.4488526999999</v>
      </c>
      <c r="Z64" s="13">
        <f t="shared" si="57"/>
        <v>29.868522825100268</v>
      </c>
      <c r="AA64" s="25">
        <v>25267.930288199997</v>
      </c>
      <c r="AB64" s="19">
        <v>1089.9912258000002</v>
      </c>
      <c r="AC64" s="13">
        <f t="shared" si="58"/>
        <v>-95.68626629340899</v>
      </c>
      <c r="AD64" s="14">
        <f>(AB64/AB$183)*100</f>
        <v>1.6989594784109365</v>
      </c>
    </row>
    <row r="65" spans="1:30" ht="14.25">
      <c r="A65" s="4"/>
      <c r="B65" s="10" t="s">
        <v>23</v>
      </c>
      <c r="C65" s="21">
        <v>4.721941192905242</v>
      </c>
      <c r="D65" s="19">
        <v>10.559402817000011</v>
      </c>
      <c r="E65" s="13">
        <f t="shared" si="53"/>
        <v>123.62419152668835</v>
      </c>
      <c r="F65" s="21">
        <v>17.459984764710388</v>
      </c>
      <c r="G65" s="19">
        <v>40.61089606197794</v>
      </c>
      <c r="H65" s="13">
        <f t="shared" si="54"/>
        <v>132.59410938352877</v>
      </c>
      <c r="I65" s="14">
        <f>(G65/G$184)*100</f>
        <v>1.3235876386280578</v>
      </c>
      <c r="J65" s="22">
        <v>0</v>
      </c>
      <c r="K65" s="20">
        <v>0</v>
      </c>
      <c r="L65" s="17" t="s">
        <v>38</v>
      </c>
      <c r="M65" s="22">
        <v>0</v>
      </c>
      <c r="N65" s="20">
        <v>0</v>
      </c>
      <c r="O65" s="17" t="s">
        <v>38</v>
      </c>
      <c r="P65" s="14">
        <f>(N65/N$184)*100</f>
        <v>0</v>
      </c>
      <c r="Q65" s="22">
        <v>31482</v>
      </c>
      <c r="R65" s="15">
        <v>162544</v>
      </c>
      <c r="S65" s="13">
        <f t="shared" si="55"/>
        <v>416.307731402071</v>
      </c>
      <c r="T65" s="22">
        <v>275919</v>
      </c>
      <c r="U65" s="20">
        <v>1043012</v>
      </c>
      <c r="V65" s="13">
        <f t="shared" si="56"/>
        <v>278.01383739430776</v>
      </c>
      <c r="W65" s="14">
        <f>(U65/U$184)*100</f>
        <v>2.3651565070455343</v>
      </c>
      <c r="X65" s="21">
        <v>2353.49957835</v>
      </c>
      <c r="Y65" s="19">
        <v>4118.360706769332</v>
      </c>
      <c r="Z65" s="13">
        <f t="shared" si="57"/>
        <v>74.98880155553915</v>
      </c>
      <c r="AA65" s="21">
        <v>24109.121804901697</v>
      </c>
      <c r="AB65" s="19">
        <v>27126.911995976567</v>
      </c>
      <c r="AC65" s="13">
        <f t="shared" si="58"/>
        <v>12.517213258515762</v>
      </c>
      <c r="AD65" s="14">
        <f>(AB65/AB$184)*100</f>
        <v>2.7658931679309715</v>
      </c>
    </row>
    <row r="66" spans="1:30" ht="14.25">
      <c r="A66" s="4"/>
      <c r="B66" s="10"/>
      <c r="C66" s="21"/>
      <c r="D66" s="19"/>
      <c r="E66" s="13"/>
      <c r="F66" s="21"/>
      <c r="G66" s="19"/>
      <c r="H66" s="13"/>
      <c r="I66" s="14"/>
      <c r="J66" s="22"/>
      <c r="K66" s="20"/>
      <c r="L66" s="13"/>
      <c r="M66" s="22"/>
      <c r="N66" s="20"/>
      <c r="O66" s="13"/>
      <c r="P66" s="14"/>
      <c r="Q66" s="22"/>
      <c r="R66" s="15"/>
      <c r="S66" s="13"/>
      <c r="T66" s="22"/>
      <c r="U66" s="20"/>
      <c r="V66" s="13"/>
      <c r="W66" s="14"/>
      <c r="X66" s="21"/>
      <c r="Y66" s="19"/>
      <c r="Z66" s="13"/>
      <c r="AA66" s="21"/>
      <c r="AB66" s="19"/>
      <c r="AC66" s="13"/>
      <c r="AD66" s="14"/>
    </row>
    <row r="67" spans="1:30" ht="15">
      <c r="A67" s="4">
        <v>10</v>
      </c>
      <c r="B67" s="5" t="s">
        <v>15</v>
      </c>
      <c r="C67" s="6">
        <f>C68+C69+C70+C71+C72</f>
        <v>48.85768113900016</v>
      </c>
      <c r="D67" s="6">
        <f>D68+D69+D70+D71+D72</f>
        <v>45.54366531300001</v>
      </c>
      <c r="E67" s="7">
        <f aca="true" t="shared" si="59" ref="E67:E72">((D67-C67)/C67)*100</f>
        <v>-6.78299859662141</v>
      </c>
      <c r="F67" s="6">
        <f>F68+F69+F70+F71+F72</f>
        <v>294.53136882839</v>
      </c>
      <c r="G67" s="6">
        <f>G68+G69+G70+G71+G72</f>
        <v>402.6748889600011</v>
      </c>
      <c r="H67" s="7">
        <f aca="true" t="shared" si="60" ref="H67:H72">((G67-F67)/F67)*100</f>
        <v>36.71714852030632</v>
      </c>
      <c r="I67" s="8">
        <f>(G67/G$179)*100</f>
        <v>0.28153182692921386</v>
      </c>
      <c r="J67" s="9">
        <f>J68+J69+J70+J71+J72</f>
        <v>4893</v>
      </c>
      <c r="K67" s="9">
        <f>K68+K69+K70+K71+K72</f>
        <v>4814</v>
      </c>
      <c r="L67" s="7">
        <f aca="true" t="shared" si="61" ref="L67:L72">((K67-J67)/J67)*100</f>
        <v>-1.6145513999591254</v>
      </c>
      <c r="M67" s="9">
        <f>M68+M69+M70+M71+M72</f>
        <v>31897</v>
      </c>
      <c r="N67" s="9">
        <f>N68+N69+N70+N71+N72</f>
        <v>34404</v>
      </c>
      <c r="O67" s="7">
        <f aca="true" t="shared" si="62" ref="O67:O72">((N67-M67)/M67)*100</f>
        <v>7.859673323510048</v>
      </c>
      <c r="P67" s="8">
        <f>(N67/N$179)*100</f>
        <v>0.24734485677773724</v>
      </c>
      <c r="Q67" s="9">
        <f>Q68+Q69+Q70+Q71+Q72</f>
        <v>64257</v>
      </c>
      <c r="R67" s="9">
        <f>R68+R69+R70+R71+R72</f>
        <v>46382</v>
      </c>
      <c r="S67" s="7">
        <f aca="true" t="shared" si="63" ref="S67:S72">((R67-Q67)/Q67)*100</f>
        <v>-27.817980920366654</v>
      </c>
      <c r="T67" s="9">
        <f>T68+T69+T70+T71+T72</f>
        <v>344560</v>
      </c>
      <c r="U67" s="9">
        <f>U68+U69+U70+U71+U72</f>
        <v>400806</v>
      </c>
      <c r="V67" s="7">
        <f aca="true" t="shared" si="64" ref="V67:V72">((U67-T67)/T67)*100</f>
        <v>16.324007429765498</v>
      </c>
      <c r="W67" s="8">
        <f>(U67/U$179)*100</f>
        <v>0.3490322064385916</v>
      </c>
      <c r="X67" s="6">
        <f>X68+X69+X70+X71+X72</f>
        <v>7516.375883677369</v>
      </c>
      <c r="Y67" s="6">
        <f>Y68+Y69+Y70+Y71+Y72</f>
        <v>5324.077476799999</v>
      </c>
      <c r="Z67" s="7">
        <f aca="true" t="shared" si="65" ref="Z67:Z72">((Y67-X67)/X67)*100</f>
        <v>-29.16696079074737</v>
      </c>
      <c r="AA67" s="6">
        <f>AA68+AA69+AA70+AA71+AA72</f>
        <v>37878.988068377366</v>
      </c>
      <c r="AB67" s="6">
        <f>AB68+AB69+AB70+AB71+AB72</f>
        <v>41649.8259942</v>
      </c>
      <c r="AC67" s="7">
        <f aca="true" t="shared" si="66" ref="AC67:AC72">((AB67-AA67)/AA67)*100</f>
        <v>9.954959512159341</v>
      </c>
      <c r="AD67" s="8">
        <f>(AB67/AB$179)*100</f>
        <v>1.636142695343246</v>
      </c>
    </row>
    <row r="68" spans="1:30" ht="14.25">
      <c r="A68" s="4"/>
      <c r="B68" s="10" t="s">
        <v>2</v>
      </c>
      <c r="C68" s="18">
        <v>0.280201504</v>
      </c>
      <c r="D68" s="19">
        <v>0.141875274</v>
      </c>
      <c r="E68" s="13">
        <f t="shared" si="59"/>
        <v>-49.366697903234666</v>
      </c>
      <c r="F68" s="11">
        <v>2.8722729499999997</v>
      </c>
      <c r="G68" s="19">
        <v>3.137197822</v>
      </c>
      <c r="H68" s="13">
        <f t="shared" si="60"/>
        <v>9.223527032833017</v>
      </c>
      <c r="I68" s="14">
        <f>(G68/G$180)*100</f>
        <v>0.016227206676406595</v>
      </c>
      <c r="J68" s="15">
        <v>23</v>
      </c>
      <c r="K68" s="20">
        <v>12</v>
      </c>
      <c r="L68" s="13">
        <f t="shared" si="61"/>
        <v>-47.82608695652174</v>
      </c>
      <c r="M68" s="15">
        <v>170</v>
      </c>
      <c r="N68" s="20">
        <v>187</v>
      </c>
      <c r="O68" s="13">
        <f t="shared" si="62"/>
        <v>10</v>
      </c>
      <c r="P68" s="14">
        <f>(N68/N$180)*100</f>
        <v>0.02986581147166581</v>
      </c>
      <c r="Q68" s="15">
        <v>0</v>
      </c>
      <c r="R68" s="15">
        <v>0</v>
      </c>
      <c r="S68" s="17" t="s">
        <v>38</v>
      </c>
      <c r="T68" s="15">
        <v>0</v>
      </c>
      <c r="U68" s="20">
        <v>0</v>
      </c>
      <c r="V68" s="17" t="s">
        <v>38</v>
      </c>
      <c r="W68" s="17" t="s">
        <v>38</v>
      </c>
      <c r="X68" s="18">
        <v>0.7421878</v>
      </c>
      <c r="Y68" s="19">
        <v>0.4564568</v>
      </c>
      <c r="Z68" s="13">
        <f t="shared" si="65"/>
        <v>-38.498477070089265</v>
      </c>
      <c r="AA68" s="11">
        <v>7.280940899999999</v>
      </c>
      <c r="AB68" s="19">
        <v>5.941369600000001</v>
      </c>
      <c r="AC68" s="13">
        <f t="shared" si="66"/>
        <v>-18.398326787682052</v>
      </c>
      <c r="AD68" s="14">
        <f>(AB68/AB$180)*100</f>
        <v>0.042521986814344874</v>
      </c>
    </row>
    <row r="69" spans="1:30" ht="14.25">
      <c r="A69" s="4"/>
      <c r="B69" s="10" t="s">
        <v>3</v>
      </c>
      <c r="C69" s="18">
        <v>18.149662099999997</v>
      </c>
      <c r="D69" s="19">
        <v>25.707292000000002</v>
      </c>
      <c r="E69" s="13">
        <f t="shared" si="59"/>
        <v>41.640609386331256</v>
      </c>
      <c r="F69" s="11">
        <v>128.9258642</v>
      </c>
      <c r="G69" s="19">
        <v>170.9791822</v>
      </c>
      <c r="H69" s="13">
        <f t="shared" si="60"/>
        <v>32.61821688064356</v>
      </c>
      <c r="I69" s="14">
        <f>(G69/G$181)*100</f>
        <v>0.5038162648914644</v>
      </c>
      <c r="J69" s="15">
        <v>4865</v>
      </c>
      <c r="K69" s="20">
        <v>4798</v>
      </c>
      <c r="L69" s="13">
        <f t="shared" si="61"/>
        <v>-1.3771839671120247</v>
      </c>
      <c r="M69" s="15">
        <v>31687</v>
      </c>
      <c r="N69" s="20">
        <v>34191</v>
      </c>
      <c r="O69" s="13">
        <f t="shared" si="62"/>
        <v>7.902294316281125</v>
      </c>
      <c r="P69" s="14">
        <f>(N69/N$181)*100</f>
        <v>0.2577945899402732</v>
      </c>
      <c r="Q69" s="15">
        <v>0</v>
      </c>
      <c r="R69" s="22">
        <v>0</v>
      </c>
      <c r="S69" s="17" t="s">
        <v>38</v>
      </c>
      <c r="T69" s="15">
        <v>0</v>
      </c>
      <c r="U69" s="20">
        <v>0</v>
      </c>
      <c r="V69" s="17" t="s">
        <v>38</v>
      </c>
      <c r="W69" s="17" t="s">
        <v>38</v>
      </c>
      <c r="X69" s="18">
        <v>463.8358734000002</v>
      </c>
      <c r="Y69" s="19">
        <v>548.4163080999995</v>
      </c>
      <c r="Z69" s="13">
        <f t="shared" si="65"/>
        <v>18.234992063035037</v>
      </c>
      <c r="AA69" s="11">
        <v>3148.9498205000004</v>
      </c>
      <c r="AB69" s="19">
        <v>3616.4090601</v>
      </c>
      <c r="AC69" s="13">
        <f t="shared" si="66"/>
        <v>14.844925014580724</v>
      </c>
      <c r="AD69" s="14">
        <f>(AB69/AB$181)*100</f>
        <v>0.39209398922104366</v>
      </c>
    </row>
    <row r="70" spans="1:30" s="3" customFormat="1" ht="15">
      <c r="A70" s="4"/>
      <c r="B70" s="10" t="s">
        <v>4</v>
      </c>
      <c r="C70" s="21">
        <v>6.175272413000004</v>
      </c>
      <c r="D70" s="12">
        <v>7.134477941999998</v>
      </c>
      <c r="E70" s="13">
        <f t="shared" si="59"/>
        <v>15.533007531468623</v>
      </c>
      <c r="F70" s="21">
        <v>36.010433793000004</v>
      </c>
      <c r="G70" s="12">
        <v>40.690604249</v>
      </c>
      <c r="H70" s="13">
        <f t="shared" si="60"/>
        <v>12.996706684799136</v>
      </c>
      <c r="I70" s="14">
        <f>(G70/G$182)*100</f>
        <v>0.06130740961030703</v>
      </c>
      <c r="J70" s="22">
        <v>0</v>
      </c>
      <c r="K70" s="16">
        <v>0</v>
      </c>
      <c r="L70" s="17" t="s">
        <v>38</v>
      </c>
      <c r="M70" s="22">
        <v>11</v>
      </c>
      <c r="N70" s="16">
        <v>3</v>
      </c>
      <c r="O70" s="13">
        <f t="shared" si="62"/>
        <v>-72.72727272727273</v>
      </c>
      <c r="P70" s="14">
        <f>(N70/N$182)*100</f>
        <v>0.22172949002217296</v>
      </c>
      <c r="Q70" s="22">
        <v>2299</v>
      </c>
      <c r="R70" s="15">
        <v>7000</v>
      </c>
      <c r="S70" s="13">
        <f t="shared" si="63"/>
        <v>204.4802087864289</v>
      </c>
      <c r="T70" s="22">
        <v>18641</v>
      </c>
      <c r="U70" s="16">
        <v>35409</v>
      </c>
      <c r="V70" s="13">
        <f t="shared" si="64"/>
        <v>89.9522557802693</v>
      </c>
      <c r="W70" s="14">
        <f>(U70/U$182)*100</f>
        <v>0.05341844802459231</v>
      </c>
      <c r="X70" s="21">
        <v>536.169711</v>
      </c>
      <c r="Y70" s="12">
        <v>632.1279734</v>
      </c>
      <c r="Z70" s="13">
        <f t="shared" si="65"/>
        <v>17.896994259714898</v>
      </c>
      <c r="AA70" s="21">
        <v>3077.619433</v>
      </c>
      <c r="AB70" s="12">
        <v>3574.394828</v>
      </c>
      <c r="AC70" s="13">
        <f t="shared" si="66"/>
        <v>16.14154725153115</v>
      </c>
      <c r="AD70" s="14">
        <f>(AB70/AB$182)*100</f>
        <v>0.633325841965261</v>
      </c>
    </row>
    <row r="71" spans="1:30" ht="14.25">
      <c r="A71" s="4"/>
      <c r="B71" s="10" t="s">
        <v>5</v>
      </c>
      <c r="C71" s="11">
        <v>0</v>
      </c>
      <c r="D71" s="12">
        <v>0</v>
      </c>
      <c r="E71" s="17" t="s">
        <v>38</v>
      </c>
      <c r="F71" s="11">
        <v>0</v>
      </c>
      <c r="G71" s="12">
        <v>0</v>
      </c>
      <c r="H71" s="17" t="s">
        <v>38</v>
      </c>
      <c r="I71" s="14">
        <f>(G71/G$183)*100</f>
        <v>0</v>
      </c>
      <c r="J71" s="15">
        <v>0</v>
      </c>
      <c r="K71" s="16">
        <v>0</v>
      </c>
      <c r="L71" s="17" t="s">
        <v>38</v>
      </c>
      <c r="M71" s="15">
        <v>0</v>
      </c>
      <c r="N71" s="16">
        <v>0</v>
      </c>
      <c r="O71" s="17" t="s">
        <v>38</v>
      </c>
      <c r="P71" s="14">
        <f>(N71/N$183)*100</f>
        <v>0</v>
      </c>
      <c r="Q71" s="15">
        <v>0</v>
      </c>
      <c r="R71" s="15">
        <v>0</v>
      </c>
      <c r="S71" s="13" t="e">
        <f t="shared" si="63"/>
        <v>#DIV/0!</v>
      </c>
      <c r="T71" s="15">
        <v>0</v>
      </c>
      <c r="U71" s="16">
        <v>0</v>
      </c>
      <c r="V71" s="17" t="s">
        <v>38</v>
      </c>
      <c r="W71" s="14">
        <f>(U71/U$183)*100</f>
        <v>0</v>
      </c>
      <c r="X71" s="11">
        <v>0</v>
      </c>
      <c r="Y71" s="12">
        <v>0</v>
      </c>
      <c r="Z71" s="17" t="s">
        <v>38</v>
      </c>
      <c r="AA71" s="11">
        <v>0</v>
      </c>
      <c r="AB71" s="12">
        <v>0</v>
      </c>
      <c r="AC71" s="17" t="s">
        <v>38</v>
      </c>
      <c r="AD71" s="14">
        <f>(AB71/AB$183)*100</f>
        <v>0</v>
      </c>
    </row>
    <row r="72" spans="1:30" ht="14.25">
      <c r="A72" s="4"/>
      <c r="B72" s="10" t="s">
        <v>23</v>
      </c>
      <c r="C72" s="24">
        <v>24.252545122000157</v>
      </c>
      <c r="D72" s="12">
        <v>12.560020097000011</v>
      </c>
      <c r="E72" s="13">
        <f t="shared" si="59"/>
        <v>-48.21153807232187</v>
      </c>
      <c r="F72" s="25">
        <v>126.72279788538998</v>
      </c>
      <c r="G72" s="12">
        <v>187.86790468900116</v>
      </c>
      <c r="H72" s="13">
        <f t="shared" si="60"/>
        <v>48.25107070229916</v>
      </c>
      <c r="I72" s="14">
        <f>(G72/G$184)*100</f>
        <v>6.122978324876815</v>
      </c>
      <c r="J72" s="23">
        <v>5</v>
      </c>
      <c r="K72" s="16">
        <v>4</v>
      </c>
      <c r="L72" s="13">
        <f t="shared" si="61"/>
        <v>-20</v>
      </c>
      <c r="M72" s="23">
        <v>29</v>
      </c>
      <c r="N72" s="16">
        <v>23</v>
      </c>
      <c r="O72" s="13">
        <f t="shared" si="62"/>
        <v>-20.689655172413794</v>
      </c>
      <c r="P72" s="14">
        <f>(N72/N$184)*100</f>
        <v>0.13241220495106507</v>
      </c>
      <c r="Q72" s="23">
        <v>61958</v>
      </c>
      <c r="R72" s="15">
        <v>39382</v>
      </c>
      <c r="S72" s="13">
        <f t="shared" si="63"/>
        <v>-36.437586752316086</v>
      </c>
      <c r="T72" s="23">
        <v>325919</v>
      </c>
      <c r="U72" s="16">
        <v>365397</v>
      </c>
      <c r="V72" s="13">
        <f t="shared" si="64"/>
        <v>12.112825579361743</v>
      </c>
      <c r="W72" s="14">
        <f>(U72/U$184)*100</f>
        <v>0.8285821181395009</v>
      </c>
      <c r="X72" s="24">
        <v>6515.628111477368</v>
      </c>
      <c r="Y72" s="12">
        <v>4143.0767385</v>
      </c>
      <c r="Z72" s="13">
        <f t="shared" si="65"/>
        <v>-36.41324109333507</v>
      </c>
      <c r="AA72" s="25">
        <v>31645.137873977368</v>
      </c>
      <c r="AB72" s="12">
        <v>34453.0807365</v>
      </c>
      <c r="AC72" s="13">
        <f t="shared" si="66"/>
        <v>8.873220504536583</v>
      </c>
      <c r="AD72" s="14">
        <f>(AB72/AB$184)*100</f>
        <v>3.512878304666353</v>
      </c>
    </row>
    <row r="73" spans="1:30" ht="14.25">
      <c r="A73" s="4"/>
      <c r="B73" s="10"/>
      <c r="C73" s="24"/>
      <c r="D73" s="12"/>
      <c r="E73" s="13"/>
      <c r="F73" s="25"/>
      <c r="G73" s="12"/>
      <c r="H73" s="13"/>
      <c r="I73" s="14"/>
      <c r="J73" s="23"/>
      <c r="K73" s="16"/>
      <c r="L73" s="13"/>
      <c r="M73" s="23"/>
      <c r="N73" s="16"/>
      <c r="O73" s="13"/>
      <c r="P73" s="14"/>
      <c r="Q73" s="23"/>
      <c r="R73" s="15"/>
      <c r="S73" s="13"/>
      <c r="T73" s="23"/>
      <c r="U73" s="16"/>
      <c r="V73" s="13"/>
      <c r="W73" s="14"/>
      <c r="X73" s="24"/>
      <c r="Y73" s="12"/>
      <c r="Z73" s="13"/>
      <c r="AA73" s="25"/>
      <c r="AB73" s="12"/>
      <c r="AC73" s="13"/>
      <c r="AD73" s="14"/>
    </row>
    <row r="74" spans="1:30" ht="15">
      <c r="A74" s="4">
        <v>11</v>
      </c>
      <c r="B74" s="5" t="s">
        <v>45</v>
      </c>
      <c r="C74" s="6">
        <f>C75+C76+C77+C78+C79</f>
        <v>1163.987129174931</v>
      </c>
      <c r="D74" s="6">
        <f>D75+D76+D77+D78+D79</f>
        <v>1083.6255176329923</v>
      </c>
      <c r="E74" s="7">
        <f aca="true" t="shared" si="67" ref="E74:E79">((D74-C74)/C74)*100</f>
        <v>-6.903994857649442</v>
      </c>
      <c r="F74" s="6">
        <f>F75+F76+F77+F78+F79</f>
        <v>7450.8300381379495</v>
      </c>
      <c r="G74" s="6">
        <f>G75+G76+G77+G78+G79</f>
        <v>9090.94868710402</v>
      </c>
      <c r="H74" s="7">
        <f aca="true" t="shared" si="68" ref="H74:H79">((G74-F74)/F74)*100</f>
        <v>22.012562903340047</v>
      </c>
      <c r="I74" s="8">
        <f>(G74/G$179)*100</f>
        <v>6.355974664847712</v>
      </c>
      <c r="J74" s="9">
        <f>J75+J76+J77+J78+J79</f>
        <v>71122</v>
      </c>
      <c r="K74" s="9">
        <f>K75+K76+K77+K78+K79</f>
        <v>61815</v>
      </c>
      <c r="L74" s="7">
        <f aca="true" t="shared" si="69" ref="L74:L79">((K74-J74)/J74)*100</f>
        <v>-13.085964961615254</v>
      </c>
      <c r="M74" s="9">
        <f>M75+M76+M77+M78+M79</f>
        <v>510691</v>
      </c>
      <c r="N74" s="9">
        <f>N75+N76+N77+N78+N79</f>
        <v>482380</v>
      </c>
      <c r="O74" s="7">
        <f aca="true" t="shared" si="70" ref="O74:O79">((N74-M74)/M74)*100</f>
        <v>-5.543665347538923</v>
      </c>
      <c r="P74" s="8">
        <f>(N74/N$179)*100</f>
        <v>3.4680331360436254</v>
      </c>
      <c r="Q74" s="9">
        <f>Q75+Q76+Q77+Q78+Q79</f>
        <v>4763136</v>
      </c>
      <c r="R74" s="9">
        <f>R75+R76+R77+R78+R79</f>
        <v>5245208</v>
      </c>
      <c r="S74" s="7">
        <f aca="true" t="shared" si="71" ref="S74:S79">((R74-Q74)/Q74)*100</f>
        <v>10.120895141352252</v>
      </c>
      <c r="T74" s="9">
        <f>T75+T76+T77+T78+T79</f>
        <v>25937709</v>
      </c>
      <c r="U74" s="9">
        <f>U75+U76+U77+U78+U79</f>
        <v>33503539</v>
      </c>
      <c r="V74" s="7">
        <f aca="true" t="shared" si="72" ref="V74:V79">((U74-T74)/T74)*100</f>
        <v>29.169230019505576</v>
      </c>
      <c r="W74" s="8">
        <f>(U74/U$179)*100</f>
        <v>29.17574622303909</v>
      </c>
      <c r="X74" s="6">
        <f>X75+X76+X77+X78+X79</f>
        <v>50595.327351976</v>
      </c>
      <c r="Y74" s="6">
        <f>Y75+Y76+Y77+Y78+Y79</f>
        <v>124572.363484998</v>
      </c>
      <c r="Z74" s="7">
        <f aca="true" t="shared" si="73" ref="Z74:Z79">((Y74-X74)/X74)*100</f>
        <v>146.2131781822197</v>
      </c>
      <c r="AA74" s="6">
        <f>AA75+AA76+AA77+AA78+AA79</f>
        <v>312417.57738446596</v>
      </c>
      <c r="AB74" s="6">
        <f>AB75+AB76+AB77+AB78+AB79</f>
        <v>563174.097314718</v>
      </c>
      <c r="AC74" s="7">
        <f aca="true" t="shared" si="74" ref="AC74:AC79">((AB74-AA74)/AA74)*100</f>
        <v>80.26325600165163</v>
      </c>
      <c r="AD74" s="8">
        <f>(AB74/AB$179)*100</f>
        <v>22.12333817808308</v>
      </c>
    </row>
    <row r="75" spans="1:30" ht="14.25">
      <c r="A75" s="4"/>
      <c r="B75" s="10" t="s">
        <v>2</v>
      </c>
      <c r="C75" s="24">
        <v>229.48025082500007</v>
      </c>
      <c r="D75" s="12">
        <v>173.33513400000007</v>
      </c>
      <c r="E75" s="13">
        <f t="shared" si="67"/>
        <v>-24.466208583594344</v>
      </c>
      <c r="F75" s="25">
        <v>1411.7987962349998</v>
      </c>
      <c r="G75" s="12">
        <v>1504.998480947</v>
      </c>
      <c r="H75" s="13">
        <f t="shared" si="68"/>
        <v>6.601484925511062</v>
      </c>
      <c r="I75" s="14">
        <f>(G75/G$180)*100</f>
        <v>7.784629081004423</v>
      </c>
      <c r="J75" s="23">
        <v>3455</v>
      </c>
      <c r="K75" s="16">
        <v>2704</v>
      </c>
      <c r="L75" s="13">
        <f t="shared" si="69"/>
        <v>-21.736613603473227</v>
      </c>
      <c r="M75" s="23">
        <v>24172</v>
      </c>
      <c r="N75" s="16">
        <v>22105</v>
      </c>
      <c r="O75" s="13">
        <f t="shared" si="70"/>
        <v>-8.551216283302995</v>
      </c>
      <c r="P75" s="14">
        <f>(N75/N$180)*100</f>
        <v>3.5303944523057367</v>
      </c>
      <c r="Q75" s="23">
        <v>0</v>
      </c>
      <c r="R75" s="15">
        <v>0</v>
      </c>
      <c r="S75" s="17" t="s">
        <v>38</v>
      </c>
      <c r="T75" s="23">
        <v>0</v>
      </c>
      <c r="U75" s="16">
        <v>0</v>
      </c>
      <c r="V75" s="17" t="s">
        <v>38</v>
      </c>
      <c r="W75" s="17" t="s">
        <v>38</v>
      </c>
      <c r="X75" s="24">
        <v>138.6632853</v>
      </c>
      <c r="Y75" s="12">
        <v>78.826085</v>
      </c>
      <c r="Z75" s="13">
        <f t="shared" si="73"/>
        <v>-43.15287941616367</v>
      </c>
      <c r="AA75" s="25">
        <v>534.8469506</v>
      </c>
      <c r="AB75" s="12">
        <v>682.5744915</v>
      </c>
      <c r="AC75" s="13">
        <f t="shared" si="74"/>
        <v>27.620525971827426</v>
      </c>
      <c r="AD75" s="14">
        <f>(AB75/AB$180)*100</f>
        <v>4.885140208643333</v>
      </c>
    </row>
    <row r="76" spans="1:30" ht="14.25">
      <c r="A76" s="4"/>
      <c r="B76" s="10" t="s">
        <v>3</v>
      </c>
      <c r="C76" s="24">
        <v>417.2932714269999</v>
      </c>
      <c r="D76" s="12">
        <v>358.52108334500025</v>
      </c>
      <c r="E76" s="13">
        <f t="shared" si="67"/>
        <v>-14.084144678637866</v>
      </c>
      <c r="F76" s="25">
        <v>2326.6498627329997</v>
      </c>
      <c r="G76" s="12">
        <v>2971.5054572510003</v>
      </c>
      <c r="H76" s="13">
        <f t="shared" si="68"/>
        <v>27.716056672168143</v>
      </c>
      <c r="I76" s="14">
        <f>(G76/G$181)*100</f>
        <v>8.755994509469597</v>
      </c>
      <c r="J76" s="23">
        <v>67607</v>
      </c>
      <c r="K76" s="16">
        <v>59078</v>
      </c>
      <c r="L76" s="13">
        <f t="shared" si="69"/>
        <v>-12.615557560607629</v>
      </c>
      <c r="M76" s="23">
        <v>486189</v>
      </c>
      <c r="N76" s="16">
        <v>460036</v>
      </c>
      <c r="O76" s="13">
        <f t="shared" si="70"/>
        <v>-5.379183815347529</v>
      </c>
      <c r="P76" s="14">
        <f>(N76/N$181)*100</f>
        <v>3.4685967645802553</v>
      </c>
      <c r="Q76" s="23">
        <v>0</v>
      </c>
      <c r="R76" s="15">
        <v>0</v>
      </c>
      <c r="S76" s="17" t="s">
        <v>38</v>
      </c>
      <c r="T76" s="23">
        <v>0</v>
      </c>
      <c r="U76" s="16">
        <v>0</v>
      </c>
      <c r="V76" s="17" t="s">
        <v>38</v>
      </c>
      <c r="W76" s="17" t="s">
        <v>38</v>
      </c>
      <c r="X76" s="24">
        <v>15301.702858999997</v>
      </c>
      <c r="Y76" s="12">
        <v>16396.068470399998</v>
      </c>
      <c r="Z76" s="13">
        <f t="shared" si="73"/>
        <v>7.151920420127149</v>
      </c>
      <c r="AA76" s="25">
        <v>98652.23395349999</v>
      </c>
      <c r="AB76" s="12">
        <v>114332.37998819999</v>
      </c>
      <c r="AC76" s="13">
        <f t="shared" si="74"/>
        <v>15.89436488796683</v>
      </c>
      <c r="AD76" s="14">
        <f>(AB76/AB$181)*100</f>
        <v>12.396008919817811</v>
      </c>
    </row>
    <row r="77" spans="1:30" ht="14.25">
      <c r="A77" s="4"/>
      <c r="B77" s="10" t="s">
        <v>4</v>
      </c>
      <c r="C77" s="24">
        <v>487.5274094799391</v>
      </c>
      <c r="D77" s="19">
        <v>504.5984003339961</v>
      </c>
      <c r="E77" s="13">
        <f t="shared" si="67"/>
        <v>3.501544840784886</v>
      </c>
      <c r="F77" s="25">
        <v>3573.6475355979983</v>
      </c>
      <c r="G77" s="19">
        <v>4356.066942287037</v>
      </c>
      <c r="H77" s="13">
        <f t="shared" si="68"/>
        <v>21.894140339671527</v>
      </c>
      <c r="I77" s="14">
        <f>(G77/G$182)*100</f>
        <v>6.563165754100892</v>
      </c>
      <c r="J77" s="23">
        <v>15</v>
      </c>
      <c r="K77" s="20">
        <v>13</v>
      </c>
      <c r="L77" s="13">
        <f t="shared" si="69"/>
        <v>-13.333333333333334</v>
      </c>
      <c r="M77" s="23">
        <v>152</v>
      </c>
      <c r="N77" s="20">
        <v>90</v>
      </c>
      <c r="O77" s="13">
        <f t="shared" si="70"/>
        <v>-40.78947368421053</v>
      </c>
      <c r="P77" s="14">
        <f>(N77/N$182)*100</f>
        <v>6.651884700665188</v>
      </c>
      <c r="Q77" s="23">
        <v>3068293</v>
      </c>
      <c r="R77" s="15">
        <v>3128385</v>
      </c>
      <c r="S77" s="13">
        <f t="shared" si="71"/>
        <v>1.9584831044492816</v>
      </c>
      <c r="T77" s="23">
        <v>18040014</v>
      </c>
      <c r="U77" s="20">
        <v>20184025</v>
      </c>
      <c r="V77" s="13">
        <f t="shared" si="72"/>
        <v>11.884752417597902</v>
      </c>
      <c r="W77" s="14">
        <f>(U77/U$182)*100</f>
        <v>30.44986558190211</v>
      </c>
      <c r="X77" s="24">
        <v>25374.152936376</v>
      </c>
      <c r="Y77" s="19">
        <v>27981.085084098</v>
      </c>
      <c r="Z77" s="13">
        <f t="shared" si="73"/>
        <v>10.27396719117564</v>
      </c>
      <c r="AA77" s="25">
        <v>163693.72587916598</v>
      </c>
      <c r="AB77" s="19">
        <v>175969.18789361801</v>
      </c>
      <c r="AC77" s="13">
        <f t="shared" si="74"/>
        <v>7.499042463920349</v>
      </c>
      <c r="AD77" s="14">
        <f>(AB77/AB$182)*100</f>
        <v>31.178937818972486</v>
      </c>
    </row>
    <row r="78" spans="1:30" ht="14.25">
      <c r="A78" s="4"/>
      <c r="B78" s="10" t="s">
        <v>5</v>
      </c>
      <c r="C78" s="24">
        <v>0</v>
      </c>
      <c r="D78" s="19">
        <v>0</v>
      </c>
      <c r="E78" s="17" t="s">
        <v>38</v>
      </c>
      <c r="F78" s="25">
        <v>0</v>
      </c>
      <c r="G78" s="19">
        <v>0</v>
      </c>
      <c r="H78" s="17" t="s">
        <v>38</v>
      </c>
      <c r="I78" s="14">
        <f>(G78/G$183)*100</f>
        <v>0</v>
      </c>
      <c r="J78" s="23">
        <v>0</v>
      </c>
      <c r="K78" s="20">
        <v>0</v>
      </c>
      <c r="L78" s="17" t="s">
        <v>38</v>
      </c>
      <c r="M78" s="23">
        <v>0</v>
      </c>
      <c r="N78" s="20">
        <v>0</v>
      </c>
      <c r="O78" s="17" t="s">
        <v>38</v>
      </c>
      <c r="P78" s="14">
        <f>(N78/N$183)*100</f>
        <v>0</v>
      </c>
      <c r="Q78" s="23">
        <v>0</v>
      </c>
      <c r="R78" s="22">
        <v>0</v>
      </c>
      <c r="S78" s="13" t="e">
        <f t="shared" si="71"/>
        <v>#DIV/0!</v>
      </c>
      <c r="T78" s="23">
        <v>0</v>
      </c>
      <c r="U78" s="20">
        <v>0</v>
      </c>
      <c r="V78" s="17" t="s">
        <v>38</v>
      </c>
      <c r="W78" s="14">
        <f>(U78/U$183)*100</f>
        <v>0</v>
      </c>
      <c r="X78" s="24">
        <v>0</v>
      </c>
      <c r="Y78" s="19">
        <v>0</v>
      </c>
      <c r="Z78" s="17" t="s">
        <v>38</v>
      </c>
      <c r="AA78" s="25">
        <v>0</v>
      </c>
      <c r="AB78" s="19">
        <v>0</v>
      </c>
      <c r="AC78" s="17" t="s">
        <v>38</v>
      </c>
      <c r="AD78" s="14">
        <f>(AB78/AB$183)*100</f>
        <v>0</v>
      </c>
    </row>
    <row r="79" spans="1:30" s="3" customFormat="1" ht="15">
      <c r="A79" s="4"/>
      <c r="B79" s="10" t="s">
        <v>23</v>
      </c>
      <c r="C79" s="21">
        <v>29.686197442991894</v>
      </c>
      <c r="D79" s="19">
        <v>47.170899953995985</v>
      </c>
      <c r="E79" s="13">
        <f t="shared" si="67"/>
        <v>58.89842424103312</v>
      </c>
      <c r="F79" s="21">
        <v>138.73384357195079</v>
      </c>
      <c r="G79" s="19">
        <v>258.3778066189836</v>
      </c>
      <c r="H79" s="13">
        <f t="shared" si="68"/>
        <v>86.23992528901752</v>
      </c>
      <c r="I79" s="14">
        <f>(G79/G$184)*100</f>
        <v>8.421032385367692</v>
      </c>
      <c r="J79" s="22">
        <v>45</v>
      </c>
      <c r="K79" s="20">
        <v>20</v>
      </c>
      <c r="L79" s="13">
        <f t="shared" si="69"/>
        <v>-55.55555555555556</v>
      </c>
      <c r="M79" s="22">
        <v>178</v>
      </c>
      <c r="N79" s="20">
        <v>149</v>
      </c>
      <c r="O79" s="13">
        <f t="shared" si="70"/>
        <v>-16.292134831460675</v>
      </c>
      <c r="P79" s="14">
        <f>(N79/N$184)*100</f>
        <v>0.8578008059873345</v>
      </c>
      <c r="Q79" s="22">
        <v>1694843</v>
      </c>
      <c r="R79" s="23">
        <v>2116823</v>
      </c>
      <c r="S79" s="13">
        <f t="shared" si="71"/>
        <v>24.897881396683943</v>
      </c>
      <c r="T79" s="22">
        <v>7897695</v>
      </c>
      <c r="U79" s="20">
        <v>13319514</v>
      </c>
      <c r="V79" s="13">
        <f t="shared" si="72"/>
        <v>68.65065060121972</v>
      </c>
      <c r="W79" s="14">
        <f>(U79/U$184)*100</f>
        <v>30.203617223755902</v>
      </c>
      <c r="X79" s="21">
        <v>9780.8082713</v>
      </c>
      <c r="Y79" s="19">
        <v>80116.38384550001</v>
      </c>
      <c r="Z79" s="13">
        <f t="shared" si="73"/>
        <v>719.118232596246</v>
      </c>
      <c r="AA79" s="21">
        <v>49536.7706012</v>
      </c>
      <c r="AB79" s="19">
        <v>272189.9549414</v>
      </c>
      <c r="AC79" s="13">
        <f t="shared" si="74"/>
        <v>449.4705279290176</v>
      </c>
      <c r="AD79" s="14">
        <f>(AB79/AB$184)*100</f>
        <v>27.752821141732564</v>
      </c>
    </row>
    <row r="80" spans="1:30" s="3" customFormat="1" ht="15">
      <c r="A80" s="4"/>
      <c r="B80" s="10"/>
      <c r="C80" s="21"/>
      <c r="D80" s="19"/>
      <c r="E80" s="13"/>
      <c r="F80" s="21"/>
      <c r="G80" s="19"/>
      <c r="H80" s="13"/>
      <c r="I80" s="14"/>
      <c r="J80" s="22"/>
      <c r="K80" s="20"/>
      <c r="L80" s="13"/>
      <c r="M80" s="22"/>
      <c r="N80" s="20"/>
      <c r="O80" s="13"/>
      <c r="P80" s="14"/>
      <c r="Q80" s="22"/>
      <c r="R80" s="23"/>
      <c r="S80" s="13"/>
      <c r="T80" s="22"/>
      <c r="U80" s="20"/>
      <c r="V80" s="13"/>
      <c r="W80" s="14"/>
      <c r="X80" s="21"/>
      <c r="Y80" s="19"/>
      <c r="Z80" s="13"/>
      <c r="AA80" s="21"/>
      <c r="AB80" s="19"/>
      <c r="AC80" s="13"/>
      <c r="AD80" s="14"/>
    </row>
    <row r="81" spans="1:30" s="3" customFormat="1" ht="15">
      <c r="A81" s="4">
        <v>12</v>
      </c>
      <c r="B81" s="5" t="s">
        <v>27</v>
      </c>
      <c r="C81" s="6">
        <f>C82+C83+C84+C85+C86</f>
        <v>675.49101477</v>
      </c>
      <c r="D81" s="6">
        <f>D82+D83+D84+D85+D86</f>
        <v>934.77100775</v>
      </c>
      <c r="E81" s="7">
        <f aca="true" t="shared" si="75" ref="E81:E86">((D81-C81)/C81)*100</f>
        <v>38.38392921751639</v>
      </c>
      <c r="F81" s="6">
        <f>F82+F83+F84+F85+F86</f>
        <v>4952.51099355</v>
      </c>
      <c r="G81" s="6">
        <f>G82+G83+G84+G85+G86</f>
        <v>6086.54358803</v>
      </c>
      <c r="H81" s="7">
        <f aca="true" t="shared" si="76" ref="H81:H86">((G81-F81)/F81)*100</f>
        <v>22.89813381448177</v>
      </c>
      <c r="I81" s="8">
        <f>(G81/G$179)*100</f>
        <v>4.255432317739065</v>
      </c>
      <c r="J81" s="9">
        <f>J82+J83+J84+J85+J86</f>
        <v>61276</v>
      </c>
      <c r="K81" s="9">
        <f>K82+K83+K84+K85+K86</f>
        <v>53754</v>
      </c>
      <c r="L81" s="7">
        <f aca="true" t="shared" si="77" ref="L81:L86">((K81-J81)/J81)*100</f>
        <v>-12.27560545727528</v>
      </c>
      <c r="M81" s="9">
        <f>M82+M83+M84+M85+M86</f>
        <v>449252</v>
      </c>
      <c r="N81" s="9">
        <f>N82+N83+N84+N85+N86</f>
        <v>411404</v>
      </c>
      <c r="O81" s="7">
        <f aca="true" t="shared" si="78" ref="O81:O86">((N81-M81)/M81)*100</f>
        <v>-8.424670340922244</v>
      </c>
      <c r="P81" s="8">
        <f>(N81/N$179)*100</f>
        <v>2.9577567567081795</v>
      </c>
      <c r="Q81" s="9">
        <f>Q82+Q83+Q84+Q85+Q86</f>
        <v>1765797</v>
      </c>
      <c r="R81" s="9">
        <f>R82+R83+R84+R85+R86</f>
        <v>2470398</v>
      </c>
      <c r="S81" s="7">
        <f aca="true" t="shared" si="79" ref="S81:S86">((R81-Q81)/Q81)*100</f>
        <v>39.90271814936824</v>
      </c>
      <c r="T81" s="9">
        <f>T82+T83+T84+T85+T86</f>
        <v>10147273</v>
      </c>
      <c r="U81" s="9">
        <f>U82+U83+U84+U85+U86</f>
        <v>15720344</v>
      </c>
      <c r="V81" s="7">
        <f aca="true" t="shared" si="80" ref="V81:V86">((U81-T81)/T81)*100</f>
        <v>54.92185930150889</v>
      </c>
      <c r="W81" s="8">
        <f>(U81/U$179)*100</f>
        <v>13.689681173170252</v>
      </c>
      <c r="X81" s="6">
        <f>X82+X83+X84+X85+X86</f>
        <v>33123.1225299</v>
      </c>
      <c r="Y81" s="6">
        <f>Y82+Y83+Y84+Y85+Y86</f>
        <v>35160.71969879</v>
      </c>
      <c r="Z81" s="7">
        <f aca="true" t="shared" si="81" ref="Z81:Z86">((Y81-X81)/X81)*100</f>
        <v>6.151585397936679</v>
      </c>
      <c r="AA81" s="6">
        <f>AA82+AA83+AA84+AA85+AA86</f>
        <v>215753.79000560998</v>
      </c>
      <c r="AB81" s="6">
        <f>AB82+AB83+AB84+AB85+AB86</f>
        <v>306331.22667773</v>
      </c>
      <c r="AC81" s="7">
        <f aca="true" t="shared" si="82" ref="AC81:AC86">((AB81-AA81)/AA81)*100</f>
        <v>41.98185193862172</v>
      </c>
      <c r="AD81" s="8">
        <f>(AB81/AB$179)*100</f>
        <v>12.033702108481783</v>
      </c>
    </row>
    <row r="82" spans="1:30" ht="14.25">
      <c r="A82" s="4"/>
      <c r="B82" s="10" t="s">
        <v>2</v>
      </c>
      <c r="C82" s="24">
        <v>81.39774143</v>
      </c>
      <c r="D82" s="19">
        <v>95.07413128</v>
      </c>
      <c r="E82" s="13">
        <f t="shared" si="75"/>
        <v>16.80192792789141</v>
      </c>
      <c r="F82" s="25">
        <v>586.1407838800001</v>
      </c>
      <c r="G82" s="19">
        <v>711.2504860699999</v>
      </c>
      <c r="H82" s="13">
        <f t="shared" si="76"/>
        <v>21.344650573848032</v>
      </c>
      <c r="I82" s="14">
        <f>(G82/G$180)*100</f>
        <v>3.6789546885489766</v>
      </c>
      <c r="J82" s="23">
        <v>3375</v>
      </c>
      <c r="K82" s="20">
        <v>1361</v>
      </c>
      <c r="L82" s="13">
        <f t="shared" si="77"/>
        <v>-59.67407407407408</v>
      </c>
      <c r="M82" s="23">
        <v>32723</v>
      </c>
      <c r="N82" s="20">
        <v>9491</v>
      </c>
      <c r="O82" s="13">
        <f t="shared" si="78"/>
        <v>-70.99593558047856</v>
      </c>
      <c r="P82" s="14">
        <f>(N82/N$180)*100</f>
        <v>1.51580971485337</v>
      </c>
      <c r="Q82" s="23">
        <v>0</v>
      </c>
      <c r="R82" s="15">
        <v>0</v>
      </c>
      <c r="S82" s="17" t="s">
        <v>38</v>
      </c>
      <c r="T82" s="23">
        <v>0</v>
      </c>
      <c r="U82" s="20">
        <v>0</v>
      </c>
      <c r="V82" s="17" t="s">
        <v>38</v>
      </c>
      <c r="W82" s="17" t="s">
        <v>38</v>
      </c>
      <c r="X82" s="24">
        <v>812.01504941</v>
      </c>
      <c r="Y82" s="19">
        <v>193.00460705999998</v>
      </c>
      <c r="Z82" s="13">
        <f t="shared" si="81"/>
        <v>-76.23140024310698</v>
      </c>
      <c r="AA82" s="25">
        <v>8441.54783988</v>
      </c>
      <c r="AB82" s="19">
        <v>1557.61212405</v>
      </c>
      <c r="AC82" s="13">
        <f t="shared" si="82"/>
        <v>-81.54826397249747</v>
      </c>
      <c r="AD82" s="14">
        <f>(AB82/AB$180)*100</f>
        <v>11.147726308883021</v>
      </c>
    </row>
    <row r="83" spans="1:30" ht="14.25">
      <c r="A83" s="4"/>
      <c r="B83" s="10" t="s">
        <v>3</v>
      </c>
      <c r="C83" s="11">
        <v>460.76871385</v>
      </c>
      <c r="D83" s="19">
        <v>543.40037643</v>
      </c>
      <c r="E83" s="13">
        <f t="shared" si="75"/>
        <v>17.933436037695092</v>
      </c>
      <c r="F83" s="11">
        <v>3558.20987083</v>
      </c>
      <c r="G83" s="19">
        <v>3530.38790176</v>
      </c>
      <c r="H83" s="13">
        <f t="shared" si="76"/>
        <v>-0.7819091644391944</v>
      </c>
      <c r="I83" s="14">
        <f>(G83/G$181)*100</f>
        <v>10.402826960548751</v>
      </c>
      <c r="J83" s="15">
        <v>57879</v>
      </c>
      <c r="K83" s="20">
        <v>52136</v>
      </c>
      <c r="L83" s="13">
        <f t="shared" si="77"/>
        <v>-9.922424368078232</v>
      </c>
      <c r="M83" s="15">
        <v>415869</v>
      </c>
      <c r="N83" s="20">
        <v>400941</v>
      </c>
      <c r="O83" s="13">
        <f t="shared" si="78"/>
        <v>-3.5895919147616198</v>
      </c>
      <c r="P83" s="14">
        <f>(N83/N$181)*100</f>
        <v>3.023030057185899</v>
      </c>
      <c r="Q83" s="15">
        <v>0</v>
      </c>
      <c r="R83" s="23">
        <v>0</v>
      </c>
      <c r="S83" s="17" t="s">
        <v>38</v>
      </c>
      <c r="T83" s="15">
        <v>0</v>
      </c>
      <c r="U83" s="20">
        <v>0</v>
      </c>
      <c r="V83" s="17" t="s">
        <v>38</v>
      </c>
      <c r="W83" s="17" t="s">
        <v>38</v>
      </c>
      <c r="X83" s="11">
        <v>16444.8413453</v>
      </c>
      <c r="Y83" s="19">
        <v>17563.95238041</v>
      </c>
      <c r="Z83" s="13">
        <f t="shared" si="81"/>
        <v>6.805240692880544</v>
      </c>
      <c r="AA83" s="11">
        <v>113462.52468259998</v>
      </c>
      <c r="AB83" s="19">
        <v>139500.7695745</v>
      </c>
      <c r="AC83" s="13">
        <f t="shared" si="82"/>
        <v>22.948762126296245</v>
      </c>
      <c r="AD83" s="14">
        <f>(AB83/AB$181)*100</f>
        <v>15.12478603301553</v>
      </c>
    </row>
    <row r="84" spans="1:30" ht="14.25">
      <c r="A84" s="4"/>
      <c r="B84" s="10" t="s">
        <v>4</v>
      </c>
      <c r="C84" s="11">
        <v>104.3513145</v>
      </c>
      <c r="D84" s="19">
        <v>174.12509968999998</v>
      </c>
      <c r="E84" s="13">
        <f t="shared" si="75"/>
        <v>66.86430882478246</v>
      </c>
      <c r="F84" s="11">
        <v>506.97568626</v>
      </c>
      <c r="G84" s="19">
        <v>1092.00701245</v>
      </c>
      <c r="H84" s="13">
        <f t="shared" si="76"/>
        <v>115.39632807754998</v>
      </c>
      <c r="I84" s="14">
        <f>(G84/G$182)*100</f>
        <v>1.6452968061108382</v>
      </c>
      <c r="J84" s="15">
        <v>7</v>
      </c>
      <c r="K84" s="20">
        <v>7</v>
      </c>
      <c r="L84" s="13">
        <f t="shared" si="77"/>
        <v>0</v>
      </c>
      <c r="M84" s="15">
        <v>76</v>
      </c>
      <c r="N84" s="20">
        <v>73</v>
      </c>
      <c r="O84" s="13">
        <f t="shared" si="78"/>
        <v>-3.9473684210526314</v>
      </c>
      <c r="P84" s="14">
        <f>(N84/N$182)*100</f>
        <v>5.395417590539542</v>
      </c>
      <c r="Q84" s="15">
        <v>1551310</v>
      </c>
      <c r="R84" s="23">
        <v>2237228</v>
      </c>
      <c r="S84" s="13">
        <f t="shared" si="79"/>
        <v>44.215405044768616</v>
      </c>
      <c r="T84" s="15">
        <v>8163436</v>
      </c>
      <c r="U84" s="20">
        <v>13953164</v>
      </c>
      <c r="V84" s="13">
        <f t="shared" si="80"/>
        <v>70.92268500665652</v>
      </c>
      <c r="W84" s="14">
        <f>(U84/U$182)*100</f>
        <v>21.049912901031163</v>
      </c>
      <c r="X84" s="11">
        <v>7031.1861442</v>
      </c>
      <c r="Y84" s="19">
        <v>11190.465583</v>
      </c>
      <c r="Z84" s="13">
        <f t="shared" si="81"/>
        <v>59.154733689293295</v>
      </c>
      <c r="AA84" s="11">
        <v>32387.6273453</v>
      </c>
      <c r="AB84" s="19">
        <v>73806.6248889</v>
      </c>
      <c r="AC84" s="13">
        <f t="shared" si="82"/>
        <v>127.8852479745189</v>
      </c>
      <c r="AD84" s="14">
        <f>(AB84/AB$182)*100</f>
        <v>13.077358573879625</v>
      </c>
    </row>
    <row r="85" spans="1:30" ht="14.25">
      <c r="A85" s="4"/>
      <c r="B85" s="10" t="s">
        <v>5</v>
      </c>
      <c r="C85" s="27">
        <v>0</v>
      </c>
      <c r="D85" s="19">
        <v>0</v>
      </c>
      <c r="E85" s="17" t="s">
        <v>38</v>
      </c>
      <c r="F85" s="28">
        <v>0</v>
      </c>
      <c r="G85" s="19">
        <v>0</v>
      </c>
      <c r="H85" s="17" t="s">
        <v>38</v>
      </c>
      <c r="I85" s="14">
        <f>(G85/G$183)*100</f>
        <v>0</v>
      </c>
      <c r="J85" s="26">
        <v>0</v>
      </c>
      <c r="K85" s="20">
        <v>0</v>
      </c>
      <c r="L85" s="17" t="s">
        <v>38</v>
      </c>
      <c r="M85" s="26">
        <v>0</v>
      </c>
      <c r="N85" s="20">
        <v>0</v>
      </c>
      <c r="O85" s="17" t="s">
        <v>38</v>
      </c>
      <c r="P85" s="14">
        <f>(N85/N$183)*100</f>
        <v>0</v>
      </c>
      <c r="Q85" s="26">
        <v>0</v>
      </c>
      <c r="R85" s="23">
        <v>0</v>
      </c>
      <c r="S85" s="13" t="e">
        <f t="shared" si="79"/>
        <v>#DIV/0!</v>
      </c>
      <c r="T85" s="26">
        <v>0</v>
      </c>
      <c r="U85" s="20">
        <v>0</v>
      </c>
      <c r="V85" s="17" t="s">
        <v>38</v>
      </c>
      <c r="W85" s="14">
        <f>(U85/U$183)*100</f>
        <v>0</v>
      </c>
      <c r="X85" s="27">
        <v>0</v>
      </c>
      <c r="Y85" s="19">
        <v>0</v>
      </c>
      <c r="Z85" s="17" t="s">
        <v>38</v>
      </c>
      <c r="AA85" s="28">
        <v>0</v>
      </c>
      <c r="AB85" s="19">
        <v>0</v>
      </c>
      <c r="AC85" s="17" t="s">
        <v>38</v>
      </c>
      <c r="AD85" s="14">
        <f>(AB85/AB$183)*100</f>
        <v>0</v>
      </c>
    </row>
    <row r="86" spans="1:30" ht="14.25">
      <c r="A86" s="4"/>
      <c r="B86" s="10" t="s">
        <v>23</v>
      </c>
      <c r="C86" s="18">
        <v>28.97324499</v>
      </c>
      <c r="D86" s="19">
        <v>122.17140035</v>
      </c>
      <c r="E86" s="13">
        <f t="shared" si="75"/>
        <v>321.66971767286327</v>
      </c>
      <c r="F86" s="11">
        <v>301.18465258</v>
      </c>
      <c r="G86" s="19">
        <v>752.8981877499999</v>
      </c>
      <c r="H86" s="13">
        <f t="shared" si="76"/>
        <v>149.97893528124473</v>
      </c>
      <c r="I86" s="14">
        <f>(G86/G$184)*100</f>
        <v>24.538407941812626</v>
      </c>
      <c r="J86" s="15">
        <v>15</v>
      </c>
      <c r="K86" s="20">
        <v>250</v>
      </c>
      <c r="L86" s="13">
        <f t="shared" si="77"/>
        <v>1566.6666666666665</v>
      </c>
      <c r="M86" s="15">
        <v>584</v>
      </c>
      <c r="N86" s="20">
        <v>899</v>
      </c>
      <c r="O86" s="13">
        <f t="shared" si="78"/>
        <v>53.93835616438356</v>
      </c>
      <c r="P86" s="14">
        <f>(N86/N$184)*100</f>
        <v>5.1755900978698905</v>
      </c>
      <c r="Q86" s="15">
        <v>214487</v>
      </c>
      <c r="R86" s="23">
        <v>233170</v>
      </c>
      <c r="S86" s="13">
        <f t="shared" si="79"/>
        <v>8.710551222218596</v>
      </c>
      <c r="T86" s="15">
        <v>1983837</v>
      </c>
      <c r="U86" s="20">
        <v>1767180</v>
      </c>
      <c r="V86" s="13">
        <f t="shared" si="80"/>
        <v>-10.92110894191408</v>
      </c>
      <c r="W86" s="14">
        <f>(U86/U$184)*100</f>
        <v>4.007295482813935</v>
      </c>
      <c r="X86" s="18">
        <v>8835.07999099</v>
      </c>
      <c r="Y86" s="19">
        <v>6213.2971283199995</v>
      </c>
      <c r="Z86" s="13">
        <f t="shared" si="81"/>
        <v>-29.67469298912619</v>
      </c>
      <c r="AA86" s="11">
        <v>61462.090137830004</v>
      </c>
      <c r="AB86" s="19">
        <v>91466.22009028</v>
      </c>
      <c r="AC86" s="13">
        <f t="shared" si="82"/>
        <v>48.817295157332126</v>
      </c>
      <c r="AD86" s="14">
        <f>(AB86/AB$184)*100</f>
        <v>9.326007814000302</v>
      </c>
    </row>
    <row r="87" spans="1:30" ht="14.25">
      <c r="A87" s="4"/>
      <c r="B87" s="10"/>
      <c r="C87" s="18"/>
      <c r="D87" s="19"/>
      <c r="E87" s="13"/>
      <c r="F87" s="11"/>
      <c r="G87" s="19"/>
      <c r="H87" s="13"/>
      <c r="I87" s="14"/>
      <c r="J87" s="15"/>
      <c r="K87" s="20"/>
      <c r="L87" s="13"/>
      <c r="M87" s="15"/>
      <c r="N87" s="20"/>
      <c r="O87" s="13"/>
      <c r="P87" s="14"/>
      <c r="Q87" s="15"/>
      <c r="R87" s="23"/>
      <c r="S87" s="13"/>
      <c r="T87" s="15"/>
      <c r="U87" s="20"/>
      <c r="V87" s="13"/>
      <c r="W87" s="14"/>
      <c r="X87" s="18"/>
      <c r="Y87" s="19"/>
      <c r="Z87" s="13"/>
      <c r="AA87" s="11"/>
      <c r="AB87" s="19"/>
      <c r="AC87" s="13"/>
      <c r="AD87" s="14"/>
    </row>
    <row r="88" spans="1:30" ht="15">
      <c r="A88" s="4">
        <v>13</v>
      </c>
      <c r="B88" s="5" t="s">
        <v>28</v>
      </c>
      <c r="C88" s="6">
        <f>C89+C90+C91+C92+C93</f>
        <v>55.093342793999994</v>
      </c>
      <c r="D88" s="6">
        <f>D89+D90+D91+D92+D93</f>
        <v>34.169440912999995</v>
      </c>
      <c r="E88" s="7">
        <f>((D88-C88)/C88)*100</f>
        <v>-37.97900221672289</v>
      </c>
      <c r="F88" s="6">
        <f>F89+F90+F91+F92+F93</f>
        <v>355.4694741295</v>
      </c>
      <c r="G88" s="6">
        <f>G89+G90+G91+G92+G93</f>
        <v>298.28719909205</v>
      </c>
      <c r="H88" s="7">
        <f>((G88-F88)/F88)*100</f>
        <v>-16.086409438526942</v>
      </c>
      <c r="I88" s="8">
        <f>(G88/G$179)*100</f>
        <v>0.20854873847950495</v>
      </c>
      <c r="J88" s="9">
        <f>J89+J90+J91+J92+J93</f>
        <v>7644</v>
      </c>
      <c r="K88" s="9">
        <f>K89+K90+K91+K92+K93</f>
        <v>3324</v>
      </c>
      <c r="L88" s="7">
        <f>((K88-J88)/J88)*100</f>
        <v>-56.514913657770805</v>
      </c>
      <c r="M88" s="9">
        <f>M89+M90+M91+M92+M93</f>
        <v>53968</v>
      </c>
      <c r="N88" s="9">
        <f>N89+N90+N91+N92+N93</f>
        <v>29391</v>
      </c>
      <c r="O88" s="7">
        <f>((N88-M88)/M88)*100</f>
        <v>-45.53994959976283</v>
      </c>
      <c r="P88" s="8">
        <f>(N88/N$179)*100</f>
        <v>0.2113042868722961</v>
      </c>
      <c r="Q88" s="9">
        <f>Q89+Q90+Q91+Q92+Q93</f>
        <v>18863</v>
      </c>
      <c r="R88" s="9">
        <f>R89+R90+R91+R92+R93</f>
        <v>9156</v>
      </c>
      <c r="S88" s="7">
        <f aca="true" t="shared" si="83" ref="S88:S93">((R88-Q88)/Q88)*100</f>
        <v>-51.46053119864285</v>
      </c>
      <c r="T88" s="9">
        <f>T89+T90+T91+T92+T93</f>
        <v>122801</v>
      </c>
      <c r="U88" s="9">
        <f>U89+U90+U91+U92+U93</f>
        <v>66788</v>
      </c>
      <c r="V88" s="7">
        <f>((U88-T88)/T88)*100</f>
        <v>-45.612820742502095</v>
      </c>
      <c r="W88" s="8">
        <f>(U88/U$179)*100</f>
        <v>0.05816071367100457</v>
      </c>
      <c r="X88" s="6">
        <f>X89+X90+X91+X92+X93</f>
        <v>1107.357939919</v>
      </c>
      <c r="Y88" s="6">
        <f>Y89+Y90+Y91+Y92+Y93</f>
        <v>766.4288907491997</v>
      </c>
      <c r="Z88" s="7">
        <f>((Y88-X88)/X88)*100</f>
        <v>-30.787610480739254</v>
      </c>
      <c r="AA88" s="6">
        <f>AA89+AA90+AA91+AA92+AA93</f>
        <v>6966.412236095</v>
      </c>
      <c r="AB88" s="6">
        <f>AB89+AB90+AB91+AB92+AB93</f>
        <v>6682.962615466799</v>
      </c>
      <c r="AC88" s="7">
        <f>((AB88-AA88)/AA88)*100</f>
        <v>-4.068803438871527</v>
      </c>
      <c r="AD88" s="8">
        <f>(AB88/AB$179)*100</f>
        <v>0.2625288390897639</v>
      </c>
    </row>
    <row r="89" spans="1:30" s="3" customFormat="1" ht="15">
      <c r="A89" s="4"/>
      <c r="B89" s="10" t="s">
        <v>2</v>
      </c>
      <c r="C89" s="21">
        <v>15.256547900000001</v>
      </c>
      <c r="D89" s="19">
        <v>7.5097491000000005</v>
      </c>
      <c r="E89" s="13">
        <f>((D89-C89)/C89)*100</f>
        <v>-50.776878562417124</v>
      </c>
      <c r="F89" s="21">
        <v>89.464539024</v>
      </c>
      <c r="G89" s="19">
        <v>72.889956535</v>
      </c>
      <c r="H89" s="13">
        <f>((G89-F89)/F89)*100</f>
        <v>-18.526426972986094</v>
      </c>
      <c r="I89" s="14">
        <f>(G89/G$180)*100</f>
        <v>0.37702448377121767</v>
      </c>
      <c r="J89" s="22">
        <v>579</v>
      </c>
      <c r="K89" s="20">
        <v>259</v>
      </c>
      <c r="L89" s="13">
        <f>((K89-J89)/J89)*100</f>
        <v>-55.26770293609672</v>
      </c>
      <c r="M89" s="22">
        <v>4086</v>
      </c>
      <c r="N89" s="20">
        <v>2649</v>
      </c>
      <c r="O89" s="13">
        <f>((N89-M89)/M89)*100</f>
        <v>-35.16886930983848</v>
      </c>
      <c r="P89" s="14">
        <f>(N89/N$180)*100</f>
        <v>0.42307237747830334</v>
      </c>
      <c r="Q89" s="22">
        <v>0</v>
      </c>
      <c r="R89" s="15">
        <v>0</v>
      </c>
      <c r="S89" s="17" t="s">
        <v>38</v>
      </c>
      <c r="T89" s="22">
        <v>0</v>
      </c>
      <c r="U89" s="20">
        <v>0</v>
      </c>
      <c r="V89" s="17" t="s">
        <v>38</v>
      </c>
      <c r="W89" s="17" t="s">
        <v>38</v>
      </c>
      <c r="X89" s="21">
        <v>26.291826299999997</v>
      </c>
      <c r="Y89" s="19">
        <v>13.524819499999984</v>
      </c>
      <c r="Z89" s="13">
        <f>((Y89-X89)/X89)*100</f>
        <v>-48.55884355207388</v>
      </c>
      <c r="AA89" s="21">
        <v>259.8077551</v>
      </c>
      <c r="AB89" s="19">
        <v>128.9303237</v>
      </c>
      <c r="AC89" s="13">
        <f>((AB89-AA89)/AA89)*100</f>
        <v>-50.37472085836132</v>
      </c>
      <c r="AD89" s="14">
        <f>(AB89/AB$180)*100</f>
        <v>0.9227457460886823</v>
      </c>
    </row>
    <row r="90" spans="1:30" ht="14.25">
      <c r="A90" s="4"/>
      <c r="B90" s="10" t="s">
        <v>3</v>
      </c>
      <c r="C90" s="18">
        <v>30.899942101</v>
      </c>
      <c r="D90" s="19">
        <v>18.724685831</v>
      </c>
      <c r="E90" s="13">
        <f>((D90-C90)/C90)*100</f>
        <v>-39.40219768115999</v>
      </c>
      <c r="F90" s="11">
        <v>211.669729682</v>
      </c>
      <c r="G90" s="19">
        <v>152.835914137</v>
      </c>
      <c r="H90" s="13">
        <f>((G90-F90)/F90)*100</f>
        <v>-27.79510118588445</v>
      </c>
      <c r="I90" s="14">
        <f>(G90/G$181)*100</f>
        <v>0.45035435548934266</v>
      </c>
      <c r="J90" s="15">
        <v>7065</v>
      </c>
      <c r="K90" s="20">
        <v>3065</v>
      </c>
      <c r="L90" s="13">
        <f>((K90-J90)/J90)*100</f>
        <v>-56.61712668082095</v>
      </c>
      <c r="M90" s="15">
        <v>49881</v>
      </c>
      <c r="N90" s="20">
        <v>26740</v>
      </c>
      <c r="O90" s="13">
        <f>((N90-M90)/M90)*100</f>
        <v>-46.39241394518955</v>
      </c>
      <c r="P90" s="14">
        <f>(N90/N$181)*100</f>
        <v>0.20161525942507985</v>
      </c>
      <c r="Q90" s="15">
        <v>0</v>
      </c>
      <c r="R90" s="15">
        <v>0</v>
      </c>
      <c r="S90" s="17" t="s">
        <v>38</v>
      </c>
      <c r="T90" s="15">
        <v>0</v>
      </c>
      <c r="U90" s="20">
        <v>0</v>
      </c>
      <c r="V90" s="17" t="s">
        <v>38</v>
      </c>
      <c r="W90" s="17" t="s">
        <v>38</v>
      </c>
      <c r="X90" s="18">
        <v>613.4972607000001</v>
      </c>
      <c r="Y90" s="19">
        <v>383.45459750000003</v>
      </c>
      <c r="Z90" s="13">
        <f>((Y90-X90)/X90)*100</f>
        <v>-37.49693404295261</v>
      </c>
      <c r="AA90" s="11">
        <v>3921.2726381</v>
      </c>
      <c r="AB90" s="19">
        <v>3221.7662849</v>
      </c>
      <c r="AC90" s="13">
        <f>((AB90-AA90)/AA90)*100</f>
        <v>-17.83875842764498</v>
      </c>
      <c r="AD90" s="14">
        <f>(AB90/AB$181)*100</f>
        <v>0.3493065010044444</v>
      </c>
    </row>
    <row r="91" spans="1:30" s="29" customFormat="1" ht="15">
      <c r="A91" s="4"/>
      <c r="B91" s="10" t="s">
        <v>4</v>
      </c>
      <c r="C91" s="21">
        <v>8.807150386</v>
      </c>
      <c r="D91" s="19">
        <v>7.889060163999993</v>
      </c>
      <c r="E91" s="13">
        <f>((D91-C91)/C91)*100</f>
        <v>-10.424373171365614</v>
      </c>
      <c r="F91" s="21">
        <v>53.49859511400001</v>
      </c>
      <c r="G91" s="19">
        <v>72.23310346800001</v>
      </c>
      <c r="H91" s="13">
        <f>((G91-F91)/F91)*100</f>
        <v>35.018692199446896</v>
      </c>
      <c r="I91" s="14">
        <f>(G91/G$182)*100</f>
        <v>0.10883162202844893</v>
      </c>
      <c r="J91" s="22">
        <v>0</v>
      </c>
      <c r="K91" s="20">
        <v>0</v>
      </c>
      <c r="L91" s="17" t="s">
        <v>38</v>
      </c>
      <c r="M91" s="22">
        <v>1</v>
      </c>
      <c r="N91" s="20">
        <v>2</v>
      </c>
      <c r="O91" s="13">
        <f>((N91-M91)/M91)*100</f>
        <v>100</v>
      </c>
      <c r="P91" s="14">
        <f>(N91/N$182)*100</f>
        <v>0.14781966001478197</v>
      </c>
      <c r="Q91" s="22">
        <v>1486</v>
      </c>
      <c r="R91" s="15">
        <v>1375</v>
      </c>
      <c r="S91" s="13">
        <f t="shared" si="83"/>
        <v>-7.469717362045761</v>
      </c>
      <c r="T91" s="22">
        <v>10041</v>
      </c>
      <c r="U91" s="20">
        <v>12844</v>
      </c>
      <c r="V91" s="13">
        <f>((U91-T91)/T91)*100</f>
        <v>27.915546260332636</v>
      </c>
      <c r="W91" s="14">
        <f>(U91/U$182)*100</f>
        <v>0.019376614601594615</v>
      </c>
      <c r="X91" s="21">
        <v>423.193552919</v>
      </c>
      <c r="Y91" s="19">
        <v>353.70527374919965</v>
      </c>
      <c r="Z91" s="13">
        <f>((Y91-X91)/X91)*100</f>
        <v>-16.41997584568604</v>
      </c>
      <c r="AA91" s="21">
        <v>2499.151292895</v>
      </c>
      <c r="AB91" s="19">
        <v>3219.8522868667997</v>
      </c>
      <c r="AC91" s="13">
        <f>((AB91-AA91)/AA91)*100</f>
        <v>28.837829707258113</v>
      </c>
      <c r="AD91" s="14">
        <f>(AB91/AB$182)*100</f>
        <v>0.570506549698848</v>
      </c>
    </row>
    <row r="92" spans="1:30" s="29" customFormat="1" ht="15">
      <c r="A92" s="4"/>
      <c r="B92" s="10" t="s">
        <v>5</v>
      </c>
      <c r="C92" s="21">
        <v>0.129702406999995</v>
      </c>
      <c r="D92" s="19">
        <v>0.045945818</v>
      </c>
      <c r="E92" s="13">
        <f>((D92-C92)/C92)*100</f>
        <v>-64.57597120768794</v>
      </c>
      <c r="F92" s="21">
        <v>0.8366103094999943</v>
      </c>
      <c r="G92" s="19">
        <v>0.32822495205</v>
      </c>
      <c r="H92" s="13">
        <f>((G92-F92)/F92)*100</f>
        <v>-60.7672833668323</v>
      </c>
      <c r="I92" s="14">
        <f>(G92/G$183)*100</f>
        <v>0.0016152378394409428</v>
      </c>
      <c r="J92" s="22">
        <v>0</v>
      </c>
      <c r="K92" s="20">
        <v>0</v>
      </c>
      <c r="L92" s="17" t="s">
        <v>38</v>
      </c>
      <c r="M92" s="22">
        <v>0</v>
      </c>
      <c r="N92" s="20">
        <v>0</v>
      </c>
      <c r="O92" s="17" t="s">
        <v>38</v>
      </c>
      <c r="P92" s="14">
        <f>(N92/N$183)*100</f>
        <v>0</v>
      </c>
      <c r="Q92" s="22">
        <v>17377</v>
      </c>
      <c r="R92" s="15">
        <v>7781</v>
      </c>
      <c r="S92" s="13">
        <f t="shared" si="83"/>
        <v>-55.22242044081257</v>
      </c>
      <c r="T92" s="22">
        <v>112760</v>
      </c>
      <c r="U92" s="20">
        <v>53944</v>
      </c>
      <c r="V92" s="13">
        <f>((U92-T92)/T92)*100</f>
        <v>-52.160340546293014</v>
      </c>
      <c r="W92" s="14">
        <f>(U92/U$183)*100</f>
        <v>1.212668637575418</v>
      </c>
      <c r="X92" s="21">
        <v>44.375299999999996</v>
      </c>
      <c r="Y92" s="19">
        <v>15.744200000000001</v>
      </c>
      <c r="Z92" s="13">
        <f>((Y92-X92)/X92)*100</f>
        <v>-64.52035253846171</v>
      </c>
      <c r="AA92" s="21">
        <v>286.18055</v>
      </c>
      <c r="AB92" s="19">
        <v>112.41372</v>
      </c>
      <c r="AC92" s="13">
        <f>((AB92-AA92)/AA92)*100</f>
        <v>-60.7193011544635</v>
      </c>
      <c r="AD92" s="14">
        <f>(AB92/AB$183)*100</f>
        <v>0.17521824999761665</v>
      </c>
    </row>
    <row r="93" spans="1:30" s="30" customFormat="1" ht="14.25">
      <c r="A93" s="4"/>
      <c r="B93" s="10" t="s">
        <v>23</v>
      </c>
      <c r="C93" s="19">
        <v>0</v>
      </c>
      <c r="D93" s="19">
        <v>0</v>
      </c>
      <c r="E93" s="17" t="s">
        <v>38</v>
      </c>
      <c r="F93" s="11">
        <v>0</v>
      </c>
      <c r="G93" s="19">
        <v>0</v>
      </c>
      <c r="H93" s="17" t="s">
        <v>38</v>
      </c>
      <c r="I93" s="14">
        <f>(G93/G$184)*100</f>
        <v>0</v>
      </c>
      <c r="J93" s="15">
        <v>0</v>
      </c>
      <c r="K93" s="20">
        <v>0</v>
      </c>
      <c r="L93" s="17" t="s">
        <v>38</v>
      </c>
      <c r="M93" s="15">
        <v>0</v>
      </c>
      <c r="N93" s="20">
        <v>0</v>
      </c>
      <c r="O93" s="17" t="s">
        <v>38</v>
      </c>
      <c r="P93" s="14">
        <f>(N93/N$184)*100</f>
        <v>0</v>
      </c>
      <c r="Q93" s="15">
        <v>0</v>
      </c>
      <c r="R93" s="15">
        <v>0</v>
      </c>
      <c r="S93" s="13" t="e">
        <f t="shared" si="83"/>
        <v>#DIV/0!</v>
      </c>
      <c r="T93" s="15">
        <v>0</v>
      </c>
      <c r="U93" s="20">
        <v>0</v>
      </c>
      <c r="V93" s="17" t="s">
        <v>38</v>
      </c>
      <c r="W93" s="14">
        <f>(U93/U$184)*100</f>
        <v>0</v>
      </c>
      <c r="X93" s="19">
        <v>0</v>
      </c>
      <c r="Y93" s="19">
        <v>0</v>
      </c>
      <c r="Z93" s="17" t="s">
        <v>38</v>
      </c>
      <c r="AA93" s="11">
        <v>0</v>
      </c>
      <c r="AB93" s="19">
        <v>0</v>
      </c>
      <c r="AC93" s="17" t="s">
        <v>38</v>
      </c>
      <c r="AD93" s="14">
        <f>(AB93/AB$184)*100</f>
        <v>0</v>
      </c>
    </row>
    <row r="94" spans="1:30" s="30" customFormat="1" ht="14.25">
      <c r="A94" s="4"/>
      <c r="B94" s="10"/>
      <c r="C94" s="19"/>
      <c r="D94" s="19"/>
      <c r="E94" s="13"/>
      <c r="F94" s="11"/>
      <c r="G94" s="19"/>
      <c r="H94" s="13"/>
      <c r="I94" s="14"/>
      <c r="J94" s="15"/>
      <c r="K94" s="20"/>
      <c r="L94" s="13"/>
      <c r="M94" s="15"/>
      <c r="N94" s="20"/>
      <c r="O94" s="13"/>
      <c r="P94" s="14"/>
      <c r="Q94" s="15"/>
      <c r="R94" s="15"/>
      <c r="S94" s="13"/>
      <c r="T94" s="15"/>
      <c r="U94" s="20"/>
      <c r="V94" s="13"/>
      <c r="W94" s="14"/>
      <c r="X94" s="19"/>
      <c r="Y94" s="19"/>
      <c r="Z94" s="13"/>
      <c r="AA94" s="11"/>
      <c r="AB94" s="19"/>
      <c r="AC94" s="13"/>
      <c r="AD94" s="14"/>
    </row>
    <row r="95" spans="1:30" s="30" customFormat="1" ht="15">
      <c r="A95" s="4">
        <v>14</v>
      </c>
      <c r="B95" s="5" t="s">
        <v>29</v>
      </c>
      <c r="C95" s="6">
        <f>C96+C97+C98+C99+C100</f>
        <v>197.485329384</v>
      </c>
      <c r="D95" s="6">
        <f>D96+D97+D98+D99+D100</f>
        <v>137.43809306769978</v>
      </c>
      <c r="E95" s="7">
        <f>((D95-C95)/C95)*100</f>
        <v>-30.405922558197467</v>
      </c>
      <c r="F95" s="6">
        <f>F96+F97+F98+F99+F100</f>
        <v>1074.062448819</v>
      </c>
      <c r="G95" s="6">
        <f>G96+G97+G98+G99+G100</f>
        <v>985.1420566039997</v>
      </c>
      <c r="H95" s="7">
        <f>((G95-F95)/F95)*100</f>
        <v>-8.278884743878168</v>
      </c>
      <c r="I95" s="8">
        <f>(G95/G$179)*100</f>
        <v>0.6887661748584399</v>
      </c>
      <c r="J95" s="9">
        <f>J96+J97+J98+J99+J100</f>
        <v>15837</v>
      </c>
      <c r="K95" s="9">
        <f>K96+K97+K98+K99+K100</f>
        <v>14115</v>
      </c>
      <c r="L95" s="7">
        <f>((K95-J95)/J95)*100</f>
        <v>-10.87327145292669</v>
      </c>
      <c r="M95" s="9">
        <f>M96+M97+M98+M99+M100</f>
        <v>93465</v>
      </c>
      <c r="N95" s="9">
        <f>N96+N97+N98+N99+N100</f>
        <v>102108</v>
      </c>
      <c r="O95" s="7">
        <f>((N95-M95)/M95)*100</f>
        <v>9.247311827956988</v>
      </c>
      <c r="P95" s="8">
        <f>(N95/N$179)*100</f>
        <v>0.7340974490135215</v>
      </c>
      <c r="Q95" s="9">
        <f>Q96+Q97+Q98+Q99+Q100</f>
        <v>104675</v>
      </c>
      <c r="R95" s="9">
        <f>R96+R97+R98+R99+R100</f>
        <v>159187</v>
      </c>
      <c r="S95" s="7">
        <f aca="true" t="shared" si="84" ref="S95:S100">((R95-Q95)/Q95)*100</f>
        <v>52.0773823740148</v>
      </c>
      <c r="T95" s="9">
        <f>T96+T97+T98+T99+T100</f>
        <v>749689</v>
      </c>
      <c r="U95" s="9">
        <f>U96+U97+U98+U99+U100</f>
        <v>2082711</v>
      </c>
      <c r="V95" s="7">
        <f>((U95-T95)/T95)*100</f>
        <v>177.80999854606375</v>
      </c>
      <c r="W95" s="8">
        <f>(U95/U$179)*100</f>
        <v>1.8136784771284005</v>
      </c>
      <c r="X95" s="6">
        <f>X96+X97+X98+X99+X100</f>
        <v>4081.2672483300003</v>
      </c>
      <c r="Y95" s="6">
        <f>Y96+Y97+Y98+Y99+Y100</f>
        <v>5933.008187099995</v>
      </c>
      <c r="Z95" s="7">
        <f>((Y95-X95)/X95)*100</f>
        <v>45.3717148644873</v>
      </c>
      <c r="AA95" s="6">
        <f>AA96+AA97+AA98+AA99+AA100</f>
        <v>67939.56691000001</v>
      </c>
      <c r="AB95" s="6">
        <f>AB96+AB97+AB98+AB99+AB100</f>
        <v>68172.62626579999</v>
      </c>
      <c r="AC95" s="7">
        <f>((AB95-AA95)/AA95)*100</f>
        <v>0.34303921323007125</v>
      </c>
      <c r="AD95" s="8">
        <f>(AB95/AB$179)*100</f>
        <v>2.678045869932</v>
      </c>
    </row>
    <row r="96" spans="1:30" s="30" customFormat="1" ht="14.25">
      <c r="A96" s="4"/>
      <c r="B96" s="10" t="s">
        <v>2</v>
      </c>
      <c r="C96" s="11">
        <v>2.3950254</v>
      </c>
      <c r="D96" s="12">
        <v>0.6962397900000002</v>
      </c>
      <c r="E96" s="13">
        <f>((D96-C96)/C96)*100</f>
        <v>-70.92975339635228</v>
      </c>
      <c r="F96" s="11">
        <v>13.082526399999999</v>
      </c>
      <c r="G96" s="12">
        <v>11.9673461</v>
      </c>
      <c r="H96" s="13">
        <f>((G96-F96)/F96)*100</f>
        <v>-8.524196824857917</v>
      </c>
      <c r="I96" s="14">
        <f>(G96/G$180)*100</f>
        <v>0.061901292029135045</v>
      </c>
      <c r="J96" s="15">
        <v>2700</v>
      </c>
      <c r="K96" s="16">
        <v>352</v>
      </c>
      <c r="L96" s="13">
        <f>((K96-J96)/J96)*100</f>
        <v>-86.96296296296296</v>
      </c>
      <c r="M96" s="15">
        <v>15356</v>
      </c>
      <c r="N96" s="16">
        <v>15020</v>
      </c>
      <c r="O96" s="13">
        <f>((N96-M96)/M96)*100</f>
        <v>-2.188069809846314</v>
      </c>
      <c r="P96" s="14">
        <f>(N96/N$180)*100</f>
        <v>2.3988475310396815</v>
      </c>
      <c r="Q96" s="15">
        <v>0</v>
      </c>
      <c r="R96" s="15">
        <v>0</v>
      </c>
      <c r="S96" s="17" t="s">
        <v>38</v>
      </c>
      <c r="T96" s="15">
        <v>0</v>
      </c>
      <c r="U96" s="16">
        <v>0</v>
      </c>
      <c r="V96" s="17" t="s">
        <v>38</v>
      </c>
      <c r="W96" s="17" t="s">
        <v>38</v>
      </c>
      <c r="X96" s="11">
        <v>4.984452399999999</v>
      </c>
      <c r="Y96" s="12">
        <v>0.7961287999999993</v>
      </c>
      <c r="Z96" s="13">
        <f>((Y96-X96)/X96)*100</f>
        <v>-84.02775799403763</v>
      </c>
      <c r="AA96" s="11">
        <v>22.8886733</v>
      </c>
      <c r="AB96" s="12">
        <v>21.405040600000003</v>
      </c>
      <c r="AC96" s="13">
        <f>((AB96-AA96)/AA96)*100</f>
        <v>-6.481951489953756</v>
      </c>
      <c r="AD96" s="14">
        <f>(AB96/AB$180)*100</f>
        <v>0.1531944510157585</v>
      </c>
    </row>
    <row r="97" spans="1:30" s="30" customFormat="1" ht="14.25">
      <c r="A97" s="4"/>
      <c r="B97" s="10" t="s">
        <v>3</v>
      </c>
      <c r="C97" s="11">
        <v>52.391400300000015</v>
      </c>
      <c r="D97" s="12">
        <v>57.92949221999999</v>
      </c>
      <c r="E97" s="13">
        <f>((D97-C97)/C97)*100</f>
        <v>10.570612520925456</v>
      </c>
      <c r="F97" s="11">
        <v>303.8329347</v>
      </c>
      <c r="G97" s="12">
        <v>381.5582938</v>
      </c>
      <c r="H97" s="13">
        <f>((G97-F97)/F97)*100</f>
        <v>25.581610886504063</v>
      </c>
      <c r="I97" s="14">
        <f>(G97/G$181)*100</f>
        <v>1.1243197677469998</v>
      </c>
      <c r="J97" s="15">
        <v>13131</v>
      </c>
      <c r="K97" s="16">
        <v>13752</v>
      </c>
      <c r="L97" s="13">
        <f>((K97-J97)/J97)*100</f>
        <v>4.729266620973269</v>
      </c>
      <c r="M97" s="15">
        <v>78045</v>
      </c>
      <c r="N97" s="16">
        <v>86998</v>
      </c>
      <c r="O97" s="13">
        <f>((N97-M97)/M97)*100</f>
        <v>11.47158690499071</v>
      </c>
      <c r="P97" s="14">
        <f>(N97/N$181)*100</f>
        <v>0.6559507980352691</v>
      </c>
      <c r="Q97" s="15">
        <v>0</v>
      </c>
      <c r="R97" s="22">
        <v>0</v>
      </c>
      <c r="S97" s="17" t="s">
        <v>38</v>
      </c>
      <c r="T97" s="15">
        <v>0</v>
      </c>
      <c r="U97" s="16">
        <v>0</v>
      </c>
      <c r="V97" s="17" t="s">
        <v>38</v>
      </c>
      <c r="W97" s="17" t="s">
        <v>38</v>
      </c>
      <c r="X97" s="11">
        <v>775.53920163</v>
      </c>
      <c r="Y97" s="12">
        <v>525.2243956999998</v>
      </c>
      <c r="Z97" s="13">
        <f>((Y97-X97)/X97)*100</f>
        <v>-32.27622864245903</v>
      </c>
      <c r="AA97" s="11">
        <v>3585.789994399999</v>
      </c>
      <c r="AB97" s="12">
        <v>4109.3014691</v>
      </c>
      <c r="AC97" s="13">
        <f>((AB97-AA97)/AA97)*100</f>
        <v>14.599613349292042</v>
      </c>
      <c r="AD97" s="14">
        <f>(AB97/AB$181)*100</f>
        <v>0.44553378203481236</v>
      </c>
    </row>
    <row r="98" spans="1:30" s="29" customFormat="1" ht="15">
      <c r="A98" s="4"/>
      <c r="B98" s="10" t="s">
        <v>4</v>
      </c>
      <c r="C98" s="21">
        <v>142.657925044</v>
      </c>
      <c r="D98" s="12">
        <v>78.7896149689998</v>
      </c>
      <c r="E98" s="13">
        <f>((D98-C98)/C98)*100</f>
        <v>-44.77025027197142</v>
      </c>
      <c r="F98" s="21">
        <v>757.0015817740001</v>
      </c>
      <c r="G98" s="12">
        <v>591.4050885719997</v>
      </c>
      <c r="H98" s="13">
        <f>((G98-F98)/F98)*100</f>
        <v>-21.875316668947008</v>
      </c>
      <c r="I98" s="14">
        <f>(G98/G$182)*100</f>
        <v>0.891053713256041</v>
      </c>
      <c r="J98" s="22">
        <v>6</v>
      </c>
      <c r="K98" s="16">
        <v>11</v>
      </c>
      <c r="L98" s="13">
        <f>((K98-J98)/J98)*100</f>
        <v>83.33333333333334</v>
      </c>
      <c r="M98" s="22">
        <v>61</v>
      </c>
      <c r="N98" s="16">
        <v>89</v>
      </c>
      <c r="O98" s="13">
        <f>((N98-M98)/M98)*100</f>
        <v>45.90163934426229</v>
      </c>
      <c r="P98" s="14">
        <f>(N98/N$182)*100</f>
        <v>6.577974870657798</v>
      </c>
      <c r="Q98" s="22">
        <v>104590</v>
      </c>
      <c r="R98" s="15">
        <v>159114</v>
      </c>
      <c r="S98" s="13">
        <f t="shared" si="84"/>
        <v>52.13117888899512</v>
      </c>
      <c r="T98" s="22">
        <v>749037</v>
      </c>
      <c r="U98" s="16">
        <v>2082217</v>
      </c>
      <c r="V98" s="13">
        <f>((U98-T98)/T98)*100</f>
        <v>177.9858671868012</v>
      </c>
      <c r="W98" s="14">
        <f>(U98/U$182)*100</f>
        <v>3.1412578889667184</v>
      </c>
      <c r="X98" s="21">
        <v>3282.0570943000002</v>
      </c>
      <c r="Y98" s="12">
        <v>5395.249108199995</v>
      </c>
      <c r="Z98" s="13">
        <f>((Y98-X98)/X98)*100</f>
        <v>64.38620515072722</v>
      </c>
      <c r="AA98" s="21">
        <v>64252.50564370001</v>
      </c>
      <c r="AB98" s="12">
        <v>63970.767896599995</v>
      </c>
      <c r="AC98" s="13">
        <f>((AB98-AA98)/AA98)*100</f>
        <v>-0.43848522991825</v>
      </c>
      <c r="AD98" s="14">
        <f>(AB98/AB$182)*100</f>
        <v>11.334601348991903</v>
      </c>
    </row>
    <row r="99" spans="1:30" s="30" customFormat="1" ht="14.25">
      <c r="A99" s="4"/>
      <c r="B99" s="10" t="s">
        <v>5</v>
      </c>
      <c r="C99" s="18">
        <v>0.040978640000000004</v>
      </c>
      <c r="D99" s="12">
        <v>0.022746088699999997</v>
      </c>
      <c r="E99" s="13">
        <f>((D99-C99)/C99)*100</f>
        <v>-44.49281698953407</v>
      </c>
      <c r="F99" s="11">
        <v>0.145405945</v>
      </c>
      <c r="G99" s="12">
        <v>0.21132813199999997</v>
      </c>
      <c r="H99" s="13">
        <f>((G99-F99)/F99)*100</f>
        <v>45.33665181296402</v>
      </c>
      <c r="I99" s="14">
        <f>(G99/G$183)*100</f>
        <v>0.0010399733268687374</v>
      </c>
      <c r="J99" s="15">
        <v>0</v>
      </c>
      <c r="K99" s="16">
        <v>0</v>
      </c>
      <c r="L99" s="17" t="s">
        <v>38</v>
      </c>
      <c r="M99" s="15">
        <v>3</v>
      </c>
      <c r="N99" s="16">
        <v>1</v>
      </c>
      <c r="O99" s="13">
        <f>((N99-M99)/M99)*100</f>
        <v>-66.66666666666666</v>
      </c>
      <c r="P99" s="14">
        <f>(N99/N$183)*100</f>
        <v>0.06317119393556538</v>
      </c>
      <c r="Q99" s="15">
        <v>85</v>
      </c>
      <c r="R99" s="15">
        <v>73</v>
      </c>
      <c r="S99" s="13">
        <f t="shared" si="84"/>
        <v>-14.117647058823529</v>
      </c>
      <c r="T99" s="15">
        <v>652</v>
      </c>
      <c r="U99" s="16">
        <v>494</v>
      </c>
      <c r="V99" s="13">
        <f>((U99-T99)/T99)*100</f>
        <v>-24.233128834355828</v>
      </c>
      <c r="W99" s="14">
        <f>(U99/U$183)*100</f>
        <v>0.011105188843286677</v>
      </c>
      <c r="X99" s="18">
        <v>18.686500000000002</v>
      </c>
      <c r="Y99" s="12">
        <v>11.7385544</v>
      </c>
      <c r="Z99" s="13">
        <f>((Y99-X99)/X99)*100</f>
        <v>-37.181631659219235</v>
      </c>
      <c r="AA99" s="11">
        <v>78.3825986</v>
      </c>
      <c r="AB99" s="12">
        <v>71.1518595</v>
      </c>
      <c r="AC99" s="13">
        <f>((AB99-AA99)/AA99)*100</f>
        <v>-9.224929039288057</v>
      </c>
      <c r="AD99" s="14">
        <f>(AB99/AB$183)*100</f>
        <v>0.11090376073015194</v>
      </c>
    </row>
    <row r="100" spans="1:30" s="30" customFormat="1" ht="14.25">
      <c r="A100" s="4"/>
      <c r="B100" s="10" t="s">
        <v>23</v>
      </c>
      <c r="C100" s="18">
        <v>0</v>
      </c>
      <c r="D100" s="12">
        <v>0</v>
      </c>
      <c r="E100" s="17" t="s">
        <v>38</v>
      </c>
      <c r="F100" s="11">
        <v>0</v>
      </c>
      <c r="G100" s="12">
        <v>0</v>
      </c>
      <c r="H100" s="17" t="s">
        <v>38</v>
      </c>
      <c r="I100" s="14">
        <f>(G100/G$184)*100</f>
        <v>0</v>
      </c>
      <c r="J100" s="15">
        <v>0</v>
      </c>
      <c r="K100" s="16">
        <v>0</v>
      </c>
      <c r="L100" s="17" t="s">
        <v>38</v>
      </c>
      <c r="M100" s="15">
        <v>0</v>
      </c>
      <c r="N100" s="16">
        <v>0</v>
      </c>
      <c r="O100" s="17" t="s">
        <v>38</v>
      </c>
      <c r="P100" s="14">
        <f>(N100/N$184)*100</f>
        <v>0</v>
      </c>
      <c r="Q100" s="15">
        <v>0</v>
      </c>
      <c r="R100" s="15">
        <v>0</v>
      </c>
      <c r="S100" s="13" t="e">
        <f t="shared" si="84"/>
        <v>#DIV/0!</v>
      </c>
      <c r="T100" s="15">
        <v>0</v>
      </c>
      <c r="U100" s="16">
        <v>0</v>
      </c>
      <c r="V100" s="17" t="s">
        <v>38</v>
      </c>
      <c r="W100" s="14">
        <f>(U100/U$184)*100</f>
        <v>0</v>
      </c>
      <c r="X100" s="18">
        <v>0</v>
      </c>
      <c r="Y100" s="12">
        <v>0</v>
      </c>
      <c r="Z100" s="17" t="s">
        <v>38</v>
      </c>
      <c r="AA100" s="11">
        <v>0</v>
      </c>
      <c r="AB100" s="12">
        <v>0</v>
      </c>
      <c r="AC100" s="17" t="s">
        <v>38</v>
      </c>
      <c r="AD100" s="14">
        <f>(AB100/AB$184)*100</f>
        <v>0</v>
      </c>
    </row>
    <row r="101" spans="1:30" s="30" customFormat="1" ht="14.25">
      <c r="A101" s="4"/>
      <c r="B101" s="10"/>
      <c r="C101" s="18"/>
      <c r="D101" s="12"/>
      <c r="E101" s="13"/>
      <c r="F101" s="11"/>
      <c r="G101" s="12"/>
      <c r="H101" s="13"/>
      <c r="I101" s="14"/>
      <c r="J101" s="15"/>
      <c r="K101" s="16"/>
      <c r="L101" s="13"/>
      <c r="M101" s="15"/>
      <c r="N101" s="16"/>
      <c r="O101" s="13"/>
      <c r="P101" s="14"/>
      <c r="Q101" s="15"/>
      <c r="R101" s="15"/>
      <c r="S101" s="13"/>
      <c r="T101" s="15"/>
      <c r="U101" s="16"/>
      <c r="V101" s="13"/>
      <c r="W101" s="14"/>
      <c r="X101" s="18"/>
      <c r="Y101" s="12"/>
      <c r="Z101" s="13"/>
      <c r="AA101" s="11"/>
      <c r="AB101" s="12"/>
      <c r="AC101" s="13"/>
      <c r="AD101" s="14"/>
    </row>
    <row r="102" spans="1:30" s="30" customFormat="1" ht="15">
      <c r="A102" s="4">
        <v>15</v>
      </c>
      <c r="B102" s="5" t="s">
        <v>33</v>
      </c>
      <c r="C102" s="6">
        <f>C103+C104+C105+C106+C107</f>
        <v>243.64982389000176</v>
      </c>
      <c r="D102" s="6">
        <f>D103+D104+D105+D106+D107</f>
        <v>335.03022001800093</v>
      </c>
      <c r="E102" s="7">
        <f aca="true" t="shared" si="85" ref="E102:E107">((D102-C102)/C102)*100</f>
        <v>37.504806968074725</v>
      </c>
      <c r="F102" s="6">
        <f>F103+F104+F105+F106+F107</f>
        <v>1726.921090018021</v>
      </c>
      <c r="G102" s="6">
        <f>G103+G104+G105+G106+G107</f>
        <v>2375.8111200479993</v>
      </c>
      <c r="H102" s="7">
        <f aca="true" t="shared" si="86" ref="H102:H107">((G102-F102)/F102)*100</f>
        <v>37.57496701966892</v>
      </c>
      <c r="I102" s="8">
        <f>(G102/G$179)*100</f>
        <v>1.6610582467492665</v>
      </c>
      <c r="J102" s="9">
        <f>J103+J104+J105+J106+J107</f>
        <v>23649</v>
      </c>
      <c r="K102" s="9">
        <f>K103+K104+K105+K106+K107</f>
        <v>21202</v>
      </c>
      <c r="L102" s="7">
        <f aca="true" t="shared" si="87" ref="L102:L107">((K102-J102)/J102)*100</f>
        <v>-10.347160556471731</v>
      </c>
      <c r="M102" s="9">
        <f>M103+M104+M105+M106+M107</f>
        <v>141766</v>
      </c>
      <c r="N102" s="9">
        <f>N103+N104+N105+N106+N107</f>
        <v>152227</v>
      </c>
      <c r="O102" s="7">
        <f aca="true" t="shared" si="88" ref="O102:O107">((N102-M102)/M102)*100</f>
        <v>7.379061269980109</v>
      </c>
      <c r="P102" s="8">
        <f>(N102/N$179)*100</f>
        <v>1.0944240644315955</v>
      </c>
      <c r="Q102" s="9">
        <f>Q103+Q104+Q105+Q106+Q107</f>
        <v>988084</v>
      </c>
      <c r="R102" s="9">
        <f>R103+R104+R105+R106+R107</f>
        <v>1133781</v>
      </c>
      <c r="S102" s="7">
        <f aca="true" t="shared" si="89" ref="S102:S107">((R102-Q102)/Q102)*100</f>
        <v>14.74540626100615</v>
      </c>
      <c r="T102" s="9">
        <f>T103+T104+T105+T106+T107</f>
        <v>6871907</v>
      </c>
      <c r="U102" s="9">
        <f>U103+U104+U105+U106+U107</f>
        <v>8470688</v>
      </c>
      <c r="V102" s="7">
        <f aca="true" t="shared" si="90" ref="V102:V107">((U102-T102)/T102)*100</f>
        <v>23.265463284063653</v>
      </c>
      <c r="W102" s="8">
        <f>(U102/U$179)*100</f>
        <v>7.376493671983206</v>
      </c>
      <c r="X102" s="6">
        <f>X103+X104+X105+X106+X107</f>
        <v>13769.512886747005</v>
      </c>
      <c r="Y102" s="6">
        <f>Y103+Y104+Y105+Y106+Y107</f>
        <v>13643.317609951991</v>
      </c>
      <c r="Z102" s="7">
        <f aca="true" t="shared" si="91" ref="Z102:Z107">((Y102-X102)/X102)*100</f>
        <v>-0.9164832324350037</v>
      </c>
      <c r="AA102" s="6">
        <f>AA103+AA104+AA105+AA106+AA107</f>
        <v>102126.60110687303</v>
      </c>
      <c r="AB102" s="6">
        <f>AB103+AB104+AB105+AB106+AB107</f>
        <v>101928.12682281197</v>
      </c>
      <c r="AC102" s="7">
        <f aca="true" t="shared" si="92" ref="AC102:AC107">((AB102-AA102)/AA102)*100</f>
        <v>-0.19434141732902432</v>
      </c>
      <c r="AD102" s="8">
        <f>(AB102/AB$179)*100</f>
        <v>4.0040733945536156</v>
      </c>
    </row>
    <row r="103" spans="1:30" s="31" customFormat="1" ht="15">
      <c r="A103" s="4"/>
      <c r="B103" s="10" t="s">
        <v>2</v>
      </c>
      <c r="C103" s="18">
        <v>26.8119771</v>
      </c>
      <c r="D103" s="19">
        <v>56.4701149</v>
      </c>
      <c r="E103" s="13">
        <f t="shared" si="85"/>
        <v>110.61525858158367</v>
      </c>
      <c r="F103" s="11">
        <v>172.789764</v>
      </c>
      <c r="G103" s="19">
        <v>312.76414009999996</v>
      </c>
      <c r="H103" s="13">
        <f t="shared" si="86"/>
        <v>81.00848850051094</v>
      </c>
      <c r="I103" s="14">
        <f>(G103/G$180)*100</f>
        <v>1.6177775933606036</v>
      </c>
      <c r="J103" s="15">
        <v>4379</v>
      </c>
      <c r="K103" s="20">
        <v>3974</v>
      </c>
      <c r="L103" s="13">
        <f t="shared" si="87"/>
        <v>-9.248686914820734</v>
      </c>
      <c r="M103" s="15">
        <v>23174</v>
      </c>
      <c r="N103" s="20">
        <v>25593</v>
      </c>
      <c r="O103" s="13">
        <f t="shared" si="88"/>
        <v>10.4384223698973</v>
      </c>
      <c r="P103" s="14">
        <f>(N103/N$180)*100</f>
        <v>4.087463705852102</v>
      </c>
      <c r="Q103" s="15">
        <v>0</v>
      </c>
      <c r="R103" s="15">
        <v>0</v>
      </c>
      <c r="S103" s="17" t="s">
        <v>38</v>
      </c>
      <c r="T103" s="15">
        <v>0</v>
      </c>
      <c r="U103" s="20">
        <v>0</v>
      </c>
      <c r="V103" s="17" t="s">
        <v>38</v>
      </c>
      <c r="W103" s="17" t="s">
        <v>38</v>
      </c>
      <c r="X103" s="18">
        <v>308.2872321</v>
      </c>
      <c r="Y103" s="19">
        <v>326.91504299999997</v>
      </c>
      <c r="Z103" s="13">
        <f t="shared" si="91"/>
        <v>6.042355621772112</v>
      </c>
      <c r="AA103" s="11">
        <v>1724.9214731</v>
      </c>
      <c r="AB103" s="19">
        <v>2105.5081786</v>
      </c>
      <c r="AC103" s="13">
        <f t="shared" si="92"/>
        <v>22.064001836328007</v>
      </c>
      <c r="AD103" s="14">
        <f>(AB103/AB$180)*100</f>
        <v>15.06898190745859</v>
      </c>
    </row>
    <row r="104" spans="1:30" ht="14.25">
      <c r="A104" s="4"/>
      <c r="B104" s="10" t="s">
        <v>3</v>
      </c>
      <c r="C104" s="21">
        <v>102.20574809000136</v>
      </c>
      <c r="D104" s="19">
        <v>94.83485354600084</v>
      </c>
      <c r="E104" s="13">
        <f t="shared" si="85"/>
        <v>-7.211819962914204</v>
      </c>
      <c r="F104" s="21">
        <v>609.9635421800062</v>
      </c>
      <c r="G104" s="19">
        <v>657.1895445670026</v>
      </c>
      <c r="H104" s="13">
        <f t="shared" si="86"/>
        <v>7.742430345625396</v>
      </c>
      <c r="I104" s="14">
        <f>(G104/G$181)*100</f>
        <v>1.936509330604751</v>
      </c>
      <c r="J104" s="22">
        <v>19220</v>
      </c>
      <c r="K104" s="20">
        <v>17178</v>
      </c>
      <c r="L104" s="13">
        <f t="shared" si="87"/>
        <v>-10.624349635796046</v>
      </c>
      <c r="M104" s="22">
        <v>118144</v>
      </c>
      <c r="N104" s="20">
        <v>126167</v>
      </c>
      <c r="O104" s="13">
        <f t="shared" si="88"/>
        <v>6.790865384615384</v>
      </c>
      <c r="P104" s="14">
        <f>(N104/N$181)*100</f>
        <v>0.9512786999208693</v>
      </c>
      <c r="Q104" s="22">
        <v>0</v>
      </c>
      <c r="R104" s="15">
        <v>0</v>
      </c>
      <c r="S104" s="17" t="s">
        <v>38</v>
      </c>
      <c r="T104" s="22">
        <v>0</v>
      </c>
      <c r="U104" s="20">
        <v>0</v>
      </c>
      <c r="V104" s="17" t="s">
        <v>38</v>
      </c>
      <c r="W104" s="17" t="s">
        <v>38</v>
      </c>
      <c r="X104" s="21">
        <v>3348.7356204</v>
      </c>
      <c r="Y104" s="19">
        <v>3313.6985528</v>
      </c>
      <c r="Z104" s="13">
        <f t="shared" si="91"/>
        <v>-1.0462775080409203</v>
      </c>
      <c r="AA104" s="21">
        <v>20693.674674</v>
      </c>
      <c r="AB104" s="19">
        <v>23042.0588502</v>
      </c>
      <c r="AC104" s="13">
        <f t="shared" si="92"/>
        <v>11.348318813335556</v>
      </c>
      <c r="AD104" s="14">
        <f>(AB104/AB$181)*100</f>
        <v>2.498238618556925</v>
      </c>
    </row>
    <row r="105" spans="1:30" ht="14.25">
      <c r="A105" s="4"/>
      <c r="B105" s="10" t="s">
        <v>4</v>
      </c>
      <c r="C105" s="32">
        <v>72.55623619400035</v>
      </c>
      <c r="D105" s="19">
        <v>84.08892363100003</v>
      </c>
      <c r="E105" s="13">
        <f t="shared" si="85"/>
        <v>15.894825919806069</v>
      </c>
      <c r="F105" s="25">
        <v>513.4944152310138</v>
      </c>
      <c r="G105" s="19">
        <v>642.6014786589968</v>
      </c>
      <c r="H105" s="13">
        <f t="shared" si="86"/>
        <v>25.14283692255924</v>
      </c>
      <c r="I105" s="14">
        <f>(G105/G$182)*100</f>
        <v>0.9681899002348748</v>
      </c>
      <c r="J105" s="23">
        <v>9</v>
      </c>
      <c r="K105" s="20">
        <v>18</v>
      </c>
      <c r="L105" s="13">
        <f t="shared" si="87"/>
        <v>100</v>
      </c>
      <c r="M105" s="23">
        <v>69</v>
      </c>
      <c r="N105" s="20">
        <v>121</v>
      </c>
      <c r="O105" s="13">
        <f t="shared" si="88"/>
        <v>75.36231884057972</v>
      </c>
      <c r="P105" s="14">
        <f>(N105/N$182)*100</f>
        <v>8.94308943089431</v>
      </c>
      <c r="Q105" s="23">
        <v>820045</v>
      </c>
      <c r="R105" s="15">
        <v>1101789</v>
      </c>
      <c r="S105" s="13">
        <f t="shared" si="89"/>
        <v>34.35713893749733</v>
      </c>
      <c r="T105" s="23">
        <v>5453694</v>
      </c>
      <c r="U105" s="20">
        <v>7737620</v>
      </c>
      <c r="V105" s="13">
        <f t="shared" si="90"/>
        <v>41.878513902686876</v>
      </c>
      <c r="W105" s="14">
        <f>(U105/U$182)*100</f>
        <v>11.673067632637068</v>
      </c>
      <c r="X105" s="32">
        <v>6601.206952600005</v>
      </c>
      <c r="Y105" s="19">
        <v>7388.784347099992</v>
      </c>
      <c r="Z105" s="13">
        <f t="shared" si="91"/>
        <v>11.930809019550367</v>
      </c>
      <c r="AA105" s="25">
        <v>44673.35539430004</v>
      </c>
      <c r="AB105" s="19">
        <v>53280.31305089998</v>
      </c>
      <c r="AC105" s="13">
        <f t="shared" si="92"/>
        <v>19.26642308515318</v>
      </c>
      <c r="AD105" s="14">
        <f>(AB105/AB$182)*100</f>
        <v>9.440422993789626</v>
      </c>
    </row>
    <row r="106" spans="1:30" ht="14.25">
      <c r="A106" s="4"/>
      <c r="B106" s="10" t="s">
        <v>5</v>
      </c>
      <c r="C106" s="32">
        <v>1.1626578390000513</v>
      </c>
      <c r="D106" s="19">
        <v>0.059908740999999995</v>
      </c>
      <c r="E106" s="13">
        <f t="shared" si="85"/>
        <v>-94.8472595298093</v>
      </c>
      <c r="F106" s="25">
        <v>12.959651237000717</v>
      </c>
      <c r="G106" s="19">
        <v>3.498786265000011</v>
      </c>
      <c r="H106" s="13">
        <f t="shared" si="86"/>
        <v>-73.00246587646797</v>
      </c>
      <c r="I106" s="14">
        <f>(G106/G$183)*100</f>
        <v>0.017217983983385168</v>
      </c>
      <c r="J106" s="23">
        <v>5</v>
      </c>
      <c r="K106" s="20">
        <v>0</v>
      </c>
      <c r="L106" s="13">
        <f t="shared" si="87"/>
        <v>-100</v>
      </c>
      <c r="M106" s="23">
        <v>34</v>
      </c>
      <c r="N106" s="20">
        <v>17</v>
      </c>
      <c r="O106" s="13">
        <f t="shared" si="88"/>
        <v>-50</v>
      </c>
      <c r="P106" s="14">
        <f>(N106/N$183)*100</f>
        <v>1.0739102969046115</v>
      </c>
      <c r="Q106" s="23">
        <v>87880</v>
      </c>
      <c r="R106" s="22">
        <v>3381</v>
      </c>
      <c r="S106" s="13">
        <f t="shared" si="89"/>
        <v>-96.15270823850706</v>
      </c>
      <c r="T106" s="23">
        <v>724697</v>
      </c>
      <c r="U106" s="20">
        <v>207995</v>
      </c>
      <c r="V106" s="13">
        <f t="shared" si="90"/>
        <v>-71.29903946062976</v>
      </c>
      <c r="W106" s="14">
        <f>(U106/U$183)*100</f>
        <v>4.675756585950228</v>
      </c>
      <c r="X106" s="32">
        <v>246.87154669999995</v>
      </c>
      <c r="Y106" s="19">
        <v>25.539804499999995</v>
      </c>
      <c r="Z106" s="13">
        <f t="shared" si="91"/>
        <v>-89.6546180224503</v>
      </c>
      <c r="AA106" s="25">
        <v>3209.2761046000005</v>
      </c>
      <c r="AB106" s="19">
        <v>950.4374943999997</v>
      </c>
      <c r="AC106" s="13">
        <f t="shared" si="92"/>
        <v>-70.38467668650588</v>
      </c>
      <c r="AD106" s="14">
        <f>(AB106/AB$183)*100</f>
        <v>1.4814383377837466</v>
      </c>
    </row>
    <row r="107" spans="1:30" s="3" customFormat="1" ht="15">
      <c r="A107" s="4"/>
      <c r="B107" s="10" t="s">
        <v>23</v>
      </c>
      <c r="C107" s="21">
        <v>40.913204667</v>
      </c>
      <c r="D107" s="19">
        <v>99.57641920000006</v>
      </c>
      <c r="E107" s="13">
        <f t="shared" si="85"/>
        <v>143.38455031931773</v>
      </c>
      <c r="F107" s="21">
        <v>417.7137173700003</v>
      </c>
      <c r="G107" s="19">
        <v>759.7571704569999</v>
      </c>
      <c r="H107" s="13">
        <f t="shared" si="86"/>
        <v>81.88465900535081</v>
      </c>
      <c r="I107" s="14">
        <f>(G107/G$184)*100</f>
        <v>24.761955452576583</v>
      </c>
      <c r="J107" s="22">
        <v>36</v>
      </c>
      <c r="K107" s="20">
        <v>32</v>
      </c>
      <c r="L107" s="13">
        <f t="shared" si="87"/>
        <v>-11.11111111111111</v>
      </c>
      <c r="M107" s="22">
        <v>345</v>
      </c>
      <c r="N107" s="20">
        <v>329</v>
      </c>
      <c r="O107" s="13">
        <f t="shared" si="88"/>
        <v>-4.63768115942029</v>
      </c>
      <c r="P107" s="14">
        <f>(N107/N$184)*100</f>
        <v>1.8940702360391481</v>
      </c>
      <c r="Q107" s="22">
        <v>80159</v>
      </c>
      <c r="R107" s="23">
        <v>28611</v>
      </c>
      <c r="S107" s="13">
        <f t="shared" si="89"/>
        <v>-64.30718946094636</v>
      </c>
      <c r="T107" s="22">
        <v>693516</v>
      </c>
      <c r="U107" s="20">
        <v>525073</v>
      </c>
      <c r="V107" s="13">
        <f t="shared" si="90"/>
        <v>-24.28826443802306</v>
      </c>
      <c r="W107" s="14">
        <f>(U107/U$184)*100</f>
        <v>1.1906668596563796</v>
      </c>
      <c r="X107" s="21">
        <v>3264.4115349470003</v>
      </c>
      <c r="Y107" s="19">
        <v>2588.379862552</v>
      </c>
      <c r="Z107" s="13">
        <f t="shared" si="91"/>
        <v>-20.709143597790167</v>
      </c>
      <c r="AA107" s="21">
        <v>31825.373460873</v>
      </c>
      <c r="AB107" s="19">
        <v>22549.809248711987</v>
      </c>
      <c r="AC107" s="13">
        <f t="shared" si="92"/>
        <v>-29.145185754268212</v>
      </c>
      <c r="AD107" s="14">
        <f>(AB107/AB$184)*100</f>
        <v>2.2992061664965706</v>
      </c>
    </row>
    <row r="108" spans="1:30" s="3" customFormat="1" ht="15">
      <c r="A108" s="4"/>
      <c r="B108" s="10"/>
      <c r="C108" s="21"/>
      <c r="D108" s="19"/>
      <c r="E108" s="13"/>
      <c r="F108" s="21"/>
      <c r="G108" s="19"/>
      <c r="H108" s="13"/>
      <c r="I108" s="14"/>
      <c r="J108" s="22"/>
      <c r="K108" s="20"/>
      <c r="L108" s="13"/>
      <c r="M108" s="22"/>
      <c r="N108" s="20"/>
      <c r="O108" s="13"/>
      <c r="P108" s="14"/>
      <c r="Q108" s="22"/>
      <c r="R108" s="23"/>
      <c r="S108" s="13"/>
      <c r="T108" s="22"/>
      <c r="U108" s="20"/>
      <c r="V108" s="13"/>
      <c r="W108" s="14"/>
      <c r="X108" s="21"/>
      <c r="Y108" s="19"/>
      <c r="Z108" s="13"/>
      <c r="AA108" s="21"/>
      <c r="AB108" s="19"/>
      <c r="AC108" s="13"/>
      <c r="AD108" s="14"/>
    </row>
    <row r="109" spans="1:30" s="3" customFormat="1" ht="15">
      <c r="A109" s="4">
        <v>16</v>
      </c>
      <c r="B109" s="5" t="s">
        <v>17</v>
      </c>
      <c r="C109" s="6">
        <f>C110+C111+C112+C113+C114</f>
        <v>307.0229087549997</v>
      </c>
      <c r="D109" s="6">
        <f>D110+D111+D112+D113+D114</f>
        <v>331.6468315469999</v>
      </c>
      <c r="E109" s="7">
        <f aca="true" t="shared" si="93" ref="E109:E114">((D109-C109)/C109)*100</f>
        <v>8.020223276449306</v>
      </c>
      <c r="F109" s="6">
        <f>F110+F111+F112+F113+F114</f>
        <v>2214.107818741</v>
      </c>
      <c r="G109" s="6">
        <f>G110+G111+G112+G113+G114</f>
        <v>2620.803005878001</v>
      </c>
      <c r="H109" s="7">
        <f aca="true" t="shared" si="94" ref="H109:H114">((G109-F109)/F109)*100</f>
        <v>18.368355131334962</v>
      </c>
      <c r="I109" s="8">
        <f>(G109/G$179)*100</f>
        <v>1.8323453448315234</v>
      </c>
      <c r="J109" s="9">
        <f>J110+J111+J112+J113+J114</f>
        <v>42843</v>
      </c>
      <c r="K109" s="9">
        <f>K110+K111+K112+K113+K114</f>
        <v>36998</v>
      </c>
      <c r="L109" s="7">
        <f aca="true" t="shared" si="95" ref="L109:L114">((K109-J109)/J109)*100</f>
        <v>-13.642835469038117</v>
      </c>
      <c r="M109" s="9">
        <f>M110+M111+M112+M113+M114</f>
        <v>301031</v>
      </c>
      <c r="N109" s="9">
        <f>N110+N111+N112+N113+N114</f>
        <v>301757</v>
      </c>
      <c r="O109" s="7">
        <f aca="true" t="shared" si="96" ref="O109:O114">((N109-M109)/M109)*100</f>
        <v>0.2411711750617046</v>
      </c>
      <c r="P109" s="8">
        <f>(N109/N$179)*100</f>
        <v>2.1694582591175346</v>
      </c>
      <c r="Q109" s="9">
        <f>Q110+Q111+Q112+Q113+Q114</f>
        <v>331233</v>
      </c>
      <c r="R109" s="9">
        <f>R110+R111+R112+R113+R114</f>
        <v>466810</v>
      </c>
      <c r="S109" s="7">
        <f aca="true" t="shared" si="97" ref="S109:S114">((R109-Q109)/Q109)*100</f>
        <v>40.93100627051049</v>
      </c>
      <c r="T109" s="9">
        <f>T110+T111+T112+T113+T114</f>
        <v>2073019</v>
      </c>
      <c r="U109" s="9">
        <f>U110+U111+U112+U113+U114</f>
        <v>3075205</v>
      </c>
      <c r="V109" s="7">
        <f aca="true" t="shared" si="98" ref="V109:V114">((U109-T109)/T109)*100</f>
        <v>48.3442747027403</v>
      </c>
      <c r="W109" s="8">
        <f>(U109/U$179)*100</f>
        <v>2.6779678607630353</v>
      </c>
      <c r="X109" s="6">
        <f>X110+X111+X112+X113+X114</f>
        <v>16448.226394971407</v>
      </c>
      <c r="Y109" s="6">
        <f>Y110+Y111+Y112+Y113+Y114</f>
        <v>20518.107204889708</v>
      </c>
      <c r="Z109" s="7">
        <f aca="true" t="shared" si="99" ref="Z109:Z114">((Y109-X109)/X109)*100</f>
        <v>24.743584579809497</v>
      </c>
      <c r="AA109" s="6">
        <f>AA110+AA111+AA112+AA113+AA114</f>
        <v>133951.19961547048</v>
      </c>
      <c r="AB109" s="6">
        <f>AB110+AB111+AB112+AB113+AB114</f>
        <v>153519.43633087297</v>
      </c>
      <c r="AC109" s="7">
        <f aca="true" t="shared" si="100" ref="AC109:AC114">((AB109-AA109)/AA109)*100</f>
        <v>14.608481873679674</v>
      </c>
      <c r="AD109" s="8">
        <f>(AB109/AB$179)*100</f>
        <v>6.0307503897122805</v>
      </c>
    </row>
    <row r="110" spans="1:30" ht="14.25">
      <c r="A110" s="4"/>
      <c r="B110" s="10" t="s">
        <v>2</v>
      </c>
      <c r="C110" s="11">
        <v>60.577452280998905</v>
      </c>
      <c r="D110" s="19">
        <v>74.8901341400008</v>
      </c>
      <c r="E110" s="13">
        <f t="shared" si="93"/>
        <v>23.62707793092727</v>
      </c>
      <c r="F110" s="11">
        <v>442.9647107259984</v>
      </c>
      <c r="G110" s="19">
        <v>536.4037407309996</v>
      </c>
      <c r="H110" s="13">
        <f t="shared" si="94"/>
        <v>21.094012173533887</v>
      </c>
      <c r="I110" s="14">
        <f>(G110/G$180)*100</f>
        <v>2.774557059105197</v>
      </c>
      <c r="J110" s="15">
        <v>77</v>
      </c>
      <c r="K110" s="20">
        <v>178</v>
      </c>
      <c r="L110" s="13">
        <f t="shared" si="95"/>
        <v>131.1688311688312</v>
      </c>
      <c r="M110" s="15">
        <v>541</v>
      </c>
      <c r="N110" s="20">
        <v>942</v>
      </c>
      <c r="O110" s="13">
        <f t="shared" si="96"/>
        <v>74.12199630314234</v>
      </c>
      <c r="P110" s="14">
        <f>(N110/N$180)*100</f>
        <v>0.15044702891074435</v>
      </c>
      <c r="Q110" s="15">
        <v>0</v>
      </c>
      <c r="R110" s="15">
        <v>0</v>
      </c>
      <c r="S110" s="17" t="s">
        <v>38</v>
      </c>
      <c r="T110" s="15">
        <v>0</v>
      </c>
      <c r="U110" s="20">
        <v>0</v>
      </c>
      <c r="V110" s="17" t="s">
        <v>38</v>
      </c>
      <c r="W110" s="17" t="s">
        <v>38</v>
      </c>
      <c r="X110" s="11">
        <v>158.33824216000224</v>
      </c>
      <c r="Y110" s="19">
        <v>163.56386927600323</v>
      </c>
      <c r="Z110" s="13">
        <f t="shared" si="99"/>
        <v>3.3002937538743478</v>
      </c>
      <c r="AA110" s="11">
        <v>1173.5708603860035</v>
      </c>
      <c r="AB110" s="19">
        <v>1275.3488270640012</v>
      </c>
      <c r="AC110" s="13">
        <f t="shared" si="100"/>
        <v>8.672502881037925</v>
      </c>
      <c r="AD110" s="14">
        <f>(AB110/AB$180)*100</f>
        <v>9.127586677675405</v>
      </c>
    </row>
    <row r="111" spans="1:30" ht="14.25">
      <c r="A111" s="4"/>
      <c r="B111" s="10" t="s">
        <v>3</v>
      </c>
      <c r="C111" s="32">
        <v>217.1827783950009</v>
      </c>
      <c r="D111" s="19">
        <v>221.6534317229993</v>
      </c>
      <c r="E111" s="13">
        <f t="shared" si="93"/>
        <v>2.058475060056286</v>
      </c>
      <c r="F111" s="25">
        <v>1557.1025023630013</v>
      </c>
      <c r="G111" s="19">
        <v>1866.5002635640014</v>
      </c>
      <c r="H111" s="13">
        <f t="shared" si="94"/>
        <v>19.870095946250775</v>
      </c>
      <c r="I111" s="14">
        <f>(G111/G$181)*100</f>
        <v>5.499927997712396</v>
      </c>
      <c r="J111" s="23">
        <v>42727</v>
      </c>
      <c r="K111" s="20">
        <v>36747</v>
      </c>
      <c r="L111" s="13">
        <f t="shared" si="95"/>
        <v>-13.995834015961803</v>
      </c>
      <c r="M111" s="23">
        <v>299992</v>
      </c>
      <c r="N111" s="20">
        <v>300201</v>
      </c>
      <c r="O111" s="13">
        <f t="shared" si="96"/>
        <v>0.06966852449398651</v>
      </c>
      <c r="P111" s="14">
        <f>(N111/N$181)*100</f>
        <v>2.2634668098230515</v>
      </c>
      <c r="Q111" s="23">
        <v>0</v>
      </c>
      <c r="R111" s="15">
        <v>0</v>
      </c>
      <c r="S111" s="17" t="s">
        <v>38</v>
      </c>
      <c r="T111" s="23">
        <v>0</v>
      </c>
      <c r="U111" s="20">
        <v>0</v>
      </c>
      <c r="V111" s="17" t="s">
        <v>38</v>
      </c>
      <c r="W111" s="17" t="s">
        <v>38</v>
      </c>
      <c r="X111" s="32">
        <v>11870.189834448998</v>
      </c>
      <c r="Y111" s="19">
        <v>11024.587839829</v>
      </c>
      <c r="Z111" s="13">
        <f t="shared" si="99"/>
        <v>-7.123744492829753</v>
      </c>
      <c r="AA111" s="25">
        <v>84208.83242158</v>
      </c>
      <c r="AB111" s="19">
        <v>88569.50921572902</v>
      </c>
      <c r="AC111" s="13">
        <f t="shared" si="100"/>
        <v>5.178407856693576</v>
      </c>
      <c r="AD111" s="14">
        <f>(AB111/AB$181)*100</f>
        <v>9.602777676589746</v>
      </c>
    </row>
    <row r="112" spans="1:30" ht="14.25">
      <c r="A112" s="4"/>
      <c r="B112" s="10" t="s">
        <v>4</v>
      </c>
      <c r="C112" s="32">
        <v>24.16703633199997</v>
      </c>
      <c r="D112" s="19">
        <v>26.58339217599987</v>
      </c>
      <c r="E112" s="13">
        <f t="shared" si="93"/>
        <v>9.998560894288731</v>
      </c>
      <c r="F112" s="25">
        <v>168.09974017800002</v>
      </c>
      <c r="G112" s="19">
        <v>157.30145342799997</v>
      </c>
      <c r="H112" s="13">
        <f t="shared" si="94"/>
        <v>-6.42373791807518</v>
      </c>
      <c r="I112" s="14">
        <f>(G112/G$182)*100</f>
        <v>0.23700175545670424</v>
      </c>
      <c r="J112" s="23">
        <v>4</v>
      </c>
      <c r="K112" s="20">
        <v>3</v>
      </c>
      <c r="L112" s="13">
        <f t="shared" si="95"/>
        <v>-25</v>
      </c>
      <c r="M112" s="23">
        <v>71</v>
      </c>
      <c r="N112" s="20">
        <v>93</v>
      </c>
      <c r="O112" s="13">
        <f t="shared" si="96"/>
        <v>30.985915492957744</v>
      </c>
      <c r="P112" s="14">
        <f>(N112/N$182)*100</f>
        <v>6.873614190687362</v>
      </c>
      <c r="Q112" s="23">
        <v>13796</v>
      </c>
      <c r="R112" s="15">
        <v>18610</v>
      </c>
      <c r="S112" s="13">
        <f t="shared" si="97"/>
        <v>34.894172223832996</v>
      </c>
      <c r="T112" s="23">
        <v>89785</v>
      </c>
      <c r="U112" s="20">
        <v>78965</v>
      </c>
      <c r="V112" s="13">
        <f t="shared" si="98"/>
        <v>-12.051010747897756</v>
      </c>
      <c r="W112" s="14">
        <f>(U112/U$182)*100</f>
        <v>0.1191275593284739</v>
      </c>
      <c r="X112" s="32">
        <v>1545.853164</v>
      </c>
      <c r="Y112" s="19">
        <v>1676.4782432000002</v>
      </c>
      <c r="Z112" s="13">
        <f t="shared" si="99"/>
        <v>8.450031493418095</v>
      </c>
      <c r="AA112" s="25">
        <v>10278.0081539</v>
      </c>
      <c r="AB112" s="19">
        <v>9227.2551521</v>
      </c>
      <c r="AC112" s="13">
        <f t="shared" si="100"/>
        <v>-10.22331356490791</v>
      </c>
      <c r="AD112" s="14">
        <f>(AB112/AB$182)*100</f>
        <v>1.6349226706725821</v>
      </c>
    </row>
    <row r="113" spans="1:30" s="3" customFormat="1" ht="15">
      <c r="A113" s="4"/>
      <c r="B113" s="10" t="s">
        <v>5</v>
      </c>
      <c r="C113" s="32">
        <v>0</v>
      </c>
      <c r="D113" s="19">
        <v>0</v>
      </c>
      <c r="E113" s="17" t="s">
        <v>38</v>
      </c>
      <c r="F113" s="25">
        <v>0</v>
      </c>
      <c r="G113" s="19">
        <v>0</v>
      </c>
      <c r="H113" s="17" t="s">
        <v>38</v>
      </c>
      <c r="I113" s="14">
        <f>(G113/G$183)*100</f>
        <v>0</v>
      </c>
      <c r="J113" s="23">
        <v>0</v>
      </c>
      <c r="K113" s="20">
        <v>0</v>
      </c>
      <c r="L113" s="17" t="s">
        <v>38</v>
      </c>
      <c r="M113" s="23">
        <v>0</v>
      </c>
      <c r="N113" s="20">
        <v>0</v>
      </c>
      <c r="O113" s="17" t="s">
        <v>38</v>
      </c>
      <c r="P113" s="14">
        <f>(N113/N$183)*100</f>
        <v>0</v>
      </c>
      <c r="Q113" s="23">
        <v>0</v>
      </c>
      <c r="R113" s="15">
        <v>0</v>
      </c>
      <c r="S113" s="13" t="e">
        <f t="shared" si="97"/>
        <v>#DIV/0!</v>
      </c>
      <c r="T113" s="23">
        <v>0</v>
      </c>
      <c r="U113" s="20">
        <v>0</v>
      </c>
      <c r="V113" s="17" t="s">
        <v>38</v>
      </c>
      <c r="W113" s="14">
        <f>(U113/U$183)*100</f>
        <v>0</v>
      </c>
      <c r="X113" s="32">
        <v>0</v>
      </c>
      <c r="Y113" s="19">
        <v>0</v>
      </c>
      <c r="Z113" s="17" t="s">
        <v>38</v>
      </c>
      <c r="AA113" s="25">
        <v>0</v>
      </c>
      <c r="AB113" s="19">
        <v>0</v>
      </c>
      <c r="AC113" s="17" t="s">
        <v>38</v>
      </c>
      <c r="AD113" s="14">
        <f>(AB113/AB$183)*100</f>
        <v>0</v>
      </c>
    </row>
    <row r="114" spans="1:30" ht="14.25">
      <c r="A114" s="4"/>
      <c r="B114" s="10" t="s">
        <v>23</v>
      </c>
      <c r="C114" s="32">
        <v>5.095641746999961</v>
      </c>
      <c r="D114" s="19">
        <v>8.519873507999984</v>
      </c>
      <c r="E114" s="13">
        <f t="shared" si="93"/>
        <v>67.1992249654526</v>
      </c>
      <c r="F114" s="25">
        <v>45.940865473999956</v>
      </c>
      <c r="G114" s="19">
        <v>60.597548154999984</v>
      </c>
      <c r="H114" s="13">
        <f t="shared" si="94"/>
        <v>31.903366490330743</v>
      </c>
      <c r="I114" s="14">
        <f>(G114/G$184)*100</f>
        <v>1.9749912818156135</v>
      </c>
      <c r="J114" s="23">
        <v>35</v>
      </c>
      <c r="K114" s="20">
        <v>70</v>
      </c>
      <c r="L114" s="13">
        <f t="shared" si="95"/>
        <v>100</v>
      </c>
      <c r="M114" s="23">
        <v>427</v>
      </c>
      <c r="N114" s="20">
        <v>521</v>
      </c>
      <c r="O114" s="13">
        <f t="shared" si="96"/>
        <v>22.01405152224824</v>
      </c>
      <c r="P114" s="14">
        <f>(N114/N$184)*100</f>
        <v>2.9994242947610825</v>
      </c>
      <c r="Q114" s="23">
        <v>317437</v>
      </c>
      <c r="R114" s="15">
        <v>448200</v>
      </c>
      <c r="S114" s="13">
        <f t="shared" si="97"/>
        <v>41.19337065307447</v>
      </c>
      <c r="T114" s="23">
        <v>1983234</v>
      </c>
      <c r="U114" s="20">
        <v>2996240</v>
      </c>
      <c r="V114" s="13">
        <f t="shared" si="98"/>
        <v>51.078490989968905</v>
      </c>
      <c r="W114" s="14">
        <f>(U114/U$184)*100</f>
        <v>6.794338447371757</v>
      </c>
      <c r="X114" s="32">
        <v>2873.845154362408</v>
      </c>
      <c r="Y114" s="19">
        <v>7653.477252584705</v>
      </c>
      <c r="Z114" s="13">
        <f t="shared" si="99"/>
        <v>166.31487924695466</v>
      </c>
      <c r="AA114" s="25">
        <v>38290.78817960451</v>
      </c>
      <c r="AB114" s="19">
        <v>54447.32313597995</v>
      </c>
      <c r="AC114" s="13">
        <f t="shared" si="100"/>
        <v>42.19431284776</v>
      </c>
      <c r="AD114" s="14">
        <f>(AB114/AB$184)*100</f>
        <v>5.551515745554561</v>
      </c>
    </row>
    <row r="115" spans="1:30" ht="14.25">
      <c r="A115" s="4"/>
      <c r="B115" s="10"/>
      <c r="C115" s="32"/>
      <c r="D115" s="19"/>
      <c r="E115" s="13"/>
      <c r="F115" s="25"/>
      <c r="G115" s="19"/>
      <c r="H115" s="13"/>
      <c r="I115" s="14"/>
      <c r="J115" s="23"/>
      <c r="K115" s="20"/>
      <c r="L115" s="13"/>
      <c r="M115" s="23"/>
      <c r="N115" s="20"/>
      <c r="O115" s="13"/>
      <c r="P115" s="14"/>
      <c r="Q115" s="23"/>
      <c r="R115" s="15"/>
      <c r="S115" s="13"/>
      <c r="T115" s="23"/>
      <c r="U115" s="20"/>
      <c r="V115" s="13"/>
      <c r="W115" s="14"/>
      <c r="X115" s="32"/>
      <c r="Y115" s="19"/>
      <c r="Z115" s="13"/>
      <c r="AA115" s="25"/>
      <c r="AB115" s="19"/>
      <c r="AC115" s="13"/>
      <c r="AD115" s="14"/>
    </row>
    <row r="116" spans="1:30" ht="15">
      <c r="A116" s="4">
        <v>17</v>
      </c>
      <c r="B116" s="5" t="s">
        <v>19</v>
      </c>
      <c r="C116" s="6">
        <f>C117+C118+C119+C120+C121</f>
        <v>113.10459675799999</v>
      </c>
      <c r="D116" s="6">
        <f>D117+D118+D119+D120+D121</f>
        <v>114.40620840399998</v>
      </c>
      <c r="E116" s="7">
        <f aca="true" t="shared" si="101" ref="E116:E121">((D116-C116)/C116)*100</f>
        <v>1.1508034892560046</v>
      </c>
      <c r="F116" s="6">
        <f>F117+F118+F119+F120+F121</f>
        <v>751.2272447739999</v>
      </c>
      <c r="G116" s="6">
        <f>G117+G118+G119+G120+G121</f>
        <v>885.6433398739999</v>
      </c>
      <c r="H116" s="7">
        <f aca="true" t="shared" si="102" ref="H116:H121">((G116-F116)/F116)*100</f>
        <v>17.89286744258562</v>
      </c>
      <c r="I116" s="8">
        <f>(G116/G$179)*100</f>
        <v>0.6192012323549314</v>
      </c>
      <c r="J116" s="9">
        <f>J117+J118+J119+J120+J121</f>
        <v>16230</v>
      </c>
      <c r="K116" s="9">
        <f>K117+K118+K119+K120+K121</f>
        <v>13575</v>
      </c>
      <c r="L116" s="7">
        <f>((K116-J116)/J116)*100</f>
        <v>-16.358595194085026</v>
      </c>
      <c r="M116" s="9">
        <f>M117+M118+M119+M120+M121</f>
        <v>104836</v>
      </c>
      <c r="N116" s="9">
        <f>N117+N118+N119+N120+N121</f>
        <v>102741</v>
      </c>
      <c r="O116" s="7">
        <f>((N116-M116)/M116)*100</f>
        <v>-1.998359342210691</v>
      </c>
      <c r="P116" s="8">
        <f>(N116/N$179)*100</f>
        <v>0.7386483528136699</v>
      </c>
      <c r="Q116" s="9">
        <f>Q117+Q118+Q119+Q120+Q121</f>
        <v>52000</v>
      </c>
      <c r="R116" s="9">
        <f>R117+R118+R119+R120+R121</f>
        <v>333099</v>
      </c>
      <c r="S116" s="7">
        <f aca="true" t="shared" si="103" ref="S116:S121">((R116-Q116)/Q116)*100</f>
        <v>540.575</v>
      </c>
      <c r="T116" s="9">
        <f>T117+T118+T119+T120+T121</f>
        <v>506390</v>
      </c>
      <c r="U116" s="9">
        <f>U117+U118+U119+U120+U121</f>
        <v>2041668</v>
      </c>
      <c r="V116" s="7">
        <f aca="true" t="shared" si="104" ref="V116:V121">((U116-T116)/T116)*100</f>
        <v>303.1809474910642</v>
      </c>
      <c r="W116" s="8">
        <f>(U116/U$179)*100</f>
        <v>1.7779371737325953</v>
      </c>
      <c r="X116" s="6">
        <f>X117+X118+X119+X120+X121</f>
        <v>8697.200038900002</v>
      </c>
      <c r="Y116" s="6">
        <f>Y117+Y118+Y119+Y120+Y121</f>
        <v>11600.5498687</v>
      </c>
      <c r="Z116" s="7">
        <f aca="true" t="shared" si="105" ref="Z116:Z121">((Y116-X116)/X116)*100</f>
        <v>33.38258079398166</v>
      </c>
      <c r="AA116" s="6">
        <f>AA117+AA118+AA119+AA120+AA121</f>
        <v>70951.9724572</v>
      </c>
      <c r="AB116" s="6">
        <f>AB117+AB118+AB119+AB120+AB121</f>
        <v>97735.99757959999</v>
      </c>
      <c r="AC116" s="7">
        <f aca="true" t="shared" si="106" ref="AC116:AC121">((AB116-AA116)/AA116)*100</f>
        <v>37.7495144882079</v>
      </c>
      <c r="AD116" s="8">
        <f>(AB116/AB$179)*100</f>
        <v>3.8393927152112513</v>
      </c>
    </row>
    <row r="117" spans="1:30" ht="14.25">
      <c r="A117" s="4"/>
      <c r="B117" s="10" t="s">
        <v>2</v>
      </c>
      <c r="C117" s="32">
        <v>1.6718769800000002</v>
      </c>
      <c r="D117" s="19">
        <v>1.5405511</v>
      </c>
      <c r="E117" s="13">
        <f t="shared" si="101"/>
        <v>-7.854996603876925</v>
      </c>
      <c r="F117" s="25">
        <v>14.154304980000001</v>
      </c>
      <c r="G117" s="19">
        <v>9.559551472</v>
      </c>
      <c r="H117" s="13">
        <f t="shared" si="102"/>
        <v>-32.4618800745948</v>
      </c>
      <c r="I117" s="14">
        <f>(G117/G$180)*100</f>
        <v>0.04944693521781072</v>
      </c>
      <c r="J117" s="23">
        <v>60</v>
      </c>
      <c r="K117" s="20">
        <v>47</v>
      </c>
      <c r="L117" s="13">
        <f>((K117-J117)/J117)*100</f>
        <v>-21.666666666666668</v>
      </c>
      <c r="M117" s="23">
        <v>552</v>
      </c>
      <c r="N117" s="20">
        <v>300</v>
      </c>
      <c r="O117" s="13">
        <f>((N117-M117)/M117)*100</f>
        <v>-45.65217391304348</v>
      </c>
      <c r="P117" s="14">
        <f>(N117/N$180)*100</f>
        <v>0.047913066532084186</v>
      </c>
      <c r="Q117" s="23">
        <v>0</v>
      </c>
      <c r="R117" s="15">
        <v>0</v>
      </c>
      <c r="S117" s="17" t="s">
        <v>38</v>
      </c>
      <c r="T117" s="23">
        <v>0</v>
      </c>
      <c r="U117" s="20">
        <v>0</v>
      </c>
      <c r="V117" s="17" t="s">
        <v>38</v>
      </c>
      <c r="W117" s="17" t="s">
        <v>38</v>
      </c>
      <c r="X117" s="32">
        <v>3.9332048999999993</v>
      </c>
      <c r="Y117" s="19">
        <v>1.2074</v>
      </c>
      <c r="Z117" s="13">
        <f t="shared" si="105"/>
        <v>-69.30238747541476</v>
      </c>
      <c r="AA117" s="25">
        <v>33.6280353</v>
      </c>
      <c r="AB117" s="19">
        <v>11.191493900000001</v>
      </c>
      <c r="AC117" s="13">
        <f t="shared" si="106"/>
        <v>-66.71975094542618</v>
      </c>
      <c r="AD117" s="14">
        <f>(AB117/AB$180)*100</f>
        <v>0.08009677702067568</v>
      </c>
    </row>
    <row r="118" spans="1:30" s="3" customFormat="1" ht="15">
      <c r="A118" s="4"/>
      <c r="B118" s="10" t="s">
        <v>3</v>
      </c>
      <c r="C118" s="21">
        <v>95.171768586</v>
      </c>
      <c r="D118" s="19">
        <v>80.09773474699999</v>
      </c>
      <c r="E118" s="13">
        <f t="shared" si="101"/>
        <v>-15.83876612041592</v>
      </c>
      <c r="F118" s="21">
        <v>631.046443923</v>
      </c>
      <c r="G118" s="19">
        <v>645.9614752360001</v>
      </c>
      <c r="H118" s="13">
        <f t="shared" si="102"/>
        <v>2.3635393966058107</v>
      </c>
      <c r="I118" s="14">
        <f>(G118/G$181)*100</f>
        <v>1.9034241100562572</v>
      </c>
      <c r="J118" s="22">
        <v>16151</v>
      </c>
      <c r="K118" s="20">
        <v>13515</v>
      </c>
      <c r="L118" s="13">
        <f>((K118-J118)/J118)*100</f>
        <v>-16.320970837719027</v>
      </c>
      <c r="M118" s="22">
        <v>104173</v>
      </c>
      <c r="N118" s="20">
        <v>102332</v>
      </c>
      <c r="O118" s="13">
        <f>((N118-M118)/M118)*100</f>
        <v>-1.7672525510448966</v>
      </c>
      <c r="P118" s="14">
        <f>(N118/N$181)*100</f>
        <v>0.7715666689411844</v>
      </c>
      <c r="Q118" s="22">
        <v>0</v>
      </c>
      <c r="R118" s="15">
        <v>0</v>
      </c>
      <c r="S118" s="17" t="s">
        <v>38</v>
      </c>
      <c r="T118" s="22">
        <v>0</v>
      </c>
      <c r="U118" s="20">
        <v>0</v>
      </c>
      <c r="V118" s="17" t="s">
        <v>38</v>
      </c>
      <c r="W118" s="17" t="s">
        <v>38</v>
      </c>
      <c r="X118" s="21">
        <v>2831.3439175999997</v>
      </c>
      <c r="Y118" s="19">
        <v>2748.9693067000003</v>
      </c>
      <c r="Z118" s="13">
        <f t="shared" si="105"/>
        <v>-2.9093820213061434</v>
      </c>
      <c r="AA118" s="21">
        <v>17994.0619073</v>
      </c>
      <c r="AB118" s="19">
        <v>18965.2939214</v>
      </c>
      <c r="AC118" s="13">
        <f t="shared" si="106"/>
        <v>5.397514019366464</v>
      </c>
      <c r="AD118" s="14">
        <f>(AB118/AB$181)*100</f>
        <v>2.0562324744827714</v>
      </c>
    </row>
    <row r="119" spans="1:30" ht="14.25">
      <c r="A119" s="4"/>
      <c r="B119" s="10" t="s">
        <v>4</v>
      </c>
      <c r="C119" s="18">
        <v>12.614848100000001</v>
      </c>
      <c r="D119" s="19">
        <v>28.331580267</v>
      </c>
      <c r="E119" s="13">
        <f t="shared" si="101"/>
        <v>124.5891511527594</v>
      </c>
      <c r="F119" s="11">
        <v>80.23562700800001</v>
      </c>
      <c r="G119" s="19">
        <v>194.368428122</v>
      </c>
      <c r="H119" s="13">
        <f t="shared" si="102"/>
        <v>142.24703584932442</v>
      </c>
      <c r="I119" s="14">
        <f>(G119/G$182)*100</f>
        <v>0.29284954249554607</v>
      </c>
      <c r="J119" s="15">
        <v>0</v>
      </c>
      <c r="K119" s="20">
        <v>0</v>
      </c>
      <c r="L119" s="17" t="s">
        <v>38</v>
      </c>
      <c r="M119" s="15">
        <v>0</v>
      </c>
      <c r="N119" s="20">
        <v>0</v>
      </c>
      <c r="O119" s="17" t="s">
        <v>38</v>
      </c>
      <c r="P119" s="14">
        <f>(N119/N$182)*100</f>
        <v>0</v>
      </c>
      <c r="Q119" s="15">
        <v>7138</v>
      </c>
      <c r="R119" s="15">
        <v>117270</v>
      </c>
      <c r="S119" s="13">
        <f t="shared" si="103"/>
        <v>1542.8971700756515</v>
      </c>
      <c r="T119" s="15">
        <v>50723</v>
      </c>
      <c r="U119" s="20">
        <v>1169359</v>
      </c>
      <c r="V119" s="13">
        <f t="shared" si="104"/>
        <v>2205.3821737673247</v>
      </c>
      <c r="W119" s="14">
        <f>(U119/U$182)*100</f>
        <v>1.7641092084947116</v>
      </c>
      <c r="X119" s="18">
        <v>663.2891849</v>
      </c>
      <c r="Y119" s="19">
        <v>1868.8951951000001</v>
      </c>
      <c r="Z119" s="13">
        <f t="shared" si="105"/>
        <v>181.76174700960362</v>
      </c>
      <c r="AA119" s="11">
        <v>4452.280324</v>
      </c>
      <c r="AB119" s="19">
        <v>15905.6853757</v>
      </c>
      <c r="AC119" s="13">
        <f t="shared" si="106"/>
        <v>257.24806656850564</v>
      </c>
      <c r="AD119" s="14">
        <f>(AB119/AB$182)*100</f>
        <v>2.8182341535661326</v>
      </c>
    </row>
    <row r="120" spans="1:30" ht="14.25">
      <c r="A120" s="4"/>
      <c r="B120" s="10" t="s">
        <v>5</v>
      </c>
      <c r="C120" s="18">
        <v>0.16442410899999998</v>
      </c>
      <c r="D120" s="19">
        <v>0.12500312199999997</v>
      </c>
      <c r="E120" s="13">
        <f t="shared" si="101"/>
        <v>-23.975186631541987</v>
      </c>
      <c r="F120" s="11">
        <v>1.2317687560000001</v>
      </c>
      <c r="G120" s="19">
        <v>0.349536644</v>
      </c>
      <c r="H120" s="13">
        <f t="shared" si="102"/>
        <v>-71.62319288442805</v>
      </c>
      <c r="I120" s="14">
        <f>(G120/G$183)*100</f>
        <v>0.0017201154578095337</v>
      </c>
      <c r="J120" s="15">
        <v>19</v>
      </c>
      <c r="K120" s="20">
        <v>13</v>
      </c>
      <c r="L120" s="13">
        <f>((K120-J120)/J120)*100</f>
        <v>-31.57894736842105</v>
      </c>
      <c r="M120" s="15">
        <v>111</v>
      </c>
      <c r="N120" s="20">
        <v>109</v>
      </c>
      <c r="O120" s="13">
        <f>((N120-M120)/M120)*100</f>
        <v>-1.8018018018018018</v>
      </c>
      <c r="P120" s="14">
        <f>(N120/N$183)*100</f>
        <v>6.885660138976626</v>
      </c>
      <c r="Q120" s="15">
        <v>41762</v>
      </c>
      <c r="R120" s="15">
        <v>214541</v>
      </c>
      <c r="S120" s="13">
        <f t="shared" si="103"/>
        <v>413.72300177194575</v>
      </c>
      <c r="T120" s="15">
        <v>405968</v>
      </c>
      <c r="U120" s="20">
        <v>839826</v>
      </c>
      <c r="V120" s="13">
        <f t="shared" si="104"/>
        <v>106.86999960588027</v>
      </c>
      <c r="W120" s="14">
        <f>(U120/U$183)*100</f>
        <v>18.87940551721068</v>
      </c>
      <c r="X120" s="18">
        <v>4728.886217700001</v>
      </c>
      <c r="Y120" s="19">
        <v>6635.606040799999</v>
      </c>
      <c r="Z120" s="13">
        <f t="shared" si="105"/>
        <v>40.320695726685805</v>
      </c>
      <c r="AA120" s="11">
        <v>35281.7314651</v>
      </c>
      <c r="AB120" s="19">
        <v>53571.63261519999</v>
      </c>
      <c r="AC120" s="13">
        <f t="shared" si="106"/>
        <v>51.83957926835877</v>
      </c>
      <c r="AD120" s="14">
        <f>(AB120/AB$183)*100</f>
        <v>83.50161987656477</v>
      </c>
    </row>
    <row r="121" spans="1:30" ht="14.25">
      <c r="A121" s="4"/>
      <c r="B121" s="10" t="s">
        <v>23</v>
      </c>
      <c r="C121" s="11">
        <v>3.4816789830000006</v>
      </c>
      <c r="D121" s="19">
        <v>4.311339168000001</v>
      </c>
      <c r="E121" s="13">
        <f t="shared" si="101"/>
        <v>23.829313071394097</v>
      </c>
      <c r="F121" s="11">
        <v>24.559100107</v>
      </c>
      <c r="G121" s="19">
        <v>35.40434840000001</v>
      </c>
      <c r="H121" s="13">
        <f t="shared" si="102"/>
        <v>44.15979512990717</v>
      </c>
      <c r="I121" s="14">
        <f>(G121/G$184)*100</f>
        <v>1.1538961815667639</v>
      </c>
      <c r="J121" s="15">
        <v>0</v>
      </c>
      <c r="K121" s="20">
        <v>0</v>
      </c>
      <c r="L121" s="17" t="s">
        <v>38</v>
      </c>
      <c r="M121" s="15">
        <v>0</v>
      </c>
      <c r="N121" s="20">
        <v>0</v>
      </c>
      <c r="O121" s="17" t="s">
        <v>38</v>
      </c>
      <c r="P121" s="14">
        <f>(N121/N$184)*100</f>
        <v>0</v>
      </c>
      <c r="Q121" s="15">
        <v>3100</v>
      </c>
      <c r="R121" s="15">
        <v>1288</v>
      </c>
      <c r="S121" s="13">
        <f t="shared" si="103"/>
        <v>-58.4516129032258</v>
      </c>
      <c r="T121" s="15">
        <v>49699</v>
      </c>
      <c r="U121" s="20">
        <v>32483</v>
      </c>
      <c r="V121" s="13">
        <f t="shared" si="104"/>
        <v>-34.64053602688183</v>
      </c>
      <c r="W121" s="14">
        <f>(U121/U$184)*100</f>
        <v>0.07365915139841162</v>
      </c>
      <c r="X121" s="11">
        <v>469.74751380000004</v>
      </c>
      <c r="Y121" s="19">
        <v>345.8719261</v>
      </c>
      <c r="Z121" s="13">
        <f t="shared" si="105"/>
        <v>-26.370674471039646</v>
      </c>
      <c r="AA121" s="11">
        <v>13190.270725500004</v>
      </c>
      <c r="AB121" s="19">
        <v>9282.194173400001</v>
      </c>
      <c r="AC121" s="13">
        <f t="shared" si="106"/>
        <v>-29.6284786978992</v>
      </c>
      <c r="AD121" s="14">
        <f>(AB121/AB$184)*100</f>
        <v>0.9464238853070931</v>
      </c>
    </row>
    <row r="122" spans="1:30" ht="14.25">
      <c r="A122" s="4"/>
      <c r="B122" s="10"/>
      <c r="C122" s="11"/>
      <c r="D122" s="19"/>
      <c r="E122" s="13"/>
      <c r="F122" s="11"/>
      <c r="G122" s="19"/>
      <c r="H122" s="13"/>
      <c r="I122" s="14"/>
      <c r="J122" s="15"/>
      <c r="K122" s="20"/>
      <c r="L122" s="13"/>
      <c r="M122" s="15"/>
      <c r="N122" s="20"/>
      <c r="O122" s="13"/>
      <c r="P122" s="14"/>
      <c r="Q122" s="15"/>
      <c r="R122" s="15"/>
      <c r="S122" s="13"/>
      <c r="T122" s="15"/>
      <c r="U122" s="20"/>
      <c r="V122" s="13"/>
      <c r="W122" s="14"/>
      <c r="X122" s="11"/>
      <c r="Y122" s="19"/>
      <c r="Z122" s="13"/>
      <c r="AA122" s="11"/>
      <c r="AB122" s="19"/>
      <c r="AC122" s="13"/>
      <c r="AD122" s="14"/>
    </row>
    <row r="123" spans="1:30" ht="15">
      <c r="A123" s="4">
        <v>18</v>
      </c>
      <c r="B123" s="5" t="s">
        <v>30</v>
      </c>
      <c r="C123" s="6">
        <f>C124+C125+C126+C127+C128</f>
        <v>74.35607715999998</v>
      </c>
      <c r="D123" s="6">
        <f>D124+D125+D126+D127+D128</f>
        <v>68.8177365459661</v>
      </c>
      <c r="E123" s="7">
        <f aca="true" t="shared" si="107" ref="E123:E128">((D123-C123)/C123)*100</f>
        <v>-7.4484034467235825</v>
      </c>
      <c r="F123" s="6">
        <f>F124+F125+F126+F127+F128</f>
        <v>536.7850086280001</v>
      </c>
      <c r="G123" s="6">
        <f>G124+G125+G126+G127+G128</f>
        <v>536.1151659899662</v>
      </c>
      <c r="H123" s="7">
        <f aca="true" t="shared" si="108" ref="H123:H128">((G123-F123)/F123)*100</f>
        <v>-0.1247878810449754</v>
      </c>
      <c r="I123" s="8">
        <f>(G123/G$179)*100</f>
        <v>0.3748271527818229</v>
      </c>
      <c r="J123" s="9">
        <f>J124+J125+J126+J127+J128</f>
        <v>16051</v>
      </c>
      <c r="K123" s="9">
        <f>K124+K125+K126+K127+K128</f>
        <v>14240</v>
      </c>
      <c r="L123" s="7">
        <f aca="true" t="shared" si="109" ref="L123:L128">((K123-J123)/J123)*100</f>
        <v>-11.282786119244907</v>
      </c>
      <c r="M123" s="9">
        <f>M124+M125+M126+M127+M128</f>
        <v>118935</v>
      </c>
      <c r="N123" s="9">
        <f>N124+N125+N126+N127+N128</f>
        <v>117088</v>
      </c>
      <c r="O123" s="7">
        <f aca="true" t="shared" si="110" ref="O123:O128">((N123-M123)/M123)*100</f>
        <v>-1.5529490898389877</v>
      </c>
      <c r="P123" s="8">
        <f>(N123/N$179)*100</f>
        <v>0.8417949828622164</v>
      </c>
      <c r="Q123" s="9">
        <f>Q124+Q125+Q126+Q127+Q128</f>
        <v>124868</v>
      </c>
      <c r="R123" s="9">
        <f>R124+R125+R126+R127+R128</f>
        <v>31703</v>
      </c>
      <c r="S123" s="7">
        <f aca="true" t="shared" si="111" ref="S123:S128">((R123-Q123)/Q123)*100</f>
        <v>-74.6107889931768</v>
      </c>
      <c r="T123" s="9">
        <f>T124+T125+T126+T127+T128</f>
        <v>2528826</v>
      </c>
      <c r="U123" s="9">
        <f>U124+U125+U126+U127+U128</f>
        <v>680734</v>
      </c>
      <c r="V123" s="7">
        <f aca="true" t="shared" si="112" ref="V123:V128">((U123-T123)/T123)*100</f>
        <v>-73.08102653167913</v>
      </c>
      <c r="W123" s="8">
        <f>(U123/U$179)*100</f>
        <v>0.5928007315703064</v>
      </c>
      <c r="X123" s="6">
        <f>X124+X125+X126+X127+X128</f>
        <v>1672.1766902000008</v>
      </c>
      <c r="Y123" s="6">
        <f>Y124+Y125+Y126+Y127+Y128</f>
        <v>2880.905946</v>
      </c>
      <c r="Z123" s="7">
        <f aca="true" t="shared" si="113" ref="Z123:Z128">((Y123-X123)/X123)*100</f>
        <v>72.28478084187556</v>
      </c>
      <c r="AA123" s="6">
        <f>AA124+AA125+AA126+AA127+AA128</f>
        <v>24674.1661672</v>
      </c>
      <c r="AB123" s="6">
        <f>AB124+AB125+AB126+AB127+AB128</f>
        <v>14605.694359059</v>
      </c>
      <c r="AC123" s="7">
        <f aca="true" t="shared" si="114" ref="AC123:AC128">((AB123-AA123)/AA123)*100</f>
        <v>-40.80572263278861</v>
      </c>
      <c r="AD123" s="8">
        <f>(AB123/AB$179)*100</f>
        <v>0.5737599033263245</v>
      </c>
    </row>
    <row r="124" spans="1:30" s="3" customFormat="1" ht="15">
      <c r="A124" s="4"/>
      <c r="B124" s="10" t="s">
        <v>2</v>
      </c>
      <c r="C124" s="18">
        <v>1.8687038999999992</v>
      </c>
      <c r="D124" s="19">
        <v>5.001499199999999</v>
      </c>
      <c r="E124" s="13">
        <f t="shared" si="107"/>
        <v>167.64535569278797</v>
      </c>
      <c r="F124" s="11">
        <v>16.4313761</v>
      </c>
      <c r="G124" s="19">
        <v>26.581296288999994</v>
      </c>
      <c r="H124" s="13">
        <f t="shared" si="108"/>
        <v>61.771577299602995</v>
      </c>
      <c r="I124" s="14">
        <f>(G124/G$180)*100</f>
        <v>0.13749218668442723</v>
      </c>
      <c r="J124" s="15">
        <v>80</v>
      </c>
      <c r="K124" s="20">
        <v>84</v>
      </c>
      <c r="L124" s="13">
        <f t="shared" si="109"/>
        <v>5</v>
      </c>
      <c r="M124" s="15">
        <v>695</v>
      </c>
      <c r="N124" s="20">
        <v>816</v>
      </c>
      <c r="O124" s="13">
        <f t="shared" si="110"/>
        <v>17.41007194244604</v>
      </c>
      <c r="P124" s="14">
        <f>(N124/N$180)*100</f>
        <v>0.130323540967269</v>
      </c>
      <c r="Q124" s="15">
        <v>0</v>
      </c>
      <c r="R124" s="15">
        <v>0</v>
      </c>
      <c r="S124" s="17" t="s">
        <v>38</v>
      </c>
      <c r="T124" s="15">
        <v>0</v>
      </c>
      <c r="U124" s="20">
        <v>0</v>
      </c>
      <c r="V124" s="17" t="s">
        <v>38</v>
      </c>
      <c r="W124" s="17" t="s">
        <v>38</v>
      </c>
      <c r="X124" s="18">
        <v>1.8053144999999984</v>
      </c>
      <c r="Y124" s="19">
        <v>1.823492200000001</v>
      </c>
      <c r="Z124" s="13">
        <f t="shared" si="113"/>
        <v>1.0068993518859197</v>
      </c>
      <c r="AA124" s="11">
        <v>16.8592398</v>
      </c>
      <c r="AB124" s="19">
        <v>15.363844199999999</v>
      </c>
      <c r="AC124" s="13">
        <f t="shared" si="114"/>
        <v>-8.869887478556429</v>
      </c>
      <c r="AD124" s="14">
        <f>(AB124/AB$180)*100</f>
        <v>0.10995801043753428</v>
      </c>
    </row>
    <row r="125" spans="1:30" s="3" customFormat="1" ht="15">
      <c r="A125" s="4"/>
      <c r="B125" s="10" t="s">
        <v>3</v>
      </c>
      <c r="C125" s="18">
        <v>61.793988546999984</v>
      </c>
      <c r="D125" s="19">
        <v>61.912219662</v>
      </c>
      <c r="E125" s="13">
        <f t="shared" si="107"/>
        <v>0.19133109511144278</v>
      </c>
      <c r="F125" s="11">
        <v>452.839603229</v>
      </c>
      <c r="G125" s="19">
        <v>471.600490154</v>
      </c>
      <c r="H125" s="13">
        <f t="shared" si="108"/>
        <v>4.142943062228744</v>
      </c>
      <c r="I125" s="14">
        <f>(G125/G$181)*100</f>
        <v>1.389642846650439</v>
      </c>
      <c r="J125" s="15">
        <v>15966</v>
      </c>
      <c r="K125" s="20">
        <v>14152</v>
      </c>
      <c r="L125" s="13">
        <f t="shared" si="109"/>
        <v>-11.361643492421395</v>
      </c>
      <c r="M125" s="15">
        <v>118194</v>
      </c>
      <c r="N125" s="20">
        <v>116237</v>
      </c>
      <c r="O125" s="13">
        <f t="shared" si="110"/>
        <v>-1.6557524070595802</v>
      </c>
      <c r="P125" s="14">
        <f>(N125/N$181)*100</f>
        <v>0.8764081118097609</v>
      </c>
      <c r="Q125" s="15">
        <v>0</v>
      </c>
      <c r="R125" s="22">
        <v>0</v>
      </c>
      <c r="S125" s="17" t="s">
        <v>38</v>
      </c>
      <c r="T125" s="15">
        <v>0</v>
      </c>
      <c r="U125" s="20">
        <v>0</v>
      </c>
      <c r="V125" s="17" t="s">
        <v>38</v>
      </c>
      <c r="W125" s="17" t="s">
        <v>38</v>
      </c>
      <c r="X125" s="18">
        <v>815.6340502000007</v>
      </c>
      <c r="Y125" s="19">
        <v>838.3382648</v>
      </c>
      <c r="Z125" s="13">
        <f t="shared" si="113"/>
        <v>2.783627607801813</v>
      </c>
      <c r="AA125" s="11">
        <v>6063.4418940000005</v>
      </c>
      <c r="AB125" s="19">
        <v>6813.052100600001</v>
      </c>
      <c r="AC125" s="13">
        <f t="shared" si="114"/>
        <v>12.362783707744725</v>
      </c>
      <c r="AD125" s="14">
        <f>(AB125/AB$181)*100</f>
        <v>0.7386766077898272</v>
      </c>
    </row>
    <row r="126" spans="1:30" s="3" customFormat="1" ht="15">
      <c r="A126" s="4"/>
      <c r="B126" s="10" t="s">
        <v>4</v>
      </c>
      <c r="C126" s="18">
        <v>0.19950555599999997</v>
      </c>
      <c r="D126" s="19">
        <v>0</v>
      </c>
      <c r="E126" s="13">
        <f t="shared" si="107"/>
        <v>-100</v>
      </c>
      <c r="F126" s="11">
        <v>7.043868107</v>
      </c>
      <c r="G126" s="19">
        <v>0.714697768</v>
      </c>
      <c r="H126" s="13">
        <f t="shared" si="108"/>
        <v>-89.85361796752336</v>
      </c>
      <c r="I126" s="14">
        <f>(G126/G$182)*100</f>
        <v>0.0010768153881967725</v>
      </c>
      <c r="J126" s="15">
        <v>0</v>
      </c>
      <c r="K126" s="20">
        <v>0</v>
      </c>
      <c r="L126" s="17" t="s">
        <v>38</v>
      </c>
      <c r="M126" s="15">
        <v>1</v>
      </c>
      <c r="N126" s="20">
        <v>0</v>
      </c>
      <c r="O126" s="13">
        <f t="shared" si="110"/>
        <v>-100</v>
      </c>
      <c r="P126" s="14">
        <f>(N126/N$182)*100</f>
        <v>0</v>
      </c>
      <c r="Q126" s="15">
        <v>933</v>
      </c>
      <c r="R126" s="15">
        <v>-148</v>
      </c>
      <c r="S126" s="13">
        <f t="shared" si="111"/>
        <v>-115.86280814576635</v>
      </c>
      <c r="T126" s="15">
        <v>3264</v>
      </c>
      <c r="U126" s="20">
        <v>-848</v>
      </c>
      <c r="V126" s="13">
        <f t="shared" si="112"/>
        <v>-125.98039215686273</v>
      </c>
      <c r="W126" s="14">
        <f>(U126/U$182)*100</f>
        <v>-0.001279303112905032</v>
      </c>
      <c r="X126" s="18">
        <v>22.670738299999996</v>
      </c>
      <c r="Y126" s="19">
        <v>-69.6222394</v>
      </c>
      <c r="Z126" s="13">
        <f t="shared" si="113"/>
        <v>-407.1017735668538</v>
      </c>
      <c r="AA126" s="11">
        <v>4.720357299999992</v>
      </c>
      <c r="AB126" s="19">
        <v>-264.755433541</v>
      </c>
      <c r="AC126" s="13">
        <f t="shared" si="114"/>
        <v>-5708.800705425423</v>
      </c>
      <c r="AD126" s="14">
        <f>(AB126/AB$182)*100</f>
        <v>-0.046910446643649725</v>
      </c>
    </row>
    <row r="127" spans="1:30" s="3" customFormat="1" ht="15">
      <c r="A127" s="4"/>
      <c r="B127" s="10" t="s">
        <v>5</v>
      </c>
      <c r="C127" s="21">
        <v>8.762819958</v>
      </c>
      <c r="D127" s="19">
        <v>2.125601097</v>
      </c>
      <c r="E127" s="13">
        <f t="shared" si="107"/>
        <v>-75.74295595267324</v>
      </c>
      <c r="F127" s="21">
        <v>35.972201606</v>
      </c>
      <c r="G127" s="19">
        <v>25.773196238</v>
      </c>
      <c r="H127" s="13">
        <f t="shared" si="108"/>
        <v>-28.35246360428173</v>
      </c>
      <c r="I127" s="14">
        <f>(G127/G$183)*100</f>
        <v>0.12683326342786058</v>
      </c>
      <c r="J127" s="22">
        <v>1</v>
      </c>
      <c r="K127" s="20">
        <v>1</v>
      </c>
      <c r="L127" s="13">
        <f t="shared" si="109"/>
        <v>0</v>
      </c>
      <c r="M127" s="22">
        <v>11</v>
      </c>
      <c r="N127" s="20">
        <v>12</v>
      </c>
      <c r="O127" s="13">
        <f t="shared" si="110"/>
        <v>9.090909090909092</v>
      </c>
      <c r="P127" s="14">
        <f>(N127/N$183)*100</f>
        <v>0.7580543272267846</v>
      </c>
      <c r="Q127" s="22">
        <v>2225</v>
      </c>
      <c r="R127" s="15">
        <v>357</v>
      </c>
      <c r="S127" s="13">
        <f t="shared" si="111"/>
        <v>-83.95505617977528</v>
      </c>
      <c r="T127" s="22">
        <v>19509</v>
      </c>
      <c r="U127" s="20">
        <v>-4532</v>
      </c>
      <c r="V127" s="13">
        <f t="shared" si="112"/>
        <v>-123.23030396227381</v>
      </c>
      <c r="W127" s="14">
        <f>(U127/U$183)*100</f>
        <v>-0.10187999157444377</v>
      </c>
      <c r="X127" s="21">
        <v>14.8592931</v>
      </c>
      <c r="Y127" s="19">
        <v>22.655742</v>
      </c>
      <c r="Z127" s="13">
        <f t="shared" si="113"/>
        <v>52.46850470968904</v>
      </c>
      <c r="AA127" s="21">
        <v>262.22552190000005</v>
      </c>
      <c r="AB127" s="19">
        <v>47.3099734</v>
      </c>
      <c r="AC127" s="13">
        <f t="shared" si="114"/>
        <v>-81.95828801971393</v>
      </c>
      <c r="AD127" s="14">
        <f>(AB127/AB$183)*100</f>
        <v>0.07374162821568217</v>
      </c>
    </row>
    <row r="128" spans="1:30" ht="14.25">
      <c r="A128" s="4"/>
      <c r="B128" s="10" t="s">
        <v>23</v>
      </c>
      <c r="C128" s="18">
        <v>1.7310591989999997</v>
      </c>
      <c r="D128" s="19">
        <v>-0.22158341303389825</v>
      </c>
      <c r="E128" s="13">
        <f t="shared" si="107"/>
        <v>-112.80045264551917</v>
      </c>
      <c r="F128" s="11">
        <v>24.49795958600013</v>
      </c>
      <c r="G128" s="19">
        <v>11.445485540966105</v>
      </c>
      <c r="H128" s="13">
        <f t="shared" si="108"/>
        <v>-53.2798415280803</v>
      </c>
      <c r="I128" s="14">
        <f>(G128/G$184)*100</f>
        <v>0.3730305077976917</v>
      </c>
      <c r="J128" s="15">
        <v>4</v>
      </c>
      <c r="K128" s="20">
        <v>3</v>
      </c>
      <c r="L128" s="13">
        <f t="shared" si="109"/>
        <v>-25</v>
      </c>
      <c r="M128" s="15">
        <v>34</v>
      </c>
      <c r="N128" s="20">
        <v>23</v>
      </c>
      <c r="O128" s="13">
        <f t="shared" si="110"/>
        <v>-32.35294117647059</v>
      </c>
      <c r="P128" s="14">
        <f>(N128/N$184)*100</f>
        <v>0.13241220495106507</v>
      </c>
      <c r="Q128" s="15">
        <v>121710</v>
      </c>
      <c r="R128" s="15">
        <v>31494</v>
      </c>
      <c r="S128" s="13">
        <f t="shared" si="111"/>
        <v>-74.12373675129406</v>
      </c>
      <c r="T128" s="15">
        <v>2506053</v>
      </c>
      <c r="U128" s="20">
        <v>686114</v>
      </c>
      <c r="V128" s="13">
        <f t="shared" si="112"/>
        <v>-72.62172827150903</v>
      </c>
      <c r="W128" s="14">
        <f>(U128/U$184)*100</f>
        <v>1.5558469046137913</v>
      </c>
      <c r="X128" s="18">
        <v>817.2072941000001</v>
      </c>
      <c r="Y128" s="19">
        <v>2087.7106863999998</v>
      </c>
      <c r="Z128" s="13">
        <f t="shared" si="113"/>
        <v>155.46892465016722</v>
      </c>
      <c r="AA128" s="11">
        <v>18326.9191542</v>
      </c>
      <c r="AB128" s="19">
        <v>7994.7238744</v>
      </c>
      <c r="AC128" s="13">
        <f t="shared" si="114"/>
        <v>-56.377153153055524</v>
      </c>
      <c r="AD128" s="14">
        <f>(AB128/AB$184)*100</f>
        <v>0.8151518369277453</v>
      </c>
    </row>
    <row r="129" spans="1:30" ht="14.25">
      <c r="A129" s="4"/>
      <c r="B129" s="10"/>
      <c r="C129" s="18"/>
      <c r="D129" s="19"/>
      <c r="E129" s="13"/>
      <c r="F129" s="11"/>
      <c r="G129" s="19"/>
      <c r="H129" s="13"/>
      <c r="I129" s="14"/>
      <c r="J129" s="15"/>
      <c r="K129" s="20"/>
      <c r="L129" s="13"/>
      <c r="M129" s="15"/>
      <c r="N129" s="20"/>
      <c r="O129" s="13"/>
      <c r="P129" s="14"/>
      <c r="Q129" s="15"/>
      <c r="R129" s="15"/>
      <c r="S129" s="13"/>
      <c r="T129" s="15"/>
      <c r="U129" s="20"/>
      <c r="V129" s="13"/>
      <c r="W129" s="14"/>
      <c r="X129" s="18"/>
      <c r="Y129" s="19"/>
      <c r="Z129" s="13"/>
      <c r="AA129" s="11"/>
      <c r="AB129" s="19"/>
      <c r="AC129" s="13"/>
      <c r="AD129" s="14"/>
    </row>
    <row r="130" spans="1:30" ht="15">
      <c r="A130" s="4">
        <v>19</v>
      </c>
      <c r="B130" s="5" t="s">
        <v>11</v>
      </c>
      <c r="C130" s="6">
        <f>C131+C132+C133+C134+C135</f>
        <v>0.004724</v>
      </c>
      <c r="D130" s="6">
        <f>D131+D132+D133+D134+D135</f>
        <v>0</v>
      </c>
      <c r="E130" s="33" t="s">
        <v>38</v>
      </c>
      <c r="F130" s="6">
        <f>F131+F132+F133+F134+F135</f>
        <v>0.039806100000000004</v>
      </c>
      <c r="G130" s="6">
        <f>G131+G132+G133+G134+G135</f>
        <v>0.0073371</v>
      </c>
      <c r="H130" s="7">
        <f>((G130-F130)/F130)*100</f>
        <v>-81.56790039717531</v>
      </c>
      <c r="I130" s="8">
        <f>(G130/G$179)*100</f>
        <v>5.129764045374877E-06</v>
      </c>
      <c r="J130" s="9">
        <f>J131+J132+J133+J134+J135</f>
        <v>0</v>
      </c>
      <c r="K130" s="9">
        <f>K131+K132+K133+K134+K135</f>
        <v>0</v>
      </c>
      <c r="L130" s="17" t="s">
        <v>38</v>
      </c>
      <c r="M130" s="9">
        <f>M131+M132+M133+M134+M135</f>
        <v>0</v>
      </c>
      <c r="N130" s="9">
        <f>N131+N132+N133+N134+N135</f>
        <v>0</v>
      </c>
      <c r="O130" s="17" t="s">
        <v>38</v>
      </c>
      <c r="P130" s="8">
        <f>(N130/N$179)*100</f>
        <v>0</v>
      </c>
      <c r="Q130" s="9">
        <f>Q131+Q132+Q133+Q134+Q135</f>
        <v>0</v>
      </c>
      <c r="R130" s="9">
        <f>R131+R132+R133+R134+R135</f>
        <v>0</v>
      </c>
      <c r="S130" s="17" t="s">
        <v>38</v>
      </c>
      <c r="T130" s="9">
        <f>T131+T132+T133+T134+T135</f>
        <v>0</v>
      </c>
      <c r="U130" s="9">
        <f>U131+U132+U133+U134+U135</f>
        <v>0</v>
      </c>
      <c r="V130" s="17" t="s">
        <v>38</v>
      </c>
      <c r="W130" s="8">
        <f>(U130/U$179)*100</f>
        <v>0</v>
      </c>
      <c r="X130" s="6">
        <f>X131+X132+X133+X134+X135</f>
        <v>0</v>
      </c>
      <c r="Y130" s="6">
        <f>Y131+Y132+Y133+Y134+Y135</f>
        <v>0</v>
      </c>
      <c r="Z130" s="33" t="s">
        <v>38</v>
      </c>
      <c r="AA130" s="6">
        <f>AA131+AA132+AA133+AA134+AA135</f>
        <v>0</v>
      </c>
      <c r="AB130" s="6">
        <f>AB131+AB132+AB133+AB134+AB135</f>
        <v>0</v>
      </c>
      <c r="AC130" s="17" t="s">
        <v>38</v>
      </c>
      <c r="AD130" s="8">
        <f>(AB130/AB$179)*100</f>
        <v>0</v>
      </c>
    </row>
    <row r="131" spans="1:30" ht="14.25">
      <c r="A131" s="4"/>
      <c r="B131" s="10" t="s">
        <v>2</v>
      </c>
      <c r="C131" s="18">
        <v>0</v>
      </c>
      <c r="D131" s="19">
        <v>0</v>
      </c>
      <c r="E131" s="17" t="s">
        <v>38</v>
      </c>
      <c r="F131" s="11">
        <v>0</v>
      </c>
      <c r="G131" s="19">
        <v>0</v>
      </c>
      <c r="H131" s="17" t="s">
        <v>38</v>
      </c>
      <c r="I131" s="14">
        <f>(G131/G$180)*100</f>
        <v>0</v>
      </c>
      <c r="J131" s="15">
        <v>0</v>
      </c>
      <c r="K131" s="20">
        <v>0</v>
      </c>
      <c r="L131" s="17" t="s">
        <v>38</v>
      </c>
      <c r="M131" s="15">
        <v>0</v>
      </c>
      <c r="N131" s="20">
        <v>0</v>
      </c>
      <c r="O131" s="17" t="s">
        <v>38</v>
      </c>
      <c r="P131" s="14">
        <f>(N131/N$180)*100</f>
        <v>0</v>
      </c>
      <c r="Q131" s="15">
        <v>0</v>
      </c>
      <c r="R131" s="15">
        <v>0</v>
      </c>
      <c r="S131" s="17" t="s">
        <v>38</v>
      </c>
      <c r="T131" s="15">
        <v>0</v>
      </c>
      <c r="U131" s="20">
        <v>0</v>
      </c>
      <c r="V131" s="17" t="s">
        <v>38</v>
      </c>
      <c r="W131" s="17" t="s">
        <v>38</v>
      </c>
      <c r="X131" s="18">
        <v>0</v>
      </c>
      <c r="Y131" s="19">
        <v>0</v>
      </c>
      <c r="Z131" s="17" t="s">
        <v>38</v>
      </c>
      <c r="AA131" s="11">
        <v>0</v>
      </c>
      <c r="AB131" s="19">
        <v>0</v>
      </c>
      <c r="AC131" s="17" t="s">
        <v>38</v>
      </c>
      <c r="AD131" s="14">
        <f>(AB131/AB$180)*100</f>
        <v>0</v>
      </c>
    </row>
    <row r="132" spans="1:30" ht="14.25">
      <c r="A132" s="4"/>
      <c r="B132" s="10" t="s">
        <v>3</v>
      </c>
      <c r="C132" s="18">
        <v>0.004724</v>
      </c>
      <c r="D132" s="19">
        <v>0</v>
      </c>
      <c r="E132" s="17" t="s">
        <v>38</v>
      </c>
      <c r="F132" s="11">
        <v>0.039806100000000004</v>
      </c>
      <c r="G132" s="19">
        <v>0.0073371</v>
      </c>
      <c r="H132" s="13">
        <f>((G132-F132)/F132)*100</f>
        <v>-81.56790039717531</v>
      </c>
      <c r="I132" s="14">
        <f>(G132/G$181)*100</f>
        <v>2.1619885354295273E-05</v>
      </c>
      <c r="J132" s="15">
        <v>0</v>
      </c>
      <c r="K132" s="20">
        <v>0</v>
      </c>
      <c r="L132" s="17" t="s">
        <v>38</v>
      </c>
      <c r="M132" s="15">
        <v>0</v>
      </c>
      <c r="N132" s="20">
        <v>0</v>
      </c>
      <c r="O132" s="17" t="s">
        <v>38</v>
      </c>
      <c r="P132" s="14">
        <f>(N132/N$181)*100</f>
        <v>0</v>
      </c>
      <c r="Q132" s="15">
        <v>0</v>
      </c>
      <c r="R132" s="15">
        <v>0</v>
      </c>
      <c r="S132" s="17" t="s">
        <v>38</v>
      </c>
      <c r="T132" s="15">
        <v>0</v>
      </c>
      <c r="U132" s="20">
        <v>0</v>
      </c>
      <c r="V132" s="17" t="s">
        <v>38</v>
      </c>
      <c r="W132" s="17" t="s">
        <v>38</v>
      </c>
      <c r="X132" s="18">
        <v>0</v>
      </c>
      <c r="Y132" s="19">
        <v>0</v>
      </c>
      <c r="Z132" s="17" t="s">
        <v>38</v>
      </c>
      <c r="AA132" s="11">
        <v>0</v>
      </c>
      <c r="AB132" s="19">
        <v>0</v>
      </c>
      <c r="AC132" s="17" t="s">
        <v>38</v>
      </c>
      <c r="AD132" s="14">
        <f>(AB132/AB$181)*100</f>
        <v>0</v>
      </c>
    </row>
    <row r="133" spans="1:30" ht="14.25">
      <c r="A133" s="4"/>
      <c r="B133" s="10" t="s">
        <v>4</v>
      </c>
      <c r="C133" s="18">
        <v>0</v>
      </c>
      <c r="D133" s="19">
        <v>0</v>
      </c>
      <c r="E133" s="17" t="s">
        <v>38</v>
      </c>
      <c r="F133" s="11">
        <v>0</v>
      </c>
      <c r="G133" s="19">
        <v>0</v>
      </c>
      <c r="H133" s="17" t="s">
        <v>38</v>
      </c>
      <c r="I133" s="14">
        <f>(G133/G$182)*100</f>
        <v>0</v>
      </c>
      <c r="J133" s="15">
        <v>0</v>
      </c>
      <c r="K133" s="20">
        <v>0</v>
      </c>
      <c r="L133" s="17" t="s">
        <v>38</v>
      </c>
      <c r="M133" s="15">
        <v>0</v>
      </c>
      <c r="N133" s="20">
        <v>0</v>
      </c>
      <c r="O133" s="17" t="s">
        <v>38</v>
      </c>
      <c r="P133" s="14">
        <f>(N133/N$182)*100</f>
        <v>0</v>
      </c>
      <c r="Q133" s="15">
        <v>0</v>
      </c>
      <c r="R133" s="15">
        <v>0</v>
      </c>
      <c r="S133" s="17" t="s">
        <v>38</v>
      </c>
      <c r="T133" s="15">
        <v>0</v>
      </c>
      <c r="U133" s="20">
        <v>0</v>
      </c>
      <c r="V133" s="17" t="s">
        <v>38</v>
      </c>
      <c r="W133" s="14">
        <f>(U133/U$182)*100</f>
        <v>0</v>
      </c>
      <c r="X133" s="18">
        <v>0</v>
      </c>
      <c r="Y133" s="19">
        <v>0</v>
      </c>
      <c r="Z133" s="17" t="s">
        <v>38</v>
      </c>
      <c r="AA133" s="11">
        <v>0</v>
      </c>
      <c r="AB133" s="19">
        <v>0</v>
      </c>
      <c r="AC133" s="17" t="s">
        <v>38</v>
      </c>
      <c r="AD133" s="14">
        <f>(AB133/AB$182)*100</f>
        <v>0</v>
      </c>
    </row>
    <row r="134" spans="1:30" ht="14.25">
      <c r="A134" s="4"/>
      <c r="B134" s="10" t="s">
        <v>5</v>
      </c>
      <c r="C134" s="11">
        <v>0</v>
      </c>
      <c r="D134" s="19">
        <v>0</v>
      </c>
      <c r="E134" s="17" t="s">
        <v>38</v>
      </c>
      <c r="F134" s="11">
        <v>0</v>
      </c>
      <c r="G134" s="19">
        <v>0</v>
      </c>
      <c r="H134" s="17" t="s">
        <v>38</v>
      </c>
      <c r="I134" s="14">
        <f>(G134/G$183)*100</f>
        <v>0</v>
      </c>
      <c r="J134" s="15">
        <v>0</v>
      </c>
      <c r="K134" s="20">
        <v>0</v>
      </c>
      <c r="L134" s="17" t="s">
        <v>38</v>
      </c>
      <c r="M134" s="15">
        <v>0</v>
      </c>
      <c r="N134" s="20">
        <v>0</v>
      </c>
      <c r="O134" s="17" t="s">
        <v>38</v>
      </c>
      <c r="P134" s="14">
        <f>(N134/N$183)*100</f>
        <v>0</v>
      </c>
      <c r="Q134" s="15">
        <v>0</v>
      </c>
      <c r="R134" s="22">
        <v>0</v>
      </c>
      <c r="S134" s="17" t="s">
        <v>38</v>
      </c>
      <c r="T134" s="15">
        <v>0</v>
      </c>
      <c r="U134" s="20">
        <v>0</v>
      </c>
      <c r="V134" s="17" t="s">
        <v>38</v>
      </c>
      <c r="W134" s="14">
        <f>(U134/U$183)*100</f>
        <v>0</v>
      </c>
      <c r="X134" s="11">
        <v>0</v>
      </c>
      <c r="Y134" s="19">
        <v>0</v>
      </c>
      <c r="Z134" s="17" t="s">
        <v>38</v>
      </c>
      <c r="AA134" s="11">
        <v>0</v>
      </c>
      <c r="AB134" s="19">
        <v>0</v>
      </c>
      <c r="AC134" s="17" t="s">
        <v>38</v>
      </c>
      <c r="AD134" s="14">
        <f>(AB134/AB$183)*100</f>
        <v>0</v>
      </c>
    </row>
    <row r="135" spans="1:30" ht="14.25">
      <c r="A135" s="4"/>
      <c r="B135" s="10" t="s">
        <v>23</v>
      </c>
      <c r="C135" s="11">
        <v>0</v>
      </c>
      <c r="D135" s="19">
        <v>0</v>
      </c>
      <c r="E135" s="17" t="s">
        <v>38</v>
      </c>
      <c r="F135" s="11">
        <v>0</v>
      </c>
      <c r="G135" s="19">
        <v>0</v>
      </c>
      <c r="H135" s="17" t="s">
        <v>38</v>
      </c>
      <c r="I135" s="14">
        <f>(G135/G$184)*100</f>
        <v>0</v>
      </c>
      <c r="J135" s="15">
        <v>0</v>
      </c>
      <c r="K135" s="20">
        <v>0</v>
      </c>
      <c r="L135" s="17" t="s">
        <v>38</v>
      </c>
      <c r="M135" s="15">
        <v>0</v>
      </c>
      <c r="N135" s="20">
        <v>0</v>
      </c>
      <c r="O135" s="17" t="s">
        <v>38</v>
      </c>
      <c r="P135" s="14">
        <f>(N135/N$184)*100</f>
        <v>0</v>
      </c>
      <c r="Q135" s="15">
        <v>0</v>
      </c>
      <c r="R135" s="15">
        <v>0</v>
      </c>
      <c r="S135" s="17" t="s">
        <v>38</v>
      </c>
      <c r="T135" s="15">
        <v>0</v>
      </c>
      <c r="U135" s="20">
        <v>0</v>
      </c>
      <c r="V135" s="17" t="s">
        <v>38</v>
      </c>
      <c r="W135" s="14">
        <f>(U135/U$184)*100</f>
        <v>0</v>
      </c>
      <c r="X135" s="11">
        <v>0</v>
      </c>
      <c r="Y135" s="19">
        <v>0</v>
      </c>
      <c r="Z135" s="17" t="s">
        <v>38</v>
      </c>
      <c r="AA135" s="11">
        <v>0</v>
      </c>
      <c r="AB135" s="19">
        <v>0</v>
      </c>
      <c r="AC135" s="17" t="s">
        <v>38</v>
      </c>
      <c r="AD135" s="14">
        <f>(AB135/AB$184)*100</f>
        <v>0</v>
      </c>
    </row>
    <row r="136" spans="1:30" ht="14.25">
      <c r="A136" s="4"/>
      <c r="B136" s="10"/>
      <c r="C136" s="11"/>
      <c r="D136" s="19"/>
      <c r="E136" s="13"/>
      <c r="F136" s="11"/>
      <c r="G136" s="19"/>
      <c r="H136" s="13"/>
      <c r="I136" s="14"/>
      <c r="J136" s="15"/>
      <c r="K136" s="20"/>
      <c r="L136" s="13"/>
      <c r="M136" s="15"/>
      <c r="N136" s="20"/>
      <c r="O136" s="13"/>
      <c r="P136" s="14"/>
      <c r="Q136" s="15"/>
      <c r="R136" s="15"/>
      <c r="S136" s="13"/>
      <c r="T136" s="15"/>
      <c r="U136" s="20"/>
      <c r="V136" s="13"/>
      <c r="W136" s="14"/>
      <c r="X136" s="11"/>
      <c r="Y136" s="19"/>
      <c r="Z136" s="13"/>
      <c r="AA136" s="11"/>
      <c r="AB136" s="19"/>
      <c r="AC136" s="13"/>
      <c r="AD136" s="14"/>
    </row>
    <row r="137" spans="1:30" s="3" customFormat="1" ht="15">
      <c r="A137" s="34">
        <v>20</v>
      </c>
      <c r="B137" s="5" t="s">
        <v>6</v>
      </c>
      <c r="C137" s="6">
        <f>C138+C139+C140+C141+C142</f>
        <v>1038.435603796007</v>
      </c>
      <c r="D137" s="6">
        <f>D138+D139+D140+D141+D142</f>
        <v>1422.8875171699992</v>
      </c>
      <c r="E137" s="7">
        <f aca="true" t="shared" si="115" ref="E137:E142">((D137-C137)/C137)*100</f>
        <v>37.02221995939144</v>
      </c>
      <c r="F137" s="6">
        <f>F138+F139+F140+F141+F142</f>
        <v>6608.707446876996</v>
      </c>
      <c r="G137" s="6">
        <f>G138+G139+G140+G141+G142</f>
        <v>9237.225492259002</v>
      </c>
      <c r="H137" s="7">
        <f aca="true" t="shared" si="116" ref="H137:H142">((G137-F137)/F137)*100</f>
        <v>39.77355733342585</v>
      </c>
      <c r="I137" s="8">
        <f>(G137/G$179)*100</f>
        <v>6.4582447028404255</v>
      </c>
      <c r="J137" s="9">
        <f>J138+J139+J140+J141+J142</f>
        <v>117325</v>
      </c>
      <c r="K137" s="9">
        <f>K138+K139+K140+K141+K142</f>
        <v>112361</v>
      </c>
      <c r="L137" s="7">
        <f aca="true" t="shared" si="117" ref="L137:L142">((K137-J137)/J137)*100</f>
        <v>-4.230982314084807</v>
      </c>
      <c r="M137" s="9">
        <f>M138+M139+M140+M141+M142</f>
        <v>735026</v>
      </c>
      <c r="N137" s="9">
        <f>N138+N139+N140+N141+N142</f>
        <v>812515</v>
      </c>
      <c r="O137" s="7">
        <f aca="true" t="shared" si="118" ref="O137:O142">((N137-M137)/M137)*100</f>
        <v>10.542348161833731</v>
      </c>
      <c r="P137" s="8">
        <f>(N137/N$179)*100</f>
        <v>5.841512798068922</v>
      </c>
      <c r="Q137" s="9">
        <f>Q138+Q139+Q140+Q141+Q142</f>
        <v>393798</v>
      </c>
      <c r="R137" s="9">
        <f>R138+R139+R140+R141+R142</f>
        <v>163860</v>
      </c>
      <c r="S137" s="7">
        <f aca="true" t="shared" si="119" ref="S137:S142">((R137-Q137)/Q137)*100</f>
        <v>-58.38983438209438</v>
      </c>
      <c r="T137" s="9">
        <f>T138+T139+T140+T141+T142</f>
        <v>2018150</v>
      </c>
      <c r="U137" s="9">
        <f>U138+U139+U140+U141+U142</f>
        <v>2428743</v>
      </c>
      <c r="V137" s="7">
        <f aca="true" t="shared" si="120" ref="V137:V142">((U137-T137)/T137)*100</f>
        <v>20.34501895300151</v>
      </c>
      <c r="W137" s="8">
        <f>(U137/U$179)*100</f>
        <v>2.1150120710824796</v>
      </c>
      <c r="X137" s="6">
        <f>X138+X139+X140+X141+X142</f>
        <v>46556.412836999996</v>
      </c>
      <c r="Y137" s="6">
        <f>Y138+Y139+Y140+Y141+Y142</f>
        <v>25135.520264</v>
      </c>
      <c r="Z137" s="7">
        <f aca="true" t="shared" si="121" ref="Z137:Z142">((Y137-X137)/X137)*100</f>
        <v>-46.01061651377073</v>
      </c>
      <c r="AA137" s="6">
        <f>AA138+AA139+AA140+AA141+AA142</f>
        <v>160829.60584099998</v>
      </c>
      <c r="AB137" s="6">
        <f>AB138+AB139+AB140+AB141+AB142</f>
        <v>231279.29161100002</v>
      </c>
      <c r="AC137" s="7">
        <f aca="true" t="shared" si="122" ref="AC137:AC142">((AB137-AA137)/AA137)*100</f>
        <v>43.80392863714924</v>
      </c>
      <c r="AD137" s="8">
        <f>(AB137/AB$179)*100</f>
        <v>9.085414272947828</v>
      </c>
    </row>
    <row r="138" spans="1:30" s="30" customFormat="1" ht="14.25">
      <c r="A138" s="34"/>
      <c r="B138" s="35" t="s">
        <v>2</v>
      </c>
      <c r="C138" s="18">
        <v>62.46081789899993</v>
      </c>
      <c r="D138" s="19">
        <v>123.91895508500004</v>
      </c>
      <c r="E138" s="13">
        <f t="shared" si="115"/>
        <v>98.39470447757958</v>
      </c>
      <c r="F138" s="11">
        <v>403.40935165099995</v>
      </c>
      <c r="G138" s="19">
        <v>867.531588413</v>
      </c>
      <c r="H138" s="13">
        <f t="shared" si="116"/>
        <v>115.04994489159101</v>
      </c>
      <c r="I138" s="14">
        <f>(G138/G$180)*100</f>
        <v>4.487321228125298</v>
      </c>
      <c r="J138" s="15">
        <v>1486</v>
      </c>
      <c r="K138" s="20">
        <v>2566</v>
      </c>
      <c r="L138" s="13">
        <f t="shared" si="117"/>
        <v>72.67833109017496</v>
      </c>
      <c r="M138" s="15">
        <v>10406</v>
      </c>
      <c r="N138" s="20">
        <v>17585</v>
      </c>
      <c r="O138" s="13">
        <f t="shared" si="118"/>
        <v>68.98904478185662</v>
      </c>
      <c r="P138" s="14">
        <f>(N138/N$180)*100</f>
        <v>2.808504249889001</v>
      </c>
      <c r="Q138" s="15">
        <v>0</v>
      </c>
      <c r="R138" s="15">
        <v>0</v>
      </c>
      <c r="S138" s="17" t="s">
        <v>38</v>
      </c>
      <c r="T138" s="15">
        <v>0</v>
      </c>
      <c r="U138" s="20">
        <v>0</v>
      </c>
      <c r="V138" s="17" t="s">
        <v>38</v>
      </c>
      <c r="W138" s="17" t="s">
        <v>38</v>
      </c>
      <c r="X138" s="18">
        <v>72.33458999999999</v>
      </c>
      <c r="Y138" s="19">
        <v>128.29539</v>
      </c>
      <c r="Z138" s="13">
        <f t="shared" si="121"/>
        <v>77.3638172276915</v>
      </c>
      <c r="AA138" s="11">
        <v>483.837854</v>
      </c>
      <c r="AB138" s="19">
        <v>836.198879</v>
      </c>
      <c r="AC138" s="13">
        <f t="shared" si="122"/>
        <v>72.8262623701204</v>
      </c>
      <c r="AD138" s="14">
        <f>(AB138/AB$180)*100</f>
        <v>5.984619725897537</v>
      </c>
    </row>
    <row r="139" spans="1:30" ht="14.25">
      <c r="A139" s="34"/>
      <c r="B139" s="35" t="s">
        <v>3</v>
      </c>
      <c r="C139" s="18">
        <v>662.007767950007</v>
      </c>
      <c r="D139" s="19">
        <v>678.1744959259989</v>
      </c>
      <c r="E139" s="13">
        <f t="shared" si="115"/>
        <v>2.4420752683996994</v>
      </c>
      <c r="F139" s="11">
        <v>4037.6684849769968</v>
      </c>
      <c r="G139" s="19">
        <v>4780.1702996290005</v>
      </c>
      <c r="H139" s="13">
        <f t="shared" si="116"/>
        <v>18.38937043530541</v>
      </c>
      <c r="I139" s="14">
        <f>(G139/G$181)*100</f>
        <v>14.08550160853556</v>
      </c>
      <c r="J139" s="15">
        <v>115752</v>
      </c>
      <c r="K139" s="20">
        <v>109748</v>
      </c>
      <c r="L139" s="13">
        <f t="shared" si="117"/>
        <v>-5.186951413366508</v>
      </c>
      <c r="M139" s="15">
        <v>724250</v>
      </c>
      <c r="N139" s="20">
        <v>794449</v>
      </c>
      <c r="O139" s="13">
        <f t="shared" si="118"/>
        <v>9.69264756644805</v>
      </c>
      <c r="P139" s="14">
        <f>(N139/N$181)*100</f>
        <v>5.990016500934751</v>
      </c>
      <c r="Q139" s="15">
        <v>0</v>
      </c>
      <c r="R139" s="15">
        <v>0</v>
      </c>
      <c r="S139" s="17" t="s">
        <v>38</v>
      </c>
      <c r="T139" s="15">
        <v>0</v>
      </c>
      <c r="U139" s="20">
        <v>0</v>
      </c>
      <c r="V139" s="17" t="s">
        <v>38</v>
      </c>
      <c r="W139" s="17" t="s">
        <v>38</v>
      </c>
      <c r="X139" s="18">
        <v>9628.638764</v>
      </c>
      <c r="Y139" s="19">
        <v>9793.928092999999</v>
      </c>
      <c r="Z139" s="13">
        <f t="shared" si="121"/>
        <v>1.7166427472384849</v>
      </c>
      <c r="AA139" s="11">
        <v>58703.570242</v>
      </c>
      <c r="AB139" s="19">
        <v>69628.11430700001</v>
      </c>
      <c r="AC139" s="13">
        <f t="shared" si="122"/>
        <v>18.609675731756337</v>
      </c>
      <c r="AD139" s="14">
        <f>(AB139/AB$181)*100</f>
        <v>7.549136352350456</v>
      </c>
    </row>
    <row r="140" spans="1:30" ht="14.25">
      <c r="A140" s="34"/>
      <c r="B140" s="35" t="s">
        <v>4</v>
      </c>
      <c r="C140" s="18">
        <v>292.69983572200005</v>
      </c>
      <c r="D140" s="19">
        <v>613.327076569</v>
      </c>
      <c r="E140" s="13">
        <f t="shared" si="115"/>
        <v>109.54131219654144</v>
      </c>
      <c r="F140" s="11">
        <v>2093.0377812</v>
      </c>
      <c r="G140" s="19">
        <v>3493.8686292170005</v>
      </c>
      <c r="H140" s="13">
        <f t="shared" si="116"/>
        <v>66.92812048590268</v>
      </c>
      <c r="I140" s="14">
        <f>(G140/G$182)*100</f>
        <v>5.264115368384402</v>
      </c>
      <c r="J140" s="15">
        <v>8</v>
      </c>
      <c r="K140" s="20">
        <v>10</v>
      </c>
      <c r="L140" s="13">
        <f t="shared" si="117"/>
        <v>25</v>
      </c>
      <c r="M140" s="15">
        <v>59</v>
      </c>
      <c r="N140" s="20">
        <v>47</v>
      </c>
      <c r="O140" s="13">
        <f t="shared" si="118"/>
        <v>-20.33898305084746</v>
      </c>
      <c r="P140" s="14">
        <f>(N140/N$182)*100</f>
        <v>3.473762010347376</v>
      </c>
      <c r="Q140" s="15">
        <v>21186</v>
      </c>
      <c r="R140" s="15">
        <v>25789</v>
      </c>
      <c r="S140" s="13">
        <f t="shared" si="119"/>
        <v>21.7266119135278</v>
      </c>
      <c r="T140" s="15">
        <v>212718</v>
      </c>
      <c r="U140" s="20">
        <v>190650</v>
      </c>
      <c r="V140" s="13">
        <f t="shared" si="120"/>
        <v>-10.374298366851889</v>
      </c>
      <c r="W140" s="14">
        <f>(U140/U$182)*100</f>
        <v>0.2876169085794155</v>
      </c>
      <c r="X140" s="18">
        <v>3395.6709840000003</v>
      </c>
      <c r="Y140" s="19">
        <v>3467.8047500000002</v>
      </c>
      <c r="Z140" s="13">
        <f t="shared" si="121"/>
        <v>2.124286078948334</v>
      </c>
      <c r="AA140" s="11">
        <v>20190.663479</v>
      </c>
      <c r="AB140" s="19">
        <v>26209.863789000003</v>
      </c>
      <c r="AC140" s="13">
        <f t="shared" si="122"/>
        <v>29.81180047035345</v>
      </c>
      <c r="AD140" s="14">
        <f>(AB140/AB$182)*100</f>
        <v>4.643970476325688</v>
      </c>
    </row>
    <row r="141" spans="1:30" ht="14.25">
      <c r="A141" s="34"/>
      <c r="B141" s="35" t="s">
        <v>5</v>
      </c>
      <c r="C141" s="18">
        <v>1.333218024999999</v>
      </c>
      <c r="D141" s="19">
        <v>-0.003629099999999994</v>
      </c>
      <c r="E141" s="13">
        <f t="shared" si="115"/>
        <v>-100.27220604071864</v>
      </c>
      <c r="F141" s="11">
        <v>5.9742802159999995</v>
      </c>
      <c r="G141" s="19">
        <v>3.8971196420000007</v>
      </c>
      <c r="H141" s="13">
        <f t="shared" si="116"/>
        <v>-34.76838211299594</v>
      </c>
      <c r="I141" s="14">
        <f>(G141/G$183)*100</f>
        <v>0.019178234534795606</v>
      </c>
      <c r="J141" s="15">
        <v>0</v>
      </c>
      <c r="K141" s="20">
        <v>0</v>
      </c>
      <c r="L141" s="13" t="e">
        <f t="shared" si="117"/>
        <v>#DIV/0!</v>
      </c>
      <c r="M141" s="15">
        <v>2</v>
      </c>
      <c r="N141" s="20">
        <v>0</v>
      </c>
      <c r="O141" s="13">
        <f t="shared" si="118"/>
        <v>-100</v>
      </c>
      <c r="P141" s="14">
        <f>(N141/N$183)*100</f>
        <v>0</v>
      </c>
      <c r="Q141" s="15">
        <v>1914</v>
      </c>
      <c r="R141" s="15">
        <v>58</v>
      </c>
      <c r="S141" s="13">
        <f t="shared" si="119"/>
        <v>-96.96969696969697</v>
      </c>
      <c r="T141" s="15">
        <v>9384</v>
      </c>
      <c r="U141" s="20">
        <v>5459</v>
      </c>
      <c r="V141" s="13">
        <f t="shared" si="120"/>
        <v>-41.826513213981244</v>
      </c>
      <c r="W141" s="14">
        <f>(U141/U$183)*100</f>
        <v>0.12271908076012544</v>
      </c>
      <c r="X141" s="18">
        <v>0.337299</v>
      </c>
      <c r="Y141" s="19">
        <v>-0.8167690000000001</v>
      </c>
      <c r="Z141" s="13">
        <f t="shared" si="121"/>
        <v>-342.14984331409227</v>
      </c>
      <c r="AA141" s="11">
        <v>68.905366</v>
      </c>
      <c r="AB141" s="19">
        <v>-17.472964</v>
      </c>
      <c r="AC141" s="13">
        <f t="shared" si="122"/>
        <v>-125.3579147957795</v>
      </c>
      <c r="AD141" s="14">
        <f>(AB141/AB$183)*100</f>
        <v>-0.02723495116389135</v>
      </c>
    </row>
    <row r="142" spans="1:30" ht="14.25">
      <c r="A142" s="34"/>
      <c r="B142" s="10" t="s">
        <v>23</v>
      </c>
      <c r="C142" s="21">
        <v>19.933964199999995</v>
      </c>
      <c r="D142" s="19">
        <v>7.4706186900000136</v>
      </c>
      <c r="E142" s="13">
        <f t="shared" si="115"/>
        <v>-62.52316591398306</v>
      </c>
      <c r="F142" s="21">
        <v>68.617548833</v>
      </c>
      <c r="G142" s="19">
        <v>91.75785535800003</v>
      </c>
      <c r="H142" s="13">
        <f t="shared" si="116"/>
        <v>33.7235982901669</v>
      </c>
      <c r="I142" s="14">
        <f>(G142/G$184)*100</f>
        <v>2.990565953371751</v>
      </c>
      <c r="J142" s="22">
        <v>79</v>
      </c>
      <c r="K142" s="20">
        <v>37</v>
      </c>
      <c r="L142" s="13">
        <f t="shared" si="117"/>
        <v>-53.16455696202531</v>
      </c>
      <c r="M142" s="22">
        <v>309</v>
      </c>
      <c r="N142" s="20">
        <v>434</v>
      </c>
      <c r="O142" s="13">
        <f t="shared" si="118"/>
        <v>40.45307443365696</v>
      </c>
      <c r="P142" s="14">
        <f>(N142/N$184)*100</f>
        <v>2.498560736902706</v>
      </c>
      <c r="Q142" s="22">
        <v>370698</v>
      </c>
      <c r="R142" s="15">
        <v>138013</v>
      </c>
      <c r="S142" s="13">
        <f t="shared" si="119"/>
        <v>-62.76942416738154</v>
      </c>
      <c r="T142" s="22">
        <v>1796048</v>
      </c>
      <c r="U142" s="20">
        <v>2232634</v>
      </c>
      <c r="V142" s="13">
        <f t="shared" si="120"/>
        <v>24.308147666432077</v>
      </c>
      <c r="W142" s="14">
        <f>(U142/U$184)*100</f>
        <v>5.062769012198421</v>
      </c>
      <c r="X142" s="21">
        <v>33459.4312</v>
      </c>
      <c r="Y142" s="19">
        <v>11746.308799999999</v>
      </c>
      <c r="Z142" s="13">
        <f t="shared" si="121"/>
        <v>-64.89387781343994</v>
      </c>
      <c r="AA142" s="21">
        <v>81382.6289</v>
      </c>
      <c r="AB142" s="19">
        <v>134622.5876</v>
      </c>
      <c r="AC142" s="13">
        <f t="shared" si="122"/>
        <v>65.41931542346624</v>
      </c>
      <c r="AD142" s="14">
        <f>(AB142/AB$184)*100</f>
        <v>13.726283896495683</v>
      </c>
    </row>
    <row r="143" spans="1:30" ht="14.25">
      <c r="A143" s="34"/>
      <c r="B143" s="10"/>
      <c r="C143" s="21"/>
      <c r="D143" s="19"/>
      <c r="E143" s="13"/>
      <c r="F143" s="21"/>
      <c r="G143" s="19"/>
      <c r="H143" s="13"/>
      <c r="I143" s="14"/>
      <c r="J143" s="22"/>
      <c r="K143" s="20"/>
      <c r="L143" s="13"/>
      <c r="M143" s="22"/>
      <c r="N143" s="20"/>
      <c r="O143" s="13"/>
      <c r="P143" s="14"/>
      <c r="Q143" s="22"/>
      <c r="R143" s="15"/>
      <c r="S143" s="13"/>
      <c r="T143" s="22"/>
      <c r="U143" s="20"/>
      <c r="V143" s="13"/>
      <c r="W143" s="14"/>
      <c r="X143" s="21"/>
      <c r="Y143" s="19"/>
      <c r="Z143" s="13"/>
      <c r="AA143" s="21"/>
      <c r="AB143" s="19"/>
      <c r="AC143" s="13"/>
      <c r="AD143" s="14"/>
    </row>
    <row r="144" spans="1:30" ht="15">
      <c r="A144" s="34">
        <v>21</v>
      </c>
      <c r="B144" s="5" t="s">
        <v>12</v>
      </c>
      <c r="C144" s="6">
        <f>C145+C146+C147+C148+C149</f>
        <v>47.702069134101706</v>
      </c>
      <c r="D144" s="6">
        <f>D145+D146+D147+D148+D149</f>
        <v>48.40727259687752</v>
      </c>
      <c r="E144" s="7">
        <f aca="true" t="shared" si="123" ref="E144:E149">((D144-C144)/C144)*100</f>
        <v>1.4783498401155744</v>
      </c>
      <c r="F144" s="6">
        <f>F145+F146+F147+F148+F149</f>
        <v>419.6381109071018</v>
      </c>
      <c r="G144" s="6">
        <f>G145+G146+G147+G148+G149</f>
        <v>366.71549320275886</v>
      </c>
      <c r="H144" s="7">
        <f aca="true" t="shared" si="124" ref="H144:H149">((G144-F144)/F144)*100</f>
        <v>-12.611489835835904</v>
      </c>
      <c r="I144" s="8">
        <f>(G144/G$179)*100</f>
        <v>0.2563906655100009</v>
      </c>
      <c r="J144" s="9">
        <f>J145+J146+J147+J148+J149</f>
        <v>15979</v>
      </c>
      <c r="K144" s="9">
        <f>K145+K146+K147+K148+K149</f>
        <v>19044</v>
      </c>
      <c r="L144" s="7">
        <f>((K144-J144)/J144)*100</f>
        <v>19.18142562112773</v>
      </c>
      <c r="M144" s="9">
        <f>M145+M146+M147+M148+M149</f>
        <v>152435</v>
      </c>
      <c r="N144" s="9">
        <f>N145+N146+N147+N148+N149</f>
        <v>137659</v>
      </c>
      <c r="O144" s="7">
        <f aca="true" t="shared" si="125" ref="O144:O149">((N144-M144)/M144)*100</f>
        <v>-9.693311903434251</v>
      </c>
      <c r="P144" s="8">
        <f>(N144/N$179)*100</f>
        <v>0.9896885722348138</v>
      </c>
      <c r="Q144" s="9">
        <f>Q145+Q146+Q147+Q148+Q149</f>
        <v>359358</v>
      </c>
      <c r="R144" s="9">
        <f>R145+R146+R147+R148+R149</f>
        <v>381023</v>
      </c>
      <c r="S144" s="7">
        <f aca="true" t="shared" si="126" ref="S144:S149">((R144-Q144)/Q144)*100</f>
        <v>6.0288069279103285</v>
      </c>
      <c r="T144" s="9">
        <f>T145+T146+T147+T148+T149</f>
        <v>2731612</v>
      </c>
      <c r="U144" s="9">
        <f>U145+U146+U147+U148+U149</f>
        <v>1836738</v>
      </c>
      <c r="V144" s="7">
        <f aca="true" t="shared" si="127" ref="V144:V149">((U144-T144)/T144)*100</f>
        <v>-32.75992344447162</v>
      </c>
      <c r="W144" s="8">
        <f>(U144/U$179)*100</f>
        <v>1.5994788421071688</v>
      </c>
      <c r="X144" s="6">
        <f>X145+X146+X147+X148+X149</f>
        <v>3891.18929025</v>
      </c>
      <c r="Y144" s="6">
        <f>Y145+Y146+Y147+Y148+Y149</f>
        <v>3788.8979439</v>
      </c>
      <c r="Z144" s="7">
        <f aca="true" t="shared" si="128" ref="Z144:Z149">((Y144-X144)/X144)*100</f>
        <v>-2.628793891017004</v>
      </c>
      <c r="AA144" s="6">
        <f>AA145+AA146+AA147+AA148+AA149</f>
        <v>32956.803192549996</v>
      </c>
      <c r="AB144" s="6">
        <f>AB145+AB146+AB147+AB148+AB149</f>
        <v>26120.487738202</v>
      </c>
      <c r="AC144" s="7">
        <f aca="true" t="shared" si="129" ref="AC144:AC149">((AB144-AA144)/AA144)*100</f>
        <v>-20.743260244043853</v>
      </c>
      <c r="AD144" s="8">
        <f>(AB144/AB$179)*100</f>
        <v>1.026099009816113</v>
      </c>
    </row>
    <row r="145" spans="1:30" ht="14.25">
      <c r="A145" s="34"/>
      <c r="B145" s="35" t="s">
        <v>2</v>
      </c>
      <c r="C145" s="24">
        <v>4.128799999999998</v>
      </c>
      <c r="D145" s="19">
        <v>2.3376287000000002</v>
      </c>
      <c r="E145" s="13">
        <f t="shared" si="123"/>
        <v>-43.382370180197604</v>
      </c>
      <c r="F145" s="25">
        <v>30.111499999999996</v>
      </c>
      <c r="G145" s="19">
        <v>21.317328699999997</v>
      </c>
      <c r="H145" s="13">
        <f t="shared" si="124"/>
        <v>-29.205357753682147</v>
      </c>
      <c r="I145" s="14">
        <f>(G145/G$180)*100</f>
        <v>0.1102642288535268</v>
      </c>
      <c r="J145" s="23">
        <v>190</v>
      </c>
      <c r="K145" s="20">
        <v>150</v>
      </c>
      <c r="L145" s="13">
        <f>((K145-J145)/J145)*100</f>
        <v>-21.052631578947366</v>
      </c>
      <c r="M145" s="23">
        <v>1597</v>
      </c>
      <c r="N145" s="20">
        <v>1227</v>
      </c>
      <c r="O145" s="13">
        <f t="shared" si="125"/>
        <v>-23.16844082654978</v>
      </c>
      <c r="P145" s="14">
        <f>(N145/N$180)*100</f>
        <v>0.1959644421162243</v>
      </c>
      <c r="Q145" s="23">
        <v>0</v>
      </c>
      <c r="R145" s="15">
        <v>0</v>
      </c>
      <c r="S145" s="17" t="s">
        <v>38</v>
      </c>
      <c r="T145" s="23">
        <v>0</v>
      </c>
      <c r="U145" s="20">
        <v>0</v>
      </c>
      <c r="V145" s="17" t="s">
        <v>38</v>
      </c>
      <c r="W145" s="17" t="s">
        <v>38</v>
      </c>
      <c r="X145" s="24">
        <v>7.5152</v>
      </c>
      <c r="Y145" s="19">
        <v>3.764380000000001</v>
      </c>
      <c r="Z145" s="13">
        <f t="shared" si="128"/>
        <v>-49.909782840110694</v>
      </c>
      <c r="AA145" s="25">
        <v>72.89920000000001</v>
      </c>
      <c r="AB145" s="19">
        <v>35.41818</v>
      </c>
      <c r="AC145" s="13">
        <f t="shared" si="129"/>
        <v>-51.414857776217026</v>
      </c>
      <c r="AD145" s="14">
        <f>(AB145/AB$180)*100</f>
        <v>0.25348555709244097</v>
      </c>
    </row>
    <row r="146" spans="1:30" s="3" customFormat="1" ht="15">
      <c r="A146" s="34"/>
      <c r="B146" s="35" t="s">
        <v>3</v>
      </c>
      <c r="C146" s="21">
        <v>26.62172280000001</v>
      </c>
      <c r="D146" s="19">
        <v>29.039613424877516</v>
      </c>
      <c r="E146" s="13">
        <f t="shared" si="123"/>
        <v>9.08239727023791</v>
      </c>
      <c r="F146" s="21">
        <v>223.50800000000004</v>
      </c>
      <c r="G146" s="19">
        <v>225.34601342487753</v>
      </c>
      <c r="H146" s="13">
        <f t="shared" si="124"/>
        <v>0.8223479360369595</v>
      </c>
      <c r="I146" s="14">
        <f>(G146/G$181)*100</f>
        <v>0.6640164336445373</v>
      </c>
      <c r="J146" s="22">
        <v>15788</v>
      </c>
      <c r="K146" s="20">
        <v>18893</v>
      </c>
      <c r="L146" s="13">
        <f>((K146-J146)/J146)*100</f>
        <v>19.66683557131999</v>
      </c>
      <c r="M146" s="22">
        <v>150819</v>
      </c>
      <c r="N146" s="20">
        <v>136417</v>
      </c>
      <c r="O146" s="13">
        <f t="shared" si="125"/>
        <v>-9.549194730106949</v>
      </c>
      <c r="P146" s="14">
        <f>(N146/N$181)*100</f>
        <v>1.028562036087925</v>
      </c>
      <c r="Q146" s="22">
        <v>0</v>
      </c>
      <c r="R146" s="15">
        <v>0</v>
      </c>
      <c r="S146" s="17" t="s">
        <v>38</v>
      </c>
      <c r="T146" s="22">
        <v>0</v>
      </c>
      <c r="U146" s="20">
        <v>0</v>
      </c>
      <c r="V146" s="17" t="s">
        <v>38</v>
      </c>
      <c r="W146" s="17" t="s">
        <v>38</v>
      </c>
      <c r="X146" s="21">
        <v>973.1569999999998</v>
      </c>
      <c r="Y146" s="19">
        <v>884.8903090000002</v>
      </c>
      <c r="Z146" s="13">
        <f t="shared" si="128"/>
        <v>-9.070138836796076</v>
      </c>
      <c r="AA146" s="21">
        <v>6395.8231</v>
      </c>
      <c r="AB146" s="19">
        <v>6397.060309</v>
      </c>
      <c r="AC146" s="13">
        <f t="shared" si="129"/>
        <v>0.019344015315257906</v>
      </c>
      <c r="AD146" s="14">
        <f>(AB146/AB$181)*100</f>
        <v>0.693574441983633</v>
      </c>
    </row>
    <row r="147" spans="1:30" s="3" customFormat="1" ht="15">
      <c r="A147" s="34"/>
      <c r="B147" s="35" t="s">
        <v>4</v>
      </c>
      <c r="C147" s="11">
        <v>13.563812774101699</v>
      </c>
      <c r="D147" s="19">
        <v>15.901207650000003</v>
      </c>
      <c r="E147" s="13">
        <f t="shared" si="123"/>
        <v>17.232579915591657</v>
      </c>
      <c r="F147" s="11">
        <v>138.75201743010172</v>
      </c>
      <c r="G147" s="19">
        <v>111.18695055199998</v>
      </c>
      <c r="H147" s="13">
        <f t="shared" si="124"/>
        <v>-19.86642600853571</v>
      </c>
      <c r="I147" s="14">
        <f>(G147/G$182)*100</f>
        <v>0.16752230758480166</v>
      </c>
      <c r="J147" s="15">
        <v>1</v>
      </c>
      <c r="K147" s="20">
        <v>0</v>
      </c>
      <c r="L147" s="13">
        <f>((K147-J147)/J147)*100</f>
        <v>-100</v>
      </c>
      <c r="M147" s="15">
        <v>3</v>
      </c>
      <c r="N147" s="20">
        <v>5</v>
      </c>
      <c r="O147" s="13">
        <f t="shared" si="125"/>
        <v>66.66666666666666</v>
      </c>
      <c r="P147" s="14">
        <f>(N147/N$182)*100</f>
        <v>0.36954915003695493</v>
      </c>
      <c r="Q147" s="15">
        <v>122750</v>
      </c>
      <c r="R147" s="15">
        <v>306718</v>
      </c>
      <c r="S147" s="13">
        <f t="shared" si="126"/>
        <v>149.87209775967415</v>
      </c>
      <c r="T147" s="15">
        <v>1063474</v>
      </c>
      <c r="U147" s="20">
        <v>1421432</v>
      </c>
      <c r="V147" s="13">
        <f t="shared" si="127"/>
        <v>33.65930901930842</v>
      </c>
      <c r="W147" s="14">
        <f>(U147/U$182)*100</f>
        <v>2.1443896018665396</v>
      </c>
      <c r="X147" s="11">
        <v>1641.6731845</v>
      </c>
      <c r="Y147" s="19">
        <v>2082.3915945</v>
      </c>
      <c r="Z147" s="13">
        <f t="shared" si="128"/>
        <v>26.845684887898585</v>
      </c>
      <c r="AA147" s="11">
        <v>16762.5137496</v>
      </c>
      <c r="AB147" s="19">
        <v>13471.007963</v>
      </c>
      <c r="AC147" s="13">
        <f t="shared" si="129"/>
        <v>-19.636110882704234</v>
      </c>
      <c r="AD147" s="14">
        <f>(AB147/AB$182)*100</f>
        <v>2.3868480878094287</v>
      </c>
    </row>
    <row r="148" spans="1:30" ht="14.25">
      <c r="A148" s="34"/>
      <c r="B148" s="35" t="s">
        <v>5</v>
      </c>
      <c r="C148" s="18">
        <v>0</v>
      </c>
      <c r="D148" s="19">
        <v>0</v>
      </c>
      <c r="E148" s="17" t="s">
        <v>38</v>
      </c>
      <c r="F148" s="11">
        <v>0</v>
      </c>
      <c r="G148" s="19">
        <v>0</v>
      </c>
      <c r="H148" s="17" t="s">
        <v>38</v>
      </c>
      <c r="I148" s="14">
        <f>(G148/G$183)*100</f>
        <v>0</v>
      </c>
      <c r="J148" s="15">
        <v>0</v>
      </c>
      <c r="K148" s="20">
        <v>0</v>
      </c>
      <c r="L148" s="17" t="s">
        <v>38</v>
      </c>
      <c r="M148" s="15">
        <v>0</v>
      </c>
      <c r="N148" s="20">
        <v>0</v>
      </c>
      <c r="O148" s="17" t="s">
        <v>38</v>
      </c>
      <c r="P148" s="14">
        <f>(N148/N$183)*100</f>
        <v>0</v>
      </c>
      <c r="Q148" s="15">
        <v>0</v>
      </c>
      <c r="R148" s="15">
        <v>0</v>
      </c>
      <c r="S148" s="17" t="s">
        <v>38</v>
      </c>
      <c r="T148" s="15">
        <v>0</v>
      </c>
      <c r="U148" s="20">
        <v>0</v>
      </c>
      <c r="V148" s="17" t="s">
        <v>38</v>
      </c>
      <c r="W148" s="14">
        <f>(U148/U$183)*100</f>
        <v>0</v>
      </c>
      <c r="X148" s="18">
        <v>0</v>
      </c>
      <c r="Y148" s="19">
        <v>0</v>
      </c>
      <c r="Z148" s="17" t="s">
        <v>38</v>
      </c>
      <c r="AA148" s="11">
        <v>0</v>
      </c>
      <c r="AB148" s="19">
        <v>0</v>
      </c>
      <c r="AC148" s="17" t="s">
        <v>38</v>
      </c>
      <c r="AD148" s="14">
        <f>(AB148/AB$183)*100</f>
        <v>0</v>
      </c>
    </row>
    <row r="149" spans="1:30" ht="14.25">
      <c r="A149" s="34"/>
      <c r="B149" s="10" t="s">
        <v>23</v>
      </c>
      <c r="C149" s="18">
        <v>3.387733560000001</v>
      </c>
      <c r="D149" s="19">
        <v>1.1288228220000003</v>
      </c>
      <c r="E149" s="13">
        <f t="shared" si="123"/>
        <v>-66.67911445786781</v>
      </c>
      <c r="F149" s="11">
        <v>27.266593476999986</v>
      </c>
      <c r="G149" s="19">
        <v>8.865200525881358</v>
      </c>
      <c r="H149" s="13">
        <f t="shared" si="124"/>
        <v>-67.48695236403711</v>
      </c>
      <c r="I149" s="14">
        <f>(G149/G$184)*100</f>
        <v>0.2889340292346169</v>
      </c>
      <c r="J149" s="15">
        <v>0</v>
      </c>
      <c r="K149" s="20">
        <v>1</v>
      </c>
      <c r="L149" s="17" t="s">
        <v>38</v>
      </c>
      <c r="M149" s="15">
        <v>16</v>
      </c>
      <c r="N149" s="20">
        <v>10</v>
      </c>
      <c r="O149" s="13">
        <f t="shared" si="125"/>
        <v>-37.5</v>
      </c>
      <c r="P149" s="14">
        <f>(N149/N$184)*100</f>
        <v>0.05757052389176742</v>
      </c>
      <c r="Q149" s="15">
        <v>236608</v>
      </c>
      <c r="R149" s="15">
        <v>74305</v>
      </c>
      <c r="S149" s="13">
        <f t="shared" si="126"/>
        <v>-68.5957364078983</v>
      </c>
      <c r="T149" s="15">
        <v>1668138</v>
      </c>
      <c r="U149" s="20">
        <v>415306</v>
      </c>
      <c r="V149" s="13">
        <f t="shared" si="127"/>
        <v>-75.10361852556564</v>
      </c>
      <c r="W149" s="14">
        <f>(U149/U$184)*100</f>
        <v>0.9417568429845989</v>
      </c>
      <c r="X149" s="18">
        <v>1268.84390575</v>
      </c>
      <c r="Y149" s="19">
        <v>817.8516604</v>
      </c>
      <c r="Z149" s="13">
        <f t="shared" si="128"/>
        <v>-35.5435560911981</v>
      </c>
      <c r="AA149" s="11">
        <v>9725.56714295</v>
      </c>
      <c r="AB149" s="19">
        <v>6217.001286201999</v>
      </c>
      <c r="AC149" s="13">
        <f t="shared" si="129"/>
        <v>-36.07569414901769</v>
      </c>
      <c r="AD149" s="14">
        <f>(AB149/AB$184)*100</f>
        <v>0.6338930647570427</v>
      </c>
    </row>
    <row r="150" spans="1:30" ht="14.25">
      <c r="A150" s="34"/>
      <c r="B150" s="10"/>
      <c r="C150" s="18"/>
      <c r="D150" s="19"/>
      <c r="E150" s="13"/>
      <c r="F150" s="11"/>
      <c r="G150" s="19"/>
      <c r="H150" s="13"/>
      <c r="I150" s="14"/>
      <c r="J150" s="15"/>
      <c r="K150" s="20"/>
      <c r="L150" s="13"/>
      <c r="M150" s="15"/>
      <c r="N150" s="20"/>
      <c r="O150" s="13"/>
      <c r="P150" s="14"/>
      <c r="Q150" s="15"/>
      <c r="R150" s="15"/>
      <c r="S150" s="13"/>
      <c r="T150" s="15"/>
      <c r="U150" s="20"/>
      <c r="V150" s="13"/>
      <c r="W150" s="14"/>
      <c r="X150" s="18"/>
      <c r="Y150" s="19"/>
      <c r="Z150" s="13"/>
      <c r="AA150" s="11"/>
      <c r="AB150" s="19"/>
      <c r="AC150" s="13"/>
      <c r="AD150" s="14"/>
    </row>
    <row r="151" spans="1:30" ht="15">
      <c r="A151" s="34">
        <v>22</v>
      </c>
      <c r="B151" s="5" t="s">
        <v>46</v>
      </c>
      <c r="C151" s="6">
        <f>C152+C153+C154+C155+C156</f>
        <v>29.772538476000005</v>
      </c>
      <c r="D151" s="6">
        <f>D152+D153+D154+D155+D156</f>
        <v>39.973818837</v>
      </c>
      <c r="E151" s="7">
        <f aca="true" t="shared" si="130" ref="E151:E156">((D151-C151)/C151)*100</f>
        <v>34.264059711345645</v>
      </c>
      <c r="F151" s="6">
        <f>F152+F153+F154+F155+F156</f>
        <v>284.89982846299995</v>
      </c>
      <c r="G151" s="6">
        <f>G152+G153+G154+G155+G156</f>
        <v>355.87774150699994</v>
      </c>
      <c r="H151" s="7">
        <f aca="true" t="shared" si="131" ref="H151:H156">((G151-F151)/F151)*100</f>
        <v>24.913287391893927</v>
      </c>
      <c r="I151" s="8">
        <f>(G151/G$179)*100</f>
        <v>0.24881340624113382</v>
      </c>
      <c r="J151" s="9">
        <f>J152+J153+J154+J155+J156</f>
        <v>5173</v>
      </c>
      <c r="K151" s="9">
        <f>K152+K153+K154+K155+K156</f>
        <v>4466</v>
      </c>
      <c r="L151" s="7">
        <f>((K151-J151)/J151)*100</f>
        <v>-13.667117726657645</v>
      </c>
      <c r="M151" s="9">
        <f>M152+M153+M154+M155+M156</f>
        <v>46179</v>
      </c>
      <c r="N151" s="9">
        <f>N152+N153+N154+N155+N156</f>
        <v>39545</v>
      </c>
      <c r="O151" s="7">
        <f aca="true" t="shared" si="132" ref="O151:O156">((N151-M151)/M151)*100</f>
        <v>-14.365837285346153</v>
      </c>
      <c r="P151" s="8">
        <f>(N151/N$179)*100</f>
        <v>0.2843056726332874</v>
      </c>
      <c r="Q151" s="9">
        <f>Q152+Q153+Q154+Q155+Q156</f>
        <v>23986</v>
      </c>
      <c r="R151" s="9">
        <f>R152+R153+R154+R155+R156</f>
        <v>110408</v>
      </c>
      <c r="S151" s="7">
        <f aca="true" t="shared" si="133" ref="S151:S156">((R151-Q151)/Q151)*100</f>
        <v>360.3018427415993</v>
      </c>
      <c r="T151" s="9">
        <f>T152+T153+T154+T155+T156</f>
        <v>226594</v>
      </c>
      <c r="U151" s="9">
        <f>U152+U153+U154+U155+U156</f>
        <v>794825</v>
      </c>
      <c r="V151" s="7">
        <f aca="true" t="shared" si="134" ref="V151:V156">((U151-T151)/T151)*100</f>
        <v>250.77054114407264</v>
      </c>
      <c r="W151" s="8">
        <f>(U151/U$179)*100</f>
        <v>0.6921541181582951</v>
      </c>
      <c r="X151" s="6">
        <f>X152+X153+X154+X155+X156</f>
        <v>937.9591149999999</v>
      </c>
      <c r="Y151" s="6">
        <f>Y152+Y153+Y154+Y155+Y156</f>
        <v>2900.7041231</v>
      </c>
      <c r="Z151" s="7">
        <f aca="true" t="shared" si="135" ref="Z151:Z156">((Y151-X151)/X151)*100</f>
        <v>209.25698963968168</v>
      </c>
      <c r="AA151" s="6">
        <f>AA152+AA153+AA154+AA155+AA156</f>
        <v>9286.4477921</v>
      </c>
      <c r="AB151" s="6">
        <f>AB152+AB153+AB154+AB155+AB156</f>
        <v>21245.278402900003</v>
      </c>
      <c r="AC151" s="7">
        <f aca="true" t="shared" si="136" ref="AC151:AC156">((AB151-AA151)/AA151)*100</f>
        <v>128.777234078389</v>
      </c>
      <c r="AD151" s="8">
        <f>(AB151/AB$179)*100</f>
        <v>0.8345846888839116</v>
      </c>
    </row>
    <row r="152" spans="1:30" ht="14.25">
      <c r="A152" s="34"/>
      <c r="B152" s="35" t="s">
        <v>2</v>
      </c>
      <c r="C152" s="18">
        <v>2.9734181</v>
      </c>
      <c r="D152" s="19">
        <v>3.8313027</v>
      </c>
      <c r="E152" s="13">
        <f t="shared" si="130"/>
        <v>28.85179854121424</v>
      </c>
      <c r="F152" s="11">
        <v>26.554924099999997</v>
      </c>
      <c r="G152" s="19">
        <v>38.07043960000001</v>
      </c>
      <c r="H152" s="13">
        <f t="shared" si="131"/>
        <v>43.3648970587719</v>
      </c>
      <c r="I152" s="14">
        <f>(G152/G$180)*100</f>
        <v>0.19691996702235823</v>
      </c>
      <c r="J152" s="15">
        <v>82</v>
      </c>
      <c r="K152" s="20">
        <v>106</v>
      </c>
      <c r="L152" s="13">
        <f>((K152-J152)/J152)*100</f>
        <v>29.268292682926827</v>
      </c>
      <c r="M152" s="15">
        <v>702</v>
      </c>
      <c r="N152" s="20">
        <v>884</v>
      </c>
      <c r="O152" s="13">
        <f t="shared" si="132"/>
        <v>25.925925925925924</v>
      </c>
      <c r="P152" s="14">
        <f>(N152/N$180)*100</f>
        <v>0.14118383604787474</v>
      </c>
      <c r="Q152" s="15">
        <v>0</v>
      </c>
      <c r="R152" s="15">
        <v>0</v>
      </c>
      <c r="S152" s="17" t="s">
        <v>38</v>
      </c>
      <c r="T152" s="15">
        <v>0</v>
      </c>
      <c r="U152" s="20">
        <v>0</v>
      </c>
      <c r="V152" s="17" t="s">
        <v>38</v>
      </c>
      <c r="W152" s="17" t="s">
        <v>38</v>
      </c>
      <c r="X152" s="18">
        <v>4.7501396</v>
      </c>
      <c r="Y152" s="19">
        <v>2.4158752</v>
      </c>
      <c r="Z152" s="13">
        <f t="shared" si="135"/>
        <v>-49.14096419397864</v>
      </c>
      <c r="AA152" s="11">
        <v>28.672374799999996</v>
      </c>
      <c r="AB152" s="19">
        <v>30.6676194</v>
      </c>
      <c r="AC152" s="13">
        <f t="shared" si="136"/>
        <v>6.958769944650707</v>
      </c>
      <c r="AD152" s="14">
        <f>(AB152/AB$180)*100</f>
        <v>0.2194861110398092</v>
      </c>
    </row>
    <row r="153" spans="1:30" ht="14.25">
      <c r="A153" s="34"/>
      <c r="B153" s="35" t="s">
        <v>3</v>
      </c>
      <c r="C153" s="18">
        <v>22.89431184</v>
      </c>
      <c r="D153" s="19">
        <v>27.801464320000004</v>
      </c>
      <c r="E153" s="13">
        <f t="shared" si="130"/>
        <v>21.433937452648955</v>
      </c>
      <c r="F153" s="11">
        <v>222.69270021799994</v>
      </c>
      <c r="G153" s="19">
        <v>258.66033282999996</v>
      </c>
      <c r="H153" s="13">
        <f t="shared" si="131"/>
        <v>16.151240061659102</v>
      </c>
      <c r="I153" s="14">
        <f>(G153/G$181)*100</f>
        <v>0.762182162092442</v>
      </c>
      <c r="J153" s="15">
        <v>5091</v>
      </c>
      <c r="K153" s="20">
        <v>4358</v>
      </c>
      <c r="L153" s="13">
        <f>((K153-J153)/J153)*100</f>
        <v>-14.397957179336082</v>
      </c>
      <c r="M153" s="15">
        <v>45474</v>
      </c>
      <c r="N153" s="20">
        <v>38650</v>
      </c>
      <c r="O153" s="13">
        <f t="shared" si="132"/>
        <v>-15.006377270528215</v>
      </c>
      <c r="P153" s="14">
        <f>(N153/N$181)*100</f>
        <v>0.2914147261323611</v>
      </c>
      <c r="Q153" s="15">
        <v>0</v>
      </c>
      <c r="R153" s="22">
        <v>0</v>
      </c>
      <c r="S153" s="17" t="s">
        <v>38</v>
      </c>
      <c r="T153" s="15">
        <v>0</v>
      </c>
      <c r="U153" s="20">
        <v>0</v>
      </c>
      <c r="V153" s="17" t="s">
        <v>38</v>
      </c>
      <c r="W153" s="17" t="s">
        <v>38</v>
      </c>
      <c r="X153" s="18">
        <v>267.7779028</v>
      </c>
      <c r="Y153" s="19">
        <v>374.47528690000007</v>
      </c>
      <c r="Z153" s="13">
        <f t="shared" si="135"/>
        <v>39.8454775335555</v>
      </c>
      <c r="AA153" s="11">
        <v>2965.5045177999996</v>
      </c>
      <c r="AB153" s="19">
        <v>3219.6554455000005</v>
      </c>
      <c r="AC153" s="13">
        <f t="shared" si="136"/>
        <v>8.57024247221671</v>
      </c>
      <c r="AD153" s="14">
        <f>(AB153/AB$181)*100</f>
        <v>0.3490776420929672</v>
      </c>
    </row>
    <row r="154" spans="1:30" ht="14.25">
      <c r="A154" s="34"/>
      <c r="B154" s="35" t="s">
        <v>4</v>
      </c>
      <c r="C154" s="18">
        <v>3.1397093999999997</v>
      </c>
      <c r="D154" s="19">
        <v>5.3464535</v>
      </c>
      <c r="E154" s="13">
        <f t="shared" si="130"/>
        <v>70.28497924043545</v>
      </c>
      <c r="F154" s="11">
        <v>27.929144100000002</v>
      </c>
      <c r="G154" s="19">
        <v>34.7369346</v>
      </c>
      <c r="H154" s="13">
        <f t="shared" si="131"/>
        <v>24.375220649887353</v>
      </c>
      <c r="I154" s="14">
        <f>(G154/G$182)*100</f>
        <v>0.052337179981321695</v>
      </c>
      <c r="J154" s="15">
        <v>0</v>
      </c>
      <c r="K154" s="20">
        <v>0</v>
      </c>
      <c r="L154" s="17" t="s">
        <v>38</v>
      </c>
      <c r="M154" s="15">
        <v>0</v>
      </c>
      <c r="N154" s="20">
        <v>0</v>
      </c>
      <c r="O154" s="17" t="s">
        <v>38</v>
      </c>
      <c r="P154" s="14">
        <f>(N154/N$182)*100</f>
        <v>0</v>
      </c>
      <c r="Q154" s="15">
        <v>1605</v>
      </c>
      <c r="R154" s="15">
        <v>2757</v>
      </c>
      <c r="S154" s="13">
        <f t="shared" si="133"/>
        <v>71.77570093457943</v>
      </c>
      <c r="T154" s="15">
        <v>13141</v>
      </c>
      <c r="U154" s="20">
        <v>17067</v>
      </c>
      <c r="V154" s="13">
        <f t="shared" si="134"/>
        <v>29.87596073358192</v>
      </c>
      <c r="W154" s="14">
        <f>(U154/U$182)*100</f>
        <v>0.025747483759375217</v>
      </c>
      <c r="X154" s="18">
        <v>133.2169</v>
      </c>
      <c r="Y154" s="19">
        <v>273.2679</v>
      </c>
      <c r="Z154" s="13">
        <f t="shared" si="135"/>
        <v>105.13005482037188</v>
      </c>
      <c r="AA154" s="11">
        <v>1252.0998000000002</v>
      </c>
      <c r="AB154" s="19">
        <v>1797.7989000000002</v>
      </c>
      <c r="AC154" s="13">
        <f t="shared" si="136"/>
        <v>43.582716010337194</v>
      </c>
      <c r="AD154" s="14">
        <f>(AB154/AB$182)*100</f>
        <v>0.3185413354751867</v>
      </c>
    </row>
    <row r="155" spans="1:30" s="3" customFormat="1" ht="15">
      <c r="A155" s="34"/>
      <c r="B155" s="35" t="s">
        <v>5</v>
      </c>
      <c r="C155" s="21">
        <v>0.186177245</v>
      </c>
      <c r="D155" s="19">
        <v>0.078279564</v>
      </c>
      <c r="E155" s="13">
        <f t="shared" si="130"/>
        <v>-57.95427953614847</v>
      </c>
      <c r="F155" s="21">
        <v>1.430846845</v>
      </c>
      <c r="G155" s="19">
        <v>0.8495596430000001</v>
      </c>
      <c r="H155" s="13">
        <f t="shared" si="131"/>
        <v>-40.62539635400321</v>
      </c>
      <c r="I155" s="14">
        <f>(G155/G$183)*100</f>
        <v>0.004180793914859036</v>
      </c>
      <c r="J155" s="22">
        <v>0</v>
      </c>
      <c r="K155" s="20">
        <v>0</v>
      </c>
      <c r="L155" s="17" t="s">
        <v>38</v>
      </c>
      <c r="M155" s="22">
        <v>0</v>
      </c>
      <c r="N155" s="20">
        <v>0</v>
      </c>
      <c r="O155" s="17" t="s">
        <v>38</v>
      </c>
      <c r="P155" s="14">
        <f>(N155/N$183)*100</f>
        <v>0</v>
      </c>
      <c r="Q155" s="22">
        <v>120</v>
      </c>
      <c r="R155" s="15">
        <v>49</v>
      </c>
      <c r="S155" s="13">
        <f t="shared" si="133"/>
        <v>-59.166666666666664</v>
      </c>
      <c r="T155" s="22">
        <v>939</v>
      </c>
      <c r="U155" s="20">
        <v>435</v>
      </c>
      <c r="V155" s="13">
        <f t="shared" si="134"/>
        <v>-53.674121405750796</v>
      </c>
      <c r="W155" s="14">
        <f>(U155/U$183)*100</f>
        <v>0.009778860621112762</v>
      </c>
      <c r="X155" s="21">
        <v>24.949699999999996</v>
      </c>
      <c r="Y155" s="19">
        <v>14.3599</v>
      </c>
      <c r="Z155" s="13">
        <f t="shared" si="135"/>
        <v>-42.44459853224687</v>
      </c>
      <c r="AA155" s="21">
        <v>206.1219</v>
      </c>
      <c r="AB155" s="19">
        <v>125.21940000000001</v>
      </c>
      <c r="AC155" s="13">
        <f t="shared" si="136"/>
        <v>-39.24983225945424</v>
      </c>
      <c r="AD155" s="14">
        <f>(AB155/AB$183)*100</f>
        <v>0.19517834774751303</v>
      </c>
    </row>
    <row r="156" spans="1:30" ht="14.25">
      <c r="A156" s="34"/>
      <c r="B156" s="10" t="s">
        <v>23</v>
      </c>
      <c r="C156" s="18">
        <v>0.5789218910000024</v>
      </c>
      <c r="D156" s="19">
        <v>2.9163187529999988</v>
      </c>
      <c r="E156" s="13">
        <f t="shared" si="130"/>
        <v>403.7499528584914</v>
      </c>
      <c r="F156" s="11">
        <v>6.292213200000003</v>
      </c>
      <c r="G156" s="19">
        <v>23.560474834000004</v>
      </c>
      <c r="H156" s="13">
        <f t="shared" si="131"/>
        <v>274.4385971219156</v>
      </c>
      <c r="I156" s="14">
        <f>(G156/G$184)*100</f>
        <v>0.7678814376047783</v>
      </c>
      <c r="J156" s="15">
        <v>0</v>
      </c>
      <c r="K156" s="20">
        <v>2</v>
      </c>
      <c r="L156" s="17" t="s">
        <v>38</v>
      </c>
      <c r="M156" s="15">
        <v>3</v>
      </c>
      <c r="N156" s="20">
        <v>11</v>
      </c>
      <c r="O156" s="13">
        <f t="shared" si="132"/>
        <v>266.66666666666663</v>
      </c>
      <c r="P156" s="14">
        <f>(N156/N$184)*100</f>
        <v>0.06332757628094415</v>
      </c>
      <c r="Q156" s="15">
        <v>22261</v>
      </c>
      <c r="R156" s="15">
        <v>107602</v>
      </c>
      <c r="S156" s="13">
        <f t="shared" si="133"/>
        <v>383.3655271551143</v>
      </c>
      <c r="T156" s="15">
        <v>212514</v>
      </c>
      <c r="U156" s="20">
        <v>777323</v>
      </c>
      <c r="V156" s="13">
        <f t="shared" si="134"/>
        <v>265.7749607084709</v>
      </c>
      <c r="W156" s="14">
        <f>(U156/U$184)*100</f>
        <v>1.7626744002237325</v>
      </c>
      <c r="X156" s="18">
        <v>507.2644725999999</v>
      </c>
      <c r="Y156" s="19">
        <v>2236.185161</v>
      </c>
      <c r="Z156" s="13">
        <f t="shared" si="135"/>
        <v>340.8322052475631</v>
      </c>
      <c r="AA156" s="11">
        <v>4834.0491995</v>
      </c>
      <c r="AB156" s="19">
        <v>16071.937038000002</v>
      </c>
      <c r="AC156" s="13">
        <f t="shared" si="136"/>
        <v>232.47359252492444</v>
      </c>
      <c r="AD156" s="14">
        <f>(AB156/AB$184)*100</f>
        <v>1.6387143828023698</v>
      </c>
    </row>
    <row r="157" spans="1:30" ht="14.25">
      <c r="A157" s="34"/>
      <c r="B157" s="10"/>
      <c r="C157" s="18"/>
      <c r="D157" s="19"/>
      <c r="E157" s="13"/>
      <c r="F157" s="11"/>
      <c r="G157" s="19"/>
      <c r="H157" s="13"/>
      <c r="I157" s="14"/>
      <c r="J157" s="15"/>
      <c r="K157" s="20"/>
      <c r="L157" s="13"/>
      <c r="M157" s="15"/>
      <c r="N157" s="20"/>
      <c r="O157" s="13"/>
      <c r="P157" s="14"/>
      <c r="Q157" s="15"/>
      <c r="R157" s="15"/>
      <c r="S157" s="13"/>
      <c r="T157" s="15"/>
      <c r="U157" s="20"/>
      <c r="V157" s="13"/>
      <c r="W157" s="14"/>
      <c r="X157" s="18"/>
      <c r="Y157" s="19"/>
      <c r="Z157" s="13"/>
      <c r="AA157" s="11"/>
      <c r="AB157" s="19"/>
      <c r="AC157" s="13"/>
      <c r="AD157" s="14"/>
    </row>
    <row r="158" spans="1:30" ht="15">
      <c r="A158" s="34">
        <v>23</v>
      </c>
      <c r="B158" s="5" t="s">
        <v>31</v>
      </c>
      <c r="C158" s="6">
        <f>C159+C160+C161+C162+C163</f>
        <v>166.80684113299995</v>
      </c>
      <c r="D158" s="6">
        <f>D159+D160+D161+D162+D163</f>
        <v>188.03781506800001</v>
      </c>
      <c r="E158" s="7">
        <f aca="true" t="shared" si="137" ref="E158:E163">((D158-C158)/C158)*100</f>
        <v>12.72787961860149</v>
      </c>
      <c r="F158" s="6">
        <f>F159+F160+F161+F162+F163</f>
        <v>950.7626365269998</v>
      </c>
      <c r="G158" s="6">
        <f>G159+G160+G161+G162+G163</f>
        <v>1496.2406042239998</v>
      </c>
      <c r="H158" s="7">
        <f aca="true" t="shared" si="138" ref="H158:H163">((G158-F158)/F158)*100</f>
        <v>57.372676075024685</v>
      </c>
      <c r="I158" s="8">
        <f>(G158/G$179)*100</f>
        <v>1.046102854639879</v>
      </c>
      <c r="J158" s="9">
        <f>J159+J160+J161+J162+J163</f>
        <v>23879</v>
      </c>
      <c r="K158" s="9">
        <f>K159+K160+K161+K162+K163</f>
        <v>36936</v>
      </c>
      <c r="L158" s="7">
        <f>((K158-J158)/J158)*100</f>
        <v>54.67984421458185</v>
      </c>
      <c r="M158" s="9">
        <f>M159+M160+M161+M162+M163</f>
        <v>141831</v>
      </c>
      <c r="N158" s="9">
        <f>N159+N160+N161+N162+N163</f>
        <v>227943</v>
      </c>
      <c r="O158" s="7">
        <f aca="true" t="shared" si="139" ref="O158:O163">((N158-M158)/M158)*100</f>
        <v>60.71451234215369</v>
      </c>
      <c r="P158" s="8">
        <f>(N158/N$179)*100</f>
        <v>1.6387783016070154</v>
      </c>
      <c r="Q158" s="9">
        <f>Q159+Q160+Q161+Q162+Q163</f>
        <v>11821</v>
      </c>
      <c r="R158" s="9">
        <f>R159+R160+R161+R162+R163</f>
        <v>29915</v>
      </c>
      <c r="S158" s="7">
        <f aca="true" t="shared" si="140" ref="S158:S163">((R158-Q158)/Q158)*100</f>
        <v>153.06657643177397</v>
      </c>
      <c r="T158" s="9">
        <f>T159+T160+T161+T162+T163</f>
        <v>71736</v>
      </c>
      <c r="U158" s="9">
        <f>U159+U160+U161+U162+U163</f>
        <v>302448</v>
      </c>
      <c r="V158" s="7">
        <f aca="true" t="shared" si="141" ref="V158:V163">((U158-T158)/T158)*100</f>
        <v>321.6125794580127</v>
      </c>
      <c r="W158" s="8">
        <f>(U158/U$179)*100</f>
        <v>0.2633795221951247</v>
      </c>
      <c r="X158" s="6">
        <f>X159+X160+X161+X162+X163</f>
        <v>9794.899928500006</v>
      </c>
      <c r="Y158" s="6">
        <f>Y159+Y160+Y161+Y162+Y163</f>
        <v>20134.16147642</v>
      </c>
      <c r="Z158" s="7">
        <f aca="true" t="shared" si="142" ref="Z158:Z163">((Y158-X158)/X158)*100</f>
        <v>105.5576026645874</v>
      </c>
      <c r="AA158" s="6">
        <f>AA159+AA160+AA161+AA162+AA163</f>
        <v>55052.055574965</v>
      </c>
      <c r="AB158" s="6">
        <f>AB159+AB160+AB161+AB162+AB163</f>
        <v>142074.66696740902</v>
      </c>
      <c r="AC158" s="7">
        <f aca="true" t="shared" si="143" ref="AC158:AC163">((AB158-AA158)/AA158)*100</f>
        <v>158.07331894073303</v>
      </c>
      <c r="AD158" s="8">
        <f>(AB158/AB$179)*100</f>
        <v>5.581162057781978</v>
      </c>
    </row>
    <row r="159" spans="1:30" s="3" customFormat="1" ht="15">
      <c r="A159" s="34"/>
      <c r="B159" s="35" t="s">
        <v>2</v>
      </c>
      <c r="C159" s="18">
        <v>0.47829850000000007</v>
      </c>
      <c r="D159" s="19">
        <v>11.565416899999997</v>
      </c>
      <c r="E159" s="13">
        <f t="shared" si="137"/>
        <v>2318.0332783815957</v>
      </c>
      <c r="F159" s="11">
        <v>3.4301690000000002</v>
      </c>
      <c r="G159" s="19">
        <v>221.2040264</v>
      </c>
      <c r="H159" s="13">
        <f t="shared" si="138"/>
        <v>6348.779240906205</v>
      </c>
      <c r="I159" s="14">
        <f>(G159/G$180)*100</f>
        <v>1.1441814184856656</v>
      </c>
      <c r="J159" s="15">
        <v>17</v>
      </c>
      <c r="K159" s="20">
        <v>119</v>
      </c>
      <c r="L159" s="13">
        <f>((K159-J159)/J159)*100</f>
        <v>600</v>
      </c>
      <c r="M159" s="15">
        <v>117</v>
      </c>
      <c r="N159" s="20">
        <v>1439</v>
      </c>
      <c r="O159" s="13">
        <f t="shared" si="139"/>
        <v>1129.91452991453</v>
      </c>
      <c r="P159" s="14">
        <f>(N159/N$180)*100</f>
        <v>0.22982300913223047</v>
      </c>
      <c r="Q159" s="15">
        <v>0</v>
      </c>
      <c r="R159" s="15">
        <v>0</v>
      </c>
      <c r="S159" s="17" t="s">
        <v>38</v>
      </c>
      <c r="T159" s="15">
        <v>0</v>
      </c>
      <c r="U159" s="20">
        <v>0</v>
      </c>
      <c r="V159" s="17" t="s">
        <v>38</v>
      </c>
      <c r="W159" s="17" t="s">
        <v>38</v>
      </c>
      <c r="X159" s="18">
        <v>0.54625</v>
      </c>
      <c r="Y159" s="19">
        <v>11.78432399999997</v>
      </c>
      <c r="Z159" s="13">
        <f t="shared" si="142"/>
        <v>2057.3133180777977</v>
      </c>
      <c r="AA159" s="11">
        <v>4.373875</v>
      </c>
      <c r="AB159" s="19">
        <v>227.575314</v>
      </c>
      <c r="AC159" s="13">
        <f t="shared" si="143"/>
        <v>5103.059392415193</v>
      </c>
      <c r="AD159" s="14">
        <f>(AB159/AB$180)*100</f>
        <v>1.6287413765974756</v>
      </c>
    </row>
    <row r="160" spans="1:30" ht="14.25">
      <c r="A160" s="34"/>
      <c r="B160" s="35" t="s">
        <v>3</v>
      </c>
      <c r="C160" s="11">
        <v>140.857111289</v>
      </c>
      <c r="D160" s="19">
        <v>170.52920026</v>
      </c>
      <c r="E160" s="13">
        <f t="shared" si="137"/>
        <v>21.065382286678496</v>
      </c>
      <c r="F160" s="11">
        <v>874.0294326429998</v>
      </c>
      <c r="G160" s="19">
        <v>1199.1248570569996</v>
      </c>
      <c r="H160" s="13">
        <f t="shared" si="138"/>
        <v>37.19502024444823</v>
      </c>
      <c r="I160" s="14">
        <f>(G160/G$181)*100</f>
        <v>3.5334044697575386</v>
      </c>
      <c r="J160" s="15">
        <v>23853</v>
      </c>
      <c r="K160" s="20">
        <v>36804</v>
      </c>
      <c r="L160" s="13">
        <f>((K160-J160)/J160)*100</f>
        <v>54.29505722550623</v>
      </c>
      <c r="M160" s="15">
        <v>141632</v>
      </c>
      <c r="N160" s="20">
        <v>226370</v>
      </c>
      <c r="O160" s="13">
        <f t="shared" si="139"/>
        <v>59.829699502937196</v>
      </c>
      <c r="P160" s="14">
        <f>(N160/N$181)*100</f>
        <v>1.7067930544523306</v>
      </c>
      <c r="Q160" s="15">
        <v>0</v>
      </c>
      <c r="R160" s="15">
        <v>0</v>
      </c>
      <c r="S160" s="17" t="s">
        <v>38</v>
      </c>
      <c r="T160" s="15">
        <v>0</v>
      </c>
      <c r="U160" s="20">
        <v>0</v>
      </c>
      <c r="V160" s="17" t="s">
        <v>38</v>
      </c>
      <c r="W160" s="17" t="s">
        <v>38</v>
      </c>
      <c r="X160" s="11">
        <v>9392.528395000007</v>
      </c>
      <c r="Y160" s="19">
        <v>15212.956976399999</v>
      </c>
      <c r="Z160" s="13">
        <f t="shared" si="142"/>
        <v>61.96870892078882</v>
      </c>
      <c r="AA160" s="11">
        <v>52263.398909999996</v>
      </c>
      <c r="AB160" s="19">
        <v>94637.32554040002</v>
      </c>
      <c r="AC160" s="13">
        <f t="shared" si="143"/>
        <v>81.07763274901025</v>
      </c>
      <c r="AD160" s="14">
        <f>(AB160/AB$181)*100</f>
        <v>10.26065522004857</v>
      </c>
    </row>
    <row r="161" spans="1:30" ht="14.25">
      <c r="A161" s="34"/>
      <c r="B161" s="35" t="s">
        <v>4</v>
      </c>
      <c r="C161" s="18">
        <v>3.6733210450000002</v>
      </c>
      <c r="D161" s="19">
        <v>3.5441493609999997</v>
      </c>
      <c r="E161" s="13">
        <f t="shared" si="137"/>
        <v>-3.5164822899382746</v>
      </c>
      <c r="F161" s="11">
        <v>9.893276846</v>
      </c>
      <c r="G161" s="19">
        <v>25.543832736</v>
      </c>
      <c r="H161" s="13">
        <f t="shared" si="138"/>
        <v>158.19385359996022</v>
      </c>
      <c r="I161" s="14">
        <f>(G161/G$182)*100</f>
        <v>0.03848618730211183</v>
      </c>
      <c r="J161" s="15">
        <v>0</v>
      </c>
      <c r="K161" s="20">
        <v>0</v>
      </c>
      <c r="L161" s="17" t="s">
        <v>38</v>
      </c>
      <c r="M161" s="15">
        <v>7</v>
      </c>
      <c r="N161" s="20">
        <v>0</v>
      </c>
      <c r="O161" s="13">
        <f t="shared" si="139"/>
        <v>-100</v>
      </c>
      <c r="P161" s="14">
        <f>(N161/N$182)*100</f>
        <v>0</v>
      </c>
      <c r="Q161" s="15">
        <v>3728</v>
      </c>
      <c r="R161" s="15">
        <v>3712</v>
      </c>
      <c r="S161" s="13">
        <f t="shared" si="140"/>
        <v>-0.4291845493562232</v>
      </c>
      <c r="T161" s="15">
        <v>11630</v>
      </c>
      <c r="U161" s="20">
        <v>28063</v>
      </c>
      <c r="V161" s="13">
        <f t="shared" si="141"/>
        <v>141.29836629406708</v>
      </c>
      <c r="W161" s="14">
        <f>(U161/U$182)*100</f>
        <v>0.04233618308662018</v>
      </c>
      <c r="X161" s="18">
        <v>351.55098350000003</v>
      </c>
      <c r="Y161" s="19">
        <v>302.02692032</v>
      </c>
      <c r="Z161" s="13">
        <f t="shared" si="142"/>
        <v>-14.087306110466347</v>
      </c>
      <c r="AA161" s="11">
        <v>948.0755262</v>
      </c>
      <c r="AB161" s="19">
        <v>2085.29232933</v>
      </c>
      <c r="AC161" s="13">
        <f t="shared" si="143"/>
        <v>119.95002209244878</v>
      </c>
      <c r="AD161" s="14">
        <f>(AB161/AB$182)*100</f>
        <v>0.3694805928743982</v>
      </c>
    </row>
    <row r="162" spans="1:30" ht="14.25">
      <c r="A162" s="34"/>
      <c r="B162" s="35" t="s">
        <v>5</v>
      </c>
      <c r="C162" s="19">
        <v>21.771917797</v>
      </c>
      <c r="D162" s="19">
        <v>1.006291943</v>
      </c>
      <c r="E162" s="13">
        <f t="shared" si="137"/>
        <v>-95.37802800661565</v>
      </c>
      <c r="F162" s="11">
        <v>60.99007301899999</v>
      </c>
      <c r="G162" s="19">
        <v>34.415923067</v>
      </c>
      <c r="H162" s="13">
        <f t="shared" si="138"/>
        <v>-43.57127092423951</v>
      </c>
      <c r="I162" s="14">
        <f>(G162/G$183)*100</f>
        <v>0.16936525047808834</v>
      </c>
      <c r="J162" s="15">
        <v>9</v>
      </c>
      <c r="K162" s="20">
        <v>3</v>
      </c>
      <c r="L162" s="13">
        <f>((K162-J162)/J162)*100</f>
        <v>-66.66666666666666</v>
      </c>
      <c r="M162" s="15">
        <v>59</v>
      </c>
      <c r="N162" s="20">
        <v>49</v>
      </c>
      <c r="O162" s="13">
        <f t="shared" si="139"/>
        <v>-16.94915254237288</v>
      </c>
      <c r="P162" s="14">
        <f>(N162/N$183)*100</f>
        <v>3.0953885028427037</v>
      </c>
      <c r="Q162" s="15">
        <v>7423</v>
      </c>
      <c r="R162" s="22">
        <v>180</v>
      </c>
      <c r="S162" s="13">
        <f t="shared" si="140"/>
        <v>-97.575104405227</v>
      </c>
      <c r="T162" s="15">
        <v>50192</v>
      </c>
      <c r="U162" s="20">
        <v>42425</v>
      </c>
      <c r="V162" s="13">
        <f t="shared" si="141"/>
        <v>-15.47457762193178</v>
      </c>
      <c r="W162" s="14">
        <f>(U162/U$183)*100</f>
        <v>0.9537199123004804</v>
      </c>
      <c r="X162" s="19">
        <v>2.4793000000000003</v>
      </c>
      <c r="Y162" s="19">
        <v>0.12869999999999998</v>
      </c>
      <c r="Z162" s="13">
        <f t="shared" si="142"/>
        <v>-94.80901867462592</v>
      </c>
      <c r="AA162" s="11">
        <v>18.5656</v>
      </c>
      <c r="AB162" s="19">
        <v>14.2673</v>
      </c>
      <c r="AC162" s="13">
        <f t="shared" si="143"/>
        <v>-23.151958460809237</v>
      </c>
      <c r="AD162" s="14">
        <f>(AB162/AB$183)*100</f>
        <v>0.022238311641950788</v>
      </c>
    </row>
    <row r="163" spans="1:30" ht="14.25">
      <c r="A163" s="34"/>
      <c r="B163" s="10" t="s">
        <v>23</v>
      </c>
      <c r="C163" s="19">
        <v>0.026192501999999996</v>
      </c>
      <c r="D163" s="19">
        <v>1.3927566040000052</v>
      </c>
      <c r="E163" s="13">
        <f t="shared" si="137"/>
        <v>5217.386647522278</v>
      </c>
      <c r="F163" s="11">
        <v>2.419685019</v>
      </c>
      <c r="G163" s="19">
        <v>15.951964964000094</v>
      </c>
      <c r="H163" s="13">
        <f t="shared" si="138"/>
        <v>559.2579132714006</v>
      </c>
      <c r="I163" s="14">
        <f>(G163/G$184)*100</f>
        <v>0.5199053871147225</v>
      </c>
      <c r="J163" s="15">
        <v>0</v>
      </c>
      <c r="K163" s="20">
        <v>10</v>
      </c>
      <c r="L163" s="17" t="s">
        <v>38</v>
      </c>
      <c r="M163" s="15">
        <v>16</v>
      </c>
      <c r="N163" s="20">
        <v>85</v>
      </c>
      <c r="O163" s="13">
        <f t="shared" si="139"/>
        <v>431.25</v>
      </c>
      <c r="P163" s="14">
        <f>(N163/N$184)*100</f>
        <v>0.48934945308002303</v>
      </c>
      <c r="Q163" s="15">
        <v>670</v>
      </c>
      <c r="R163" s="15">
        <v>26023</v>
      </c>
      <c r="S163" s="13">
        <f t="shared" si="140"/>
        <v>3784.0298507462685</v>
      </c>
      <c r="T163" s="15">
        <v>9914</v>
      </c>
      <c r="U163" s="20">
        <v>231960</v>
      </c>
      <c r="V163" s="13">
        <f t="shared" si="141"/>
        <v>2239.7216058099657</v>
      </c>
      <c r="W163" s="14">
        <f>(U163/U$184)*100</f>
        <v>0.5259974989494676</v>
      </c>
      <c r="X163" s="19">
        <v>47.795</v>
      </c>
      <c r="Y163" s="19">
        <v>4607.2645557</v>
      </c>
      <c r="Z163" s="13">
        <f t="shared" si="142"/>
        <v>9539.637107856468</v>
      </c>
      <c r="AA163" s="11">
        <v>1817.6416637650002</v>
      </c>
      <c r="AB163" s="19">
        <v>45110.206483679</v>
      </c>
      <c r="AC163" s="13">
        <f t="shared" si="143"/>
        <v>2381.7986615821337</v>
      </c>
      <c r="AD163" s="14">
        <f>(AB163/AB$184)*100</f>
        <v>4.599491897038222</v>
      </c>
    </row>
    <row r="164" spans="1:30" ht="14.25">
      <c r="A164" s="34"/>
      <c r="B164" s="10"/>
      <c r="C164" s="19"/>
      <c r="D164" s="19"/>
      <c r="E164" s="13"/>
      <c r="F164" s="11"/>
      <c r="G164" s="19"/>
      <c r="H164" s="13"/>
      <c r="I164" s="14"/>
      <c r="J164" s="15"/>
      <c r="K164" s="20"/>
      <c r="L164" s="13"/>
      <c r="M164" s="15"/>
      <c r="N164" s="20"/>
      <c r="O164" s="13"/>
      <c r="P164" s="14"/>
      <c r="Q164" s="15"/>
      <c r="R164" s="15"/>
      <c r="S164" s="13"/>
      <c r="T164" s="15"/>
      <c r="U164" s="20"/>
      <c r="V164" s="13"/>
      <c r="W164" s="14"/>
      <c r="X164" s="19"/>
      <c r="Y164" s="19"/>
      <c r="Z164" s="13"/>
      <c r="AA164" s="11"/>
      <c r="AB164" s="19"/>
      <c r="AC164" s="13"/>
      <c r="AD164" s="14"/>
    </row>
    <row r="165" spans="1:30" s="36" customFormat="1" ht="15">
      <c r="A165" s="10"/>
      <c r="B165" s="5" t="s">
        <v>9</v>
      </c>
      <c r="C165" s="6">
        <f>C166+C167+C168+C169+C170</f>
        <v>5323.505168701576</v>
      </c>
      <c r="D165" s="6">
        <f>D166+D167+D168+D169+D170</f>
        <v>5849.710371006522</v>
      </c>
      <c r="E165" s="7">
        <f aca="true" t="shared" si="144" ref="E165:E170">((D165-C165)/C165)*100</f>
        <v>9.884562626118196</v>
      </c>
      <c r="F165" s="6">
        <f>F166+F167+F168+F169+F170</f>
        <v>34851.09132098126</v>
      </c>
      <c r="G165" s="6">
        <f>G166+G167+G168+G169+G170</f>
        <v>41627.60263032362</v>
      </c>
      <c r="H165" s="7">
        <f aca="true" t="shared" si="145" ref="H165:H170">((G165-F165)/F165)*100</f>
        <v>19.44418683171258</v>
      </c>
      <c r="I165" s="8">
        <f>(G165/G$179)*100</f>
        <v>29.104111879105748</v>
      </c>
      <c r="J165" s="9">
        <f>J166+J167+J168+J169+J170</f>
        <v>516129</v>
      </c>
      <c r="K165" s="9">
        <f>K166+K167+K168+K169+K170</f>
        <v>486498</v>
      </c>
      <c r="L165" s="7">
        <f aca="true" t="shared" si="146" ref="L165:L170">((K165-J165)/J165)*100</f>
        <v>-5.7410066088129135</v>
      </c>
      <c r="M165" s="9">
        <f>M166+M167+M168+M169+M170</f>
        <v>3518174</v>
      </c>
      <c r="N165" s="9">
        <f>N166+N167+N168+N169+N170</f>
        <v>3642710</v>
      </c>
      <c r="O165" s="7">
        <f aca="true" t="shared" si="147" ref="O165:O170">((N165-M165)/M165)*100</f>
        <v>3.5397908119382384</v>
      </c>
      <c r="P165" s="8">
        <f>(N165/N$179)*100</f>
        <v>26.188977538449926</v>
      </c>
      <c r="Q165" s="9">
        <f>Q166+Q167+Q168+Q169+Q170</f>
        <v>14645572</v>
      </c>
      <c r="R165" s="9">
        <f>R166+R167+R168+R169+R170</f>
        <v>14690254</v>
      </c>
      <c r="S165" s="7">
        <f aca="true" t="shared" si="148" ref="S165:S170">((R165-Q165)/Q165)*100</f>
        <v>0.3050888009017333</v>
      </c>
      <c r="T165" s="9">
        <f>T166+T167+T168+T169+T170</f>
        <v>90589443</v>
      </c>
      <c r="U165" s="9">
        <f>U166+U167+U168+U169+U170</f>
        <v>102177073</v>
      </c>
      <c r="V165" s="7">
        <f aca="true" t="shared" si="149" ref="V165:V170">((U165-T165)/T165)*100</f>
        <v>12.791369078182763</v>
      </c>
      <c r="W165" s="8">
        <f>(U165/U$179)*100</f>
        <v>88.97843155199035</v>
      </c>
      <c r="X165" s="6">
        <f>X166+X167+X168+X169+X170</f>
        <v>269826.5993891688</v>
      </c>
      <c r="Y165" s="6">
        <f>Y166+Y167+Y168+Y169+Y170</f>
        <v>331422.7796572024</v>
      </c>
      <c r="Z165" s="7">
        <f aca="true" t="shared" si="150" ref="Z165:Z170">((Y165-X165)/X165)*100</f>
        <v>22.828060838877473</v>
      </c>
      <c r="AA165" s="6">
        <f>AA166+AA167+AA168+AA169+AA170</f>
        <v>1715961.6291314538</v>
      </c>
      <c r="AB165" s="6">
        <f>AB166+AB167+AB168+AB169+AB170</f>
        <v>2224253.215417048</v>
      </c>
      <c r="AC165" s="7">
        <f aca="true" t="shared" si="151" ref="AC165:AC170">((AB165-AA165)/AA165)*100</f>
        <v>29.621384164800325</v>
      </c>
      <c r="AD165" s="8">
        <f>(AB165/AB$179)*100</f>
        <v>87.37601092271336</v>
      </c>
    </row>
    <row r="166" spans="1:30" s="36" customFormat="1" ht="15">
      <c r="A166" s="10"/>
      <c r="B166" s="10" t="s">
        <v>2</v>
      </c>
      <c r="C166" s="11">
        <f aca="true" t="shared" si="152" ref="C166:D170">C5+C12+C19+C26+C33+C40+C47+C54+C61+C68+C75+C82+C89+C96+C103+C110+C117+C124+C131+C138+C145+C152+C159</f>
        <v>525.3572396429805</v>
      </c>
      <c r="D166" s="11">
        <f t="shared" si="152"/>
        <v>585.9986784328428</v>
      </c>
      <c r="E166" s="13">
        <f t="shared" si="144"/>
        <v>11.542895807636086</v>
      </c>
      <c r="F166" s="11">
        <f aca="true" t="shared" si="153" ref="F166:G170">F5+F12+F19+F26+F33+F40+F47+F54+F61+F68+F75+F82+F89+F96+F103+F110+F117+F124+F131+F138+F145+F152+F159</f>
        <v>3420.1545016396794</v>
      </c>
      <c r="G166" s="11">
        <f t="shared" si="153"/>
        <v>4597.244471009944</v>
      </c>
      <c r="H166" s="13">
        <f t="shared" si="145"/>
        <v>34.41628057463335</v>
      </c>
      <c r="I166" s="14">
        <f>(G166/G$180)*100</f>
        <v>23.779321676784544</v>
      </c>
      <c r="J166" s="15">
        <f aca="true" t="shared" si="154" ref="J166:K170">J5+J12+J19+J26+J33+J40+J47+J54+J61+J68+J75+J82+J89+J96+J103+J110+J117+J124+J131+J138+J145+J152+J159</f>
        <v>21486</v>
      </c>
      <c r="K166" s="15">
        <f t="shared" si="154"/>
        <v>12464</v>
      </c>
      <c r="L166" s="13">
        <f t="shared" si="146"/>
        <v>-41.990133109932046</v>
      </c>
      <c r="M166" s="15">
        <f aca="true" t="shared" si="155" ref="M166:N170">M5+M12+M19+M26+M33+M40+M47+M54+M61+M68+M75+M82+M89+M96+M103+M110+M117+M124+M131+M138+M145+M152+M159</f>
        <v>127630</v>
      </c>
      <c r="N166" s="15">
        <f t="shared" si="155"/>
        <v>109820</v>
      </c>
      <c r="O166" s="13">
        <f t="shared" si="147"/>
        <v>-13.95439943586931</v>
      </c>
      <c r="P166" s="14">
        <f>(N166/N$180)*100</f>
        <v>17.539376555178286</v>
      </c>
      <c r="Q166" s="15">
        <f aca="true" t="shared" si="156" ref="Q166:R170">Q5+Q12+Q19+Q26+Q33+Q40+Q47+Q54+Q61+Q68+Q75+Q82+Q89+Q96+Q103+Q110+Q117+Q124+Q131+Q138+Q145+Q152+Q159</f>
        <v>0</v>
      </c>
      <c r="R166" s="15">
        <f t="shared" si="156"/>
        <v>0</v>
      </c>
      <c r="S166" s="17" t="s">
        <v>38</v>
      </c>
      <c r="T166" s="15">
        <f aca="true" t="shared" si="157" ref="T166:U170">T5+T12+T19+T26+T33+T40+T47+T54+T61+T68+T75+T82+T89+T96+T103+T110+T117+T124+T131+T138+T145+T152+T159</f>
        <v>0</v>
      </c>
      <c r="U166" s="15">
        <f t="shared" si="157"/>
        <v>0</v>
      </c>
      <c r="V166" s="17" t="s">
        <v>38</v>
      </c>
      <c r="W166" s="17" t="s">
        <v>38</v>
      </c>
      <c r="X166" s="11">
        <f aca="true" t="shared" si="158" ref="X166:Y170">X5+X12+X19+X26+X33+X40+X47+X54+X61+X68+X75+X82+X89+X96+X103+X110+X117+X124+X131+X138+X145+X152+X159</f>
        <v>1637.0236571410019</v>
      </c>
      <c r="Y166" s="11">
        <f t="shared" si="158"/>
        <v>994.0760029890031</v>
      </c>
      <c r="Z166" s="13">
        <f t="shared" si="150"/>
        <v>-39.27540395322581</v>
      </c>
      <c r="AA166" s="11">
        <f aca="true" t="shared" si="159" ref="AA166:AB170">AA5+AA12+AA19+AA26+AA33+AA40+AA47+AA54+AA61+AA68+AA75+AA82+AA89+AA96+AA103+AA110+AA117+AA124+AA131+AA138+AA145+AA152+AA159</f>
        <v>13308.603606575003</v>
      </c>
      <c r="AB166" s="11">
        <f t="shared" si="159"/>
        <v>7590.554706178</v>
      </c>
      <c r="AC166" s="13">
        <f t="shared" si="151"/>
        <v>-42.96505530882331</v>
      </c>
      <c r="AD166" s="14">
        <f>(AB166/AB$180)*100</f>
        <v>54.32509486190933</v>
      </c>
    </row>
    <row r="167" spans="1:30" s="37" customFormat="1" ht="14.25">
      <c r="A167" s="10"/>
      <c r="B167" s="10" t="s">
        <v>3</v>
      </c>
      <c r="C167" s="11">
        <f t="shared" si="152"/>
        <v>2733.484775496529</v>
      </c>
      <c r="D167" s="11">
        <f t="shared" si="152"/>
        <v>2834.16401926416</v>
      </c>
      <c r="E167" s="13">
        <f t="shared" si="144"/>
        <v>3.6831828978942376</v>
      </c>
      <c r="F167" s="11">
        <f t="shared" si="153"/>
        <v>18043.138523535</v>
      </c>
      <c r="G167" s="11">
        <f t="shared" si="153"/>
        <v>20521.036906481633</v>
      </c>
      <c r="H167" s="13">
        <f t="shared" si="145"/>
        <v>13.733189376751323</v>
      </c>
      <c r="I167" s="14">
        <f>(G167/G$181)*100</f>
        <v>60.468368329366506</v>
      </c>
      <c r="J167" s="15">
        <f t="shared" si="154"/>
        <v>494137</v>
      </c>
      <c r="K167" s="15">
        <f t="shared" si="154"/>
        <v>473408</v>
      </c>
      <c r="L167" s="13">
        <f t="shared" si="146"/>
        <v>-4.194990458111819</v>
      </c>
      <c r="M167" s="15">
        <f t="shared" si="155"/>
        <v>3386444</v>
      </c>
      <c r="N167" s="15">
        <f t="shared" si="155"/>
        <v>3528709</v>
      </c>
      <c r="O167" s="13">
        <f t="shared" si="147"/>
        <v>4.201014397403294</v>
      </c>
      <c r="P167" s="14">
        <f>(N167/N$181)*100</f>
        <v>26.605893061728274</v>
      </c>
      <c r="Q167" s="15">
        <f t="shared" si="156"/>
        <v>0</v>
      </c>
      <c r="R167" s="15">
        <f t="shared" si="156"/>
        <v>0</v>
      </c>
      <c r="S167" s="17" t="s">
        <v>38</v>
      </c>
      <c r="T167" s="15">
        <f t="shared" si="157"/>
        <v>0</v>
      </c>
      <c r="U167" s="15">
        <f t="shared" si="157"/>
        <v>0</v>
      </c>
      <c r="V167" s="17" t="s">
        <v>38</v>
      </c>
      <c r="W167" s="17" t="s">
        <v>38</v>
      </c>
      <c r="X167" s="11">
        <f t="shared" si="158"/>
        <v>85258.663893437</v>
      </c>
      <c r="Y167" s="11">
        <f t="shared" si="158"/>
        <v>91233.52986147095</v>
      </c>
      <c r="Z167" s="13">
        <f t="shared" si="150"/>
        <v>7.007928221232515</v>
      </c>
      <c r="AA167" s="11">
        <f t="shared" si="159"/>
        <v>557029.654316738</v>
      </c>
      <c r="AB167" s="11">
        <f t="shared" si="159"/>
        <v>663509.3855273748</v>
      </c>
      <c r="AC167" s="13">
        <f t="shared" si="151"/>
        <v>19.11563062854286</v>
      </c>
      <c r="AD167" s="14">
        <f>(AB167/AB$181)*100</f>
        <v>71.93822311954887</v>
      </c>
    </row>
    <row r="168" spans="1:30" s="37" customFormat="1" ht="14.25">
      <c r="A168" s="10"/>
      <c r="B168" s="10" t="s">
        <v>4</v>
      </c>
      <c r="C168" s="11">
        <f t="shared" si="152"/>
        <v>1806.612379054293</v>
      </c>
      <c r="D168" s="11">
        <f t="shared" si="152"/>
        <v>2081.7114281096547</v>
      </c>
      <c r="E168" s="13">
        <f t="shared" si="144"/>
        <v>15.227342192760121</v>
      </c>
      <c r="F168" s="11">
        <f t="shared" si="153"/>
        <v>11452.68241481936</v>
      </c>
      <c r="G168" s="11">
        <f t="shared" si="153"/>
        <v>13842.87985405351</v>
      </c>
      <c r="H168" s="13">
        <f t="shared" si="145"/>
        <v>20.8701975018649</v>
      </c>
      <c r="I168" s="14">
        <f>(G168/G$182)*100</f>
        <v>20.856684757134868</v>
      </c>
      <c r="J168" s="15">
        <f t="shared" si="154"/>
        <v>65</v>
      </c>
      <c r="K168" s="15">
        <f t="shared" si="154"/>
        <v>96</v>
      </c>
      <c r="L168" s="13">
        <f t="shared" si="146"/>
        <v>47.69230769230769</v>
      </c>
      <c r="M168" s="15">
        <f t="shared" si="155"/>
        <v>599</v>
      </c>
      <c r="N168" s="15">
        <f t="shared" si="155"/>
        <v>643</v>
      </c>
      <c r="O168" s="13">
        <f t="shared" si="147"/>
        <v>7.345575959933222</v>
      </c>
      <c r="P168" s="14">
        <f>(N168/N$182)*100</f>
        <v>47.5240206947524</v>
      </c>
      <c r="Q168" s="15">
        <f t="shared" si="156"/>
        <v>9199295</v>
      </c>
      <c r="R168" s="15">
        <f t="shared" si="156"/>
        <v>10142370</v>
      </c>
      <c r="S168" s="13">
        <f t="shared" si="148"/>
        <v>10.25160080201798</v>
      </c>
      <c r="T168" s="15">
        <f t="shared" si="157"/>
        <v>50880230</v>
      </c>
      <c r="U168" s="15">
        <f t="shared" si="157"/>
        <v>66174296</v>
      </c>
      <c r="V168" s="13">
        <f t="shared" si="149"/>
        <v>30.058956101416996</v>
      </c>
      <c r="W168" s="14">
        <f>(U168/U$182)*100</f>
        <v>99.83134772063562</v>
      </c>
      <c r="X168" s="11">
        <f t="shared" si="158"/>
        <v>71449.655639039</v>
      </c>
      <c r="Y168" s="11">
        <f t="shared" si="158"/>
        <v>81397.89607154412</v>
      </c>
      <c r="Z168" s="13">
        <f t="shared" si="150"/>
        <v>13.923426703080638</v>
      </c>
      <c r="AA168" s="11">
        <f t="shared" si="159"/>
        <v>469411.84723895753</v>
      </c>
      <c r="AB168" s="11">
        <f t="shared" si="159"/>
        <v>563357.8308389267</v>
      </c>
      <c r="AC168" s="13">
        <f t="shared" si="151"/>
        <v>20.01355188467267</v>
      </c>
      <c r="AD168" s="14">
        <f>(AB168/AB$182)*100</f>
        <v>99.81803625858043</v>
      </c>
    </row>
    <row r="169" spans="1:30" s="36" customFormat="1" ht="15">
      <c r="A169" s="10"/>
      <c r="B169" s="10" t="s">
        <v>5</v>
      </c>
      <c r="C169" s="11">
        <f t="shared" si="152"/>
        <v>37.681919841906634</v>
      </c>
      <c r="D169" s="11">
        <f t="shared" si="152"/>
        <v>6.111863163699998</v>
      </c>
      <c r="E169" s="13">
        <f t="shared" si="144"/>
        <v>-83.78038276886598</v>
      </c>
      <c r="F169" s="11">
        <f t="shared" si="153"/>
        <v>185.2941907186792</v>
      </c>
      <c r="G169" s="11">
        <f t="shared" si="153"/>
        <v>85.89865228195978</v>
      </c>
      <c r="H169" s="13">
        <f t="shared" si="145"/>
        <v>-53.6420154626572</v>
      </c>
      <c r="I169" s="14">
        <f>(G169/G$183)*100</f>
        <v>0.42271848211486857</v>
      </c>
      <c r="J169" s="15">
        <f t="shared" si="154"/>
        <v>42</v>
      </c>
      <c r="K169" s="15">
        <f t="shared" si="154"/>
        <v>22</v>
      </c>
      <c r="L169" s="13">
        <f t="shared" si="146"/>
        <v>-47.61904761904761</v>
      </c>
      <c r="M169" s="15">
        <f t="shared" si="155"/>
        <v>315</v>
      </c>
      <c r="N169" s="15">
        <f t="shared" si="155"/>
        <v>211</v>
      </c>
      <c r="O169" s="13">
        <f t="shared" si="147"/>
        <v>-33.01587301587301</v>
      </c>
      <c r="P169" s="14">
        <f>(N169/N$183)*100</f>
        <v>13.329121920404297</v>
      </c>
      <c r="Q169" s="15">
        <f t="shared" si="156"/>
        <v>295941</v>
      </c>
      <c r="R169" s="15">
        <f t="shared" si="156"/>
        <v>231818</v>
      </c>
      <c r="S169" s="13">
        <f t="shared" si="148"/>
        <v>-21.667494534383543</v>
      </c>
      <c r="T169" s="15">
        <f t="shared" si="157"/>
        <v>2131984</v>
      </c>
      <c r="U169" s="15">
        <f t="shared" si="157"/>
        <v>1194561</v>
      </c>
      <c r="V169" s="13">
        <f t="shared" si="149"/>
        <v>-43.969513842505386</v>
      </c>
      <c r="W169" s="14">
        <f>(U169/U$183)*100</f>
        <v>26.853897752682947</v>
      </c>
      <c r="X169" s="11">
        <f t="shared" si="158"/>
        <v>5830.283655300001</v>
      </c>
      <c r="Y169" s="11">
        <f t="shared" si="158"/>
        <v>7577.7601791</v>
      </c>
      <c r="Z169" s="13">
        <f t="shared" si="150"/>
        <v>29.972410042373514</v>
      </c>
      <c r="AA169" s="11">
        <f t="shared" si="159"/>
        <v>65917.5874861</v>
      </c>
      <c r="AB169" s="11">
        <f t="shared" si="159"/>
        <v>57413.37113439999</v>
      </c>
      <c r="AC169" s="13">
        <f t="shared" si="151"/>
        <v>-12.901285796439824</v>
      </c>
      <c r="AD169" s="14">
        <f>(AB169/AB$183)*100</f>
        <v>89.48970300629892</v>
      </c>
    </row>
    <row r="170" spans="1:30" s="37" customFormat="1" ht="14.25">
      <c r="A170" s="10"/>
      <c r="B170" s="10" t="s">
        <v>23</v>
      </c>
      <c r="C170" s="11">
        <f t="shared" si="152"/>
        <v>220.36885466586583</v>
      </c>
      <c r="D170" s="11">
        <f t="shared" si="152"/>
        <v>341.7243820361643</v>
      </c>
      <c r="E170" s="13">
        <f t="shared" si="144"/>
        <v>55.0692735388146</v>
      </c>
      <c r="F170" s="11">
        <f t="shared" si="153"/>
        <v>1749.821690268538</v>
      </c>
      <c r="G170" s="11">
        <f t="shared" si="153"/>
        <v>2580.542746496572</v>
      </c>
      <c r="H170" s="13">
        <f t="shared" si="145"/>
        <v>47.47461189034332</v>
      </c>
      <c r="I170" s="14">
        <f>(G170/G$184)*100</f>
        <v>84.10487852820371</v>
      </c>
      <c r="J170" s="15">
        <f t="shared" si="154"/>
        <v>399</v>
      </c>
      <c r="K170" s="15">
        <f t="shared" si="154"/>
        <v>508</v>
      </c>
      <c r="L170" s="13">
        <f t="shared" si="146"/>
        <v>27.31829573934837</v>
      </c>
      <c r="M170" s="15">
        <f t="shared" si="155"/>
        <v>3186</v>
      </c>
      <c r="N170" s="15">
        <f t="shared" si="155"/>
        <v>3327</v>
      </c>
      <c r="O170" s="13">
        <f t="shared" si="147"/>
        <v>4.425612052730696</v>
      </c>
      <c r="P170" s="14">
        <f>(N170/N$184)*100</f>
        <v>19.15371329879102</v>
      </c>
      <c r="Q170" s="15">
        <f t="shared" si="156"/>
        <v>5150336</v>
      </c>
      <c r="R170" s="15">
        <f t="shared" si="156"/>
        <v>4316066</v>
      </c>
      <c r="S170" s="13">
        <f t="shared" si="148"/>
        <v>-16.19836065064493</v>
      </c>
      <c r="T170" s="15">
        <f t="shared" si="157"/>
        <v>37577229</v>
      </c>
      <c r="U170" s="15">
        <f t="shared" si="157"/>
        <v>34808216</v>
      </c>
      <c r="V170" s="13">
        <f t="shared" si="149"/>
        <v>-7.36885894380344</v>
      </c>
      <c r="W170" s="14">
        <f>(U170/U$184)*100</f>
        <v>78.93186135063304</v>
      </c>
      <c r="X170" s="11">
        <f t="shared" si="158"/>
        <v>105650.97254425174</v>
      </c>
      <c r="Y170" s="11">
        <f t="shared" si="158"/>
        <v>150219.51754209836</v>
      </c>
      <c r="Z170" s="13">
        <f t="shared" si="150"/>
        <v>42.1846992266722</v>
      </c>
      <c r="AA170" s="11">
        <f t="shared" si="159"/>
        <v>610293.9364830833</v>
      </c>
      <c r="AB170" s="11">
        <f t="shared" si="159"/>
        <v>932382.0732101684</v>
      </c>
      <c r="AC170" s="13">
        <f t="shared" si="151"/>
        <v>52.77590313008346</v>
      </c>
      <c r="AD170" s="14">
        <f>(AB170/AB$184)*100</f>
        <v>95.06681802100492</v>
      </c>
    </row>
    <row r="171" spans="1:30" s="37" customFormat="1" ht="14.25">
      <c r="A171" s="10"/>
      <c r="B171" s="10"/>
      <c r="C171" s="11"/>
      <c r="D171" s="11"/>
      <c r="E171" s="13"/>
      <c r="F171" s="11"/>
      <c r="G171" s="11"/>
      <c r="H171" s="13"/>
      <c r="I171" s="14"/>
      <c r="J171" s="15"/>
      <c r="K171" s="15"/>
      <c r="L171" s="13"/>
      <c r="M171" s="15"/>
      <c r="N171" s="15"/>
      <c r="O171" s="13"/>
      <c r="P171" s="14"/>
      <c r="Q171" s="15"/>
      <c r="R171" s="15"/>
      <c r="S171" s="13"/>
      <c r="T171" s="15"/>
      <c r="U171" s="15"/>
      <c r="V171" s="13"/>
      <c r="W171" s="14"/>
      <c r="X171" s="11"/>
      <c r="Y171" s="11"/>
      <c r="Z171" s="13"/>
      <c r="AA171" s="11"/>
      <c r="AB171" s="11"/>
      <c r="AC171" s="13"/>
      <c r="AD171" s="14"/>
    </row>
    <row r="172" spans="1:30" s="37" customFormat="1" ht="15">
      <c r="A172" s="4">
        <v>24</v>
      </c>
      <c r="B172" s="5" t="s">
        <v>34</v>
      </c>
      <c r="C172" s="6">
        <f>C173+C174+C175+C176+C177</f>
        <v>10156.962396586001</v>
      </c>
      <c r="D172" s="6">
        <f>D173+D174+D175+D176+D177</f>
        <v>11422.151200655004</v>
      </c>
      <c r="E172" s="7">
        <f aca="true" t="shared" si="160" ref="E172:E177">((D172-C172)/C172)*100</f>
        <v>12.456369873873543</v>
      </c>
      <c r="F172" s="6">
        <f>F173+F174+F175+F176+F177</f>
        <v>73637.64006080899</v>
      </c>
      <c r="G172" s="6">
        <f>G173+G174+G175+G176+G177</f>
        <v>101402.36785370501</v>
      </c>
      <c r="H172" s="7">
        <f aca="true" t="shared" si="161" ref="H172:H177">((G172-F172)/F172)*100</f>
        <v>37.70453231522396</v>
      </c>
      <c r="I172" s="8">
        <f>(G172/G$179)*100</f>
        <v>70.89588812089426</v>
      </c>
      <c r="J172" s="9">
        <f>J173+J174+J175+J176+J177</f>
        <v>1387893</v>
      </c>
      <c r="K172" s="9">
        <f>K173+K174+K175+K176+K177</f>
        <v>1750112</v>
      </c>
      <c r="L172" s="7">
        <f aca="true" t="shared" si="162" ref="L172:L177">((K172-J172)/J172)*100</f>
        <v>26.098481655286104</v>
      </c>
      <c r="M172" s="9">
        <f>M173+M174+M175+M176+M177</f>
        <v>9991944</v>
      </c>
      <c r="N172" s="9">
        <f>N173+N174+N175+N176+N177</f>
        <v>10266615</v>
      </c>
      <c r="O172" s="7">
        <f aca="true" t="shared" si="163" ref="O172:O177">((N172-M172)/M172)*100</f>
        <v>2.7489245336042716</v>
      </c>
      <c r="P172" s="8">
        <f>(N172/N$179)*100</f>
        <v>73.81102246155008</v>
      </c>
      <c r="Q172" s="9">
        <f>Q173+Q174+Q175+Q176+Q177</f>
        <v>3138738</v>
      </c>
      <c r="R172" s="9">
        <f>R173+R174+R175+R176+R177</f>
        <v>1397448</v>
      </c>
      <c r="S172" s="7">
        <f aca="true" t="shared" si="164" ref="S172:S177">((R172-Q172)/Q172)*100</f>
        <v>-55.477392506160115</v>
      </c>
      <c r="T172" s="9">
        <f>T173+T174+T175+T176+T177</f>
        <v>25258890</v>
      </c>
      <c r="U172" s="9">
        <f>U173+U174+U175+U176+U177</f>
        <v>12656456</v>
      </c>
      <c r="V172" s="7">
        <f aca="true" t="shared" si="165" ref="V172:V177">((U172-T172)/T172)*100</f>
        <v>-49.89306339273024</v>
      </c>
      <c r="W172" s="8">
        <f>(U172/U$179)*100</f>
        <v>11.02156844800964</v>
      </c>
      <c r="X172" s="6">
        <f>X173+X174+X175+X176+X177</f>
        <v>79278.13955429997</v>
      </c>
      <c r="Y172" s="6">
        <f>Y173+Y174+Y175+Y176+Y177</f>
        <v>49837.12103590001</v>
      </c>
      <c r="Z172" s="7">
        <f aca="true" t="shared" si="166" ref="Z172:Z177">((Y172-X172)/X172)*100</f>
        <v>-37.136364051826575</v>
      </c>
      <c r="AA172" s="6">
        <f>AA173+AA174+AA175+AA176+AA177</f>
        <v>587111.2373000139</v>
      </c>
      <c r="AB172" s="6">
        <f>AB173+AB174+AB175+AB176+AB177</f>
        <v>321357.635809</v>
      </c>
      <c r="AC172" s="7">
        <f aca="true" t="shared" si="167" ref="AC172:AC177">((AB172-AA172)/AA172)*100</f>
        <v>-45.26460823900289</v>
      </c>
      <c r="AD172" s="8">
        <f>(AB172/AB$179)*100</f>
        <v>12.623989077286652</v>
      </c>
    </row>
    <row r="173" spans="1:30" s="37" customFormat="1" ht="14.25">
      <c r="A173" s="10"/>
      <c r="B173" s="10" t="s">
        <v>2</v>
      </c>
      <c r="C173" s="11">
        <v>2193.6209</v>
      </c>
      <c r="D173" s="11">
        <v>1079.2167533000002</v>
      </c>
      <c r="E173" s="13">
        <f t="shared" si="160"/>
        <v>-50.802039071564266</v>
      </c>
      <c r="F173" s="11">
        <v>11468.6875</v>
      </c>
      <c r="G173" s="11">
        <v>14735.7059533</v>
      </c>
      <c r="H173" s="13">
        <f t="shared" si="161"/>
        <v>28.48641968228709</v>
      </c>
      <c r="I173" s="13">
        <f>(G173/G$180)*100</f>
        <v>76.22067832321545</v>
      </c>
      <c r="J173" s="15">
        <v>79522</v>
      </c>
      <c r="K173" s="15">
        <v>53464</v>
      </c>
      <c r="L173" s="13">
        <f t="shared" si="162"/>
        <v>-32.76829053595232</v>
      </c>
      <c r="M173" s="15">
        <v>561072</v>
      </c>
      <c r="N173" s="15">
        <v>516314</v>
      </c>
      <c r="O173" s="13">
        <f t="shared" si="163"/>
        <v>-7.977229303903956</v>
      </c>
      <c r="P173" s="13">
        <f>(N173/N$180)*100</f>
        <v>82.4606234448217</v>
      </c>
      <c r="Q173" s="15">
        <v>0</v>
      </c>
      <c r="R173" s="15">
        <v>0</v>
      </c>
      <c r="S173" s="17" t="s">
        <v>38</v>
      </c>
      <c r="T173" s="15">
        <v>0</v>
      </c>
      <c r="U173" s="15">
        <v>0</v>
      </c>
      <c r="V173" s="17" t="s">
        <v>38</v>
      </c>
      <c r="W173" s="17" t="s">
        <v>38</v>
      </c>
      <c r="X173" s="11">
        <v>704.5496999999989</v>
      </c>
      <c r="Y173" s="11">
        <v>816.6188330000022</v>
      </c>
      <c r="Z173" s="13">
        <f t="shared" si="166"/>
        <v>15.906490769920623</v>
      </c>
      <c r="AA173" s="11">
        <v>8246.546699999999</v>
      </c>
      <c r="AB173" s="11">
        <v>6381.910000000001</v>
      </c>
      <c r="AC173" s="13">
        <f t="shared" si="167"/>
        <v>-22.61112157407656</v>
      </c>
      <c r="AD173" s="13">
        <f>(AB173/AB$180)*100</f>
        <v>45.674905138090665</v>
      </c>
    </row>
    <row r="174" spans="1:30" s="37" customFormat="1" ht="14.25">
      <c r="A174" s="10"/>
      <c r="B174" s="10" t="s">
        <v>3</v>
      </c>
      <c r="C174" s="11">
        <v>1957.9726000000023</v>
      </c>
      <c r="D174" s="11">
        <v>2204.5658998000013</v>
      </c>
      <c r="E174" s="13">
        <f t="shared" si="160"/>
        <v>12.59431821466749</v>
      </c>
      <c r="F174" s="11">
        <v>13060.296800000002</v>
      </c>
      <c r="G174" s="11">
        <v>13415.7757998</v>
      </c>
      <c r="H174" s="13">
        <f t="shared" si="161"/>
        <v>2.7218294135551173</v>
      </c>
      <c r="I174" s="13">
        <f>(G174/G$181)*100</f>
        <v>39.53163167063349</v>
      </c>
      <c r="J174" s="15">
        <v>1305233</v>
      </c>
      <c r="K174" s="15">
        <v>1693602</v>
      </c>
      <c r="L174" s="13">
        <f t="shared" si="162"/>
        <v>29.754764091928415</v>
      </c>
      <c r="M174" s="15">
        <v>9416045</v>
      </c>
      <c r="N174" s="15">
        <v>9734176</v>
      </c>
      <c r="O174" s="13">
        <f t="shared" si="163"/>
        <v>3.3786053486362904</v>
      </c>
      <c r="P174" s="13">
        <f>(N174/N$181)*100</f>
        <v>73.39410693827173</v>
      </c>
      <c r="Q174" s="15">
        <v>0</v>
      </c>
      <c r="R174" s="15">
        <v>0</v>
      </c>
      <c r="S174" s="17" t="s">
        <v>38</v>
      </c>
      <c r="T174" s="15">
        <v>0</v>
      </c>
      <c r="U174" s="15">
        <v>0</v>
      </c>
      <c r="V174" s="17" t="s">
        <v>38</v>
      </c>
      <c r="W174" s="17" t="s">
        <v>38</v>
      </c>
      <c r="X174" s="11">
        <v>36291.7629</v>
      </c>
      <c r="Y174" s="11">
        <v>43380.90008910001</v>
      </c>
      <c r="Z174" s="13">
        <f t="shared" si="166"/>
        <v>19.5337360949749</v>
      </c>
      <c r="AA174" s="11">
        <v>255738.9712</v>
      </c>
      <c r="AB174" s="11">
        <v>258822.79999899998</v>
      </c>
      <c r="AC174" s="13">
        <f t="shared" si="167"/>
        <v>1.2058501621906816</v>
      </c>
      <c r="AD174" s="13">
        <f>(AB174/AB$181)*100</f>
        <v>28.061776880451145</v>
      </c>
    </row>
    <row r="175" spans="1:30" s="36" customFormat="1" ht="15">
      <c r="A175" s="10"/>
      <c r="B175" s="10" t="s">
        <v>4</v>
      </c>
      <c r="C175" s="21">
        <v>5823.624383636999</v>
      </c>
      <c r="D175" s="11">
        <v>7902.275805973002</v>
      </c>
      <c r="E175" s="13">
        <f t="shared" si="160"/>
        <v>35.693432223694245</v>
      </c>
      <c r="F175" s="21">
        <v>47812.18025714099</v>
      </c>
      <c r="G175" s="11">
        <v>52528.549811047</v>
      </c>
      <c r="H175" s="13">
        <f t="shared" si="161"/>
        <v>9.864368302262461</v>
      </c>
      <c r="I175" s="13">
        <f>(G175/G$182)*100</f>
        <v>79.14331524286511</v>
      </c>
      <c r="J175" s="22">
        <v>54</v>
      </c>
      <c r="K175" s="15">
        <v>132</v>
      </c>
      <c r="L175" s="13">
        <f t="shared" si="162"/>
        <v>144.44444444444443</v>
      </c>
      <c r="M175" s="22">
        <v>284</v>
      </c>
      <c r="N175" s="15">
        <v>710</v>
      </c>
      <c r="O175" s="13">
        <f t="shared" si="163"/>
        <v>150</v>
      </c>
      <c r="P175" s="13">
        <f>(N175/N$182)*100</f>
        <v>52.4759793052476</v>
      </c>
      <c r="Q175" s="22">
        <v>12077</v>
      </c>
      <c r="R175" s="15">
        <v>24486</v>
      </c>
      <c r="S175" s="13">
        <f t="shared" si="164"/>
        <v>102.74902707626066</v>
      </c>
      <c r="T175" s="22">
        <v>74231</v>
      </c>
      <c r="U175" s="15">
        <v>111793</v>
      </c>
      <c r="V175" s="13">
        <f t="shared" si="165"/>
        <v>50.601500720723145</v>
      </c>
      <c r="W175" s="13">
        <f>(U175/U$182)*100</f>
        <v>0.16865227936437766</v>
      </c>
      <c r="X175" s="21">
        <v>126.33409750000006</v>
      </c>
      <c r="Y175" s="11">
        <v>151.07035000000005</v>
      </c>
      <c r="Z175" s="13">
        <f t="shared" si="166"/>
        <v>19.580028661699966</v>
      </c>
      <c r="AA175" s="21">
        <v>565.6937836000001</v>
      </c>
      <c r="AB175" s="11">
        <v>1026.97571</v>
      </c>
      <c r="AC175" s="13">
        <f t="shared" si="167"/>
        <v>81.54268966232277</v>
      </c>
      <c r="AD175" s="13">
        <f>(AB175/AB$182)*100</f>
        <v>0.18196374141956476</v>
      </c>
    </row>
    <row r="176" spans="1:30" s="37" customFormat="1" ht="14.25">
      <c r="A176" s="10"/>
      <c r="B176" s="10" t="s">
        <v>5</v>
      </c>
      <c r="C176" s="11">
        <v>108.67137445700006</v>
      </c>
      <c r="D176" s="11">
        <v>212.92091676299933</v>
      </c>
      <c r="E176" s="13">
        <f t="shared" si="160"/>
        <v>95.93100559085093</v>
      </c>
      <c r="F176" s="11">
        <v>466.122947692</v>
      </c>
      <c r="G176" s="11">
        <v>20234.635205666997</v>
      </c>
      <c r="H176" s="13">
        <f t="shared" si="161"/>
        <v>4241.051069435318</v>
      </c>
      <c r="I176" s="13">
        <f>(G176/G$183)*100</f>
        <v>99.57728151788513</v>
      </c>
      <c r="J176" s="15">
        <v>240</v>
      </c>
      <c r="K176" s="15">
        <v>181</v>
      </c>
      <c r="L176" s="13">
        <f t="shared" si="162"/>
        <v>-24.583333333333332</v>
      </c>
      <c r="M176" s="15">
        <v>1527</v>
      </c>
      <c r="N176" s="15">
        <v>1372</v>
      </c>
      <c r="O176" s="13">
        <f t="shared" si="163"/>
        <v>-10.150622134905042</v>
      </c>
      <c r="P176" s="13">
        <f>(N176/N$183)*100</f>
        <v>86.67087807959571</v>
      </c>
      <c r="Q176" s="15">
        <v>231065</v>
      </c>
      <c r="R176" s="15">
        <v>237662</v>
      </c>
      <c r="S176" s="13">
        <f t="shared" si="164"/>
        <v>2.8550407893882674</v>
      </c>
      <c r="T176" s="15">
        <v>2641139</v>
      </c>
      <c r="U176" s="15">
        <v>3253810</v>
      </c>
      <c r="V176" s="13">
        <f t="shared" si="165"/>
        <v>23.197226651077433</v>
      </c>
      <c r="W176" s="13">
        <f>(U176/U$183)*100</f>
        <v>73.14610224731705</v>
      </c>
      <c r="X176" s="11">
        <v>1156.6563788999993</v>
      </c>
      <c r="Y176" s="11">
        <v>913.5751550000014</v>
      </c>
      <c r="Z176" s="13">
        <f t="shared" si="166"/>
        <v>-21.01585469412899</v>
      </c>
      <c r="AA176" s="11">
        <v>10925.740267664001</v>
      </c>
      <c r="AB176" s="11">
        <v>6743.0281</v>
      </c>
      <c r="AC176" s="13">
        <f t="shared" si="167"/>
        <v>-38.28310087183039</v>
      </c>
      <c r="AD176" s="13">
        <f>(AB176/AB$183)*100</f>
        <v>10.510296993701072</v>
      </c>
    </row>
    <row r="177" spans="1:30" s="37" customFormat="1" ht="14.25">
      <c r="A177" s="10"/>
      <c r="B177" s="10" t="s">
        <v>23</v>
      </c>
      <c r="C177" s="11">
        <v>73.073138492</v>
      </c>
      <c r="D177" s="11">
        <v>23.171824818999994</v>
      </c>
      <c r="E177" s="13">
        <f t="shared" si="160"/>
        <v>-68.28954483522446</v>
      </c>
      <c r="F177" s="11">
        <v>830.3525559759998</v>
      </c>
      <c r="G177" s="11">
        <v>487.70108389099994</v>
      </c>
      <c r="H177" s="13">
        <f t="shared" si="161"/>
        <v>-41.265781579036144</v>
      </c>
      <c r="I177" s="13">
        <f>(G177/G$184)*100</f>
        <v>15.895121471796292</v>
      </c>
      <c r="J177" s="15">
        <v>2844</v>
      </c>
      <c r="K177" s="15">
        <v>2733</v>
      </c>
      <c r="L177" s="13">
        <f t="shared" si="162"/>
        <v>-3.9029535864978904</v>
      </c>
      <c r="M177" s="15">
        <v>13016</v>
      </c>
      <c r="N177" s="15">
        <v>14043</v>
      </c>
      <c r="O177" s="13">
        <f t="shared" si="163"/>
        <v>7.890288875230486</v>
      </c>
      <c r="P177" s="13">
        <f>(N177/N$184)*100</f>
        <v>80.84628670120898</v>
      </c>
      <c r="Q177" s="15">
        <v>2895596</v>
      </c>
      <c r="R177" s="15">
        <v>1135300</v>
      </c>
      <c r="S177" s="13">
        <f t="shared" si="164"/>
        <v>-60.79218233482848</v>
      </c>
      <c r="T177" s="15">
        <v>22543520</v>
      </c>
      <c r="U177" s="15">
        <v>9290853</v>
      </c>
      <c r="V177" s="13">
        <f t="shared" si="165"/>
        <v>-58.787035032683455</v>
      </c>
      <c r="W177" s="13">
        <f>(U177/U$184)*100</f>
        <v>21.06813864936695</v>
      </c>
      <c r="X177" s="11">
        <v>40998.83647789996</v>
      </c>
      <c r="Y177" s="11">
        <v>4574.956608800003</v>
      </c>
      <c r="Z177" s="13">
        <f t="shared" si="166"/>
        <v>-88.84125257733572</v>
      </c>
      <c r="AA177" s="11">
        <v>311634.28534874995</v>
      </c>
      <c r="AB177" s="11">
        <v>48382.922</v>
      </c>
      <c r="AC177" s="13">
        <f t="shared" si="167"/>
        <v>-84.47445474561482</v>
      </c>
      <c r="AD177" s="13">
        <f>(AB177/AB$184)*100</f>
        <v>4.933181978995081</v>
      </c>
    </row>
    <row r="178" spans="1:30" s="37" customFormat="1" ht="14.25">
      <c r="A178" s="10"/>
      <c r="B178" s="10"/>
      <c r="C178" s="11"/>
      <c r="D178" s="11"/>
      <c r="E178" s="13"/>
      <c r="F178" s="11"/>
      <c r="G178" s="11"/>
      <c r="H178" s="13"/>
      <c r="I178" s="13"/>
      <c r="J178" s="15"/>
      <c r="K178" s="15"/>
      <c r="L178" s="13"/>
      <c r="M178" s="15"/>
      <c r="N178" s="15"/>
      <c r="O178" s="13"/>
      <c r="P178" s="13"/>
      <c r="Q178" s="15"/>
      <c r="R178" s="15"/>
      <c r="S178" s="13"/>
      <c r="T178" s="15"/>
      <c r="U178" s="15"/>
      <c r="V178" s="13"/>
      <c r="W178" s="13"/>
      <c r="X178" s="11"/>
      <c r="Y178" s="11"/>
      <c r="Z178" s="13"/>
      <c r="AA178" s="11"/>
      <c r="AB178" s="11"/>
      <c r="AC178" s="13"/>
      <c r="AD178" s="13"/>
    </row>
    <row r="179" spans="1:30" s="37" customFormat="1" ht="15">
      <c r="A179" s="10"/>
      <c r="B179" s="5" t="s">
        <v>10</v>
      </c>
      <c r="C179" s="6">
        <f>C180+C181+C182+C183+C184</f>
        <v>15480.467565287574</v>
      </c>
      <c r="D179" s="6">
        <f>D180+D181+D182+D183+D184</f>
        <v>17271.861571661524</v>
      </c>
      <c r="E179" s="7">
        <f aca="true" t="shared" si="168" ref="E179:E184">((D179-C179)/C179)*100</f>
        <v>11.571963177590703</v>
      </c>
      <c r="F179" s="6">
        <f>F180+F181+F182+F183+F184</f>
        <v>108488.73138179025</v>
      </c>
      <c r="G179" s="6">
        <f>G180+G181+G182+G183+G184</f>
        <v>143029.97048402863</v>
      </c>
      <c r="H179" s="7">
        <f aca="true" t="shared" si="169" ref="H179:H184">((G179-F179)/F179)*100</f>
        <v>31.838550107735987</v>
      </c>
      <c r="I179" s="8">
        <f>(G179/G$179)*100</f>
        <v>100</v>
      </c>
      <c r="J179" s="9">
        <f>J180+J181+J182+J183+J184</f>
        <v>1904022</v>
      </c>
      <c r="K179" s="9">
        <f>K180+K181+K182+K183+K184</f>
        <v>2236610</v>
      </c>
      <c r="L179" s="7">
        <f aca="true" t="shared" si="170" ref="L179:L184">((K179-J179)/J179)*100</f>
        <v>17.467655310705442</v>
      </c>
      <c r="M179" s="9">
        <f>M180+M181+M182+M183+M184</f>
        <v>13510118</v>
      </c>
      <c r="N179" s="9">
        <f>N180+N181+N182+N183+N184</f>
        <v>13909325</v>
      </c>
      <c r="O179" s="7">
        <f aca="true" t="shared" si="171" ref="O179:O184">((N179-M179)/M179)*100</f>
        <v>2.954874265346905</v>
      </c>
      <c r="P179" s="8">
        <f>(N179/N$179)*100</f>
        <v>100</v>
      </c>
      <c r="Q179" s="9">
        <f>Q180+Q181+Q182+Q183+Q184</f>
        <v>17784310</v>
      </c>
      <c r="R179" s="9">
        <f>R180+R181+R182+R183+R184</f>
        <v>16087702</v>
      </c>
      <c r="S179" s="7">
        <f aca="true" t="shared" si="172" ref="S179:S184">((R179-Q179)/Q179)*100</f>
        <v>-9.539914677600649</v>
      </c>
      <c r="T179" s="9">
        <f>T180+T181+T182+T183+T184</f>
        <v>115848333</v>
      </c>
      <c r="U179" s="9">
        <f>U180+U181+U182+U183+U184</f>
        <v>114833529</v>
      </c>
      <c r="V179" s="7">
        <f aca="true" t="shared" si="173" ref="V179:V184">((U179-T179)/T179)*100</f>
        <v>-0.8759763509070086</v>
      </c>
      <c r="W179" s="8">
        <f>(U179/U$179)*100</f>
        <v>100</v>
      </c>
      <c r="X179" s="6">
        <f>X180+X181+X182+X183+X184</f>
        <v>349104.73894346866</v>
      </c>
      <c r="Y179" s="6">
        <f>Y180+Y181+Y182+Y183+Y184</f>
        <v>381259.90069310245</v>
      </c>
      <c r="Z179" s="7">
        <f aca="true" t="shared" si="174" ref="Z179:Z184">((Y179-X179)/X179)*100</f>
        <v>9.21074914277825</v>
      </c>
      <c r="AA179" s="6">
        <f>AA180+AA181+AA182+AA183+AA184</f>
        <v>2303072.866431468</v>
      </c>
      <c r="AB179" s="6">
        <f>AB180+AB181+AB182+AB183+AB184</f>
        <v>2545610.8512260476</v>
      </c>
      <c r="AC179" s="7">
        <f aca="true" t="shared" si="175" ref="AC179:AC184">((AB179-AA179)/AA179)*100</f>
        <v>10.531059973381723</v>
      </c>
      <c r="AD179" s="8">
        <f>(AB179/AB$179)*100</f>
        <v>100</v>
      </c>
    </row>
    <row r="180" spans="1:30" s="36" customFormat="1" ht="15">
      <c r="A180" s="10"/>
      <c r="B180" s="10" t="s">
        <v>2</v>
      </c>
      <c r="C180" s="11">
        <f>C166+C173</f>
        <v>2718.9781396429803</v>
      </c>
      <c r="D180" s="11">
        <f>D166+D173</f>
        <v>1665.215431732843</v>
      </c>
      <c r="E180" s="13">
        <f t="shared" si="168"/>
        <v>-38.75583597183695</v>
      </c>
      <c r="F180" s="11">
        <f>F166+F173</f>
        <v>14888.84200163968</v>
      </c>
      <c r="G180" s="11">
        <f>G166+G173</f>
        <v>19332.950424309944</v>
      </c>
      <c r="H180" s="13">
        <f t="shared" si="169"/>
        <v>29.848583403469814</v>
      </c>
      <c r="I180" s="13">
        <f>(G180/G$180)*100</f>
        <v>100</v>
      </c>
      <c r="J180" s="15">
        <f>J166+J173</f>
        <v>101008</v>
      </c>
      <c r="K180" s="15">
        <f>K166+K173</f>
        <v>65928</v>
      </c>
      <c r="L180" s="13">
        <f t="shared" si="170"/>
        <v>-34.72992238238555</v>
      </c>
      <c r="M180" s="15">
        <f>M166+M173</f>
        <v>688702</v>
      </c>
      <c r="N180" s="15">
        <f>N166+N173</f>
        <v>626134</v>
      </c>
      <c r="O180" s="13">
        <f t="shared" si="171"/>
        <v>-9.08491626276677</v>
      </c>
      <c r="P180" s="13">
        <f>(N180/N$180)*100</f>
        <v>100</v>
      </c>
      <c r="Q180" s="15">
        <f>Q166+Q173</f>
        <v>0</v>
      </c>
      <c r="R180" s="15">
        <f>R166+R173</f>
        <v>0</v>
      </c>
      <c r="S180" s="17" t="s">
        <v>38</v>
      </c>
      <c r="T180" s="15">
        <f>T166+T173</f>
        <v>0</v>
      </c>
      <c r="U180" s="15">
        <f>U166+U173</f>
        <v>0</v>
      </c>
      <c r="V180" s="17" t="s">
        <v>38</v>
      </c>
      <c r="W180" s="17" t="s">
        <v>38</v>
      </c>
      <c r="X180" s="11">
        <f>X166+X173</f>
        <v>2341.573357141001</v>
      </c>
      <c r="Y180" s="11">
        <f>Y166+Y173</f>
        <v>1810.6948359890052</v>
      </c>
      <c r="Z180" s="13">
        <f t="shared" si="174"/>
        <v>-22.671872291892846</v>
      </c>
      <c r="AA180" s="11">
        <f>AA166+AA173</f>
        <v>21555.150306575</v>
      </c>
      <c r="AB180" s="11">
        <f>AB166+AB173</f>
        <v>13972.464706178002</v>
      </c>
      <c r="AC180" s="13">
        <f t="shared" si="175"/>
        <v>-35.17806877961802</v>
      </c>
      <c r="AD180" s="13">
        <f>(AB180/AB$180)*100</f>
        <v>100</v>
      </c>
    </row>
    <row r="181" spans="1:30" s="37" customFormat="1" ht="14.25">
      <c r="A181" s="10"/>
      <c r="B181" s="10" t="s">
        <v>3</v>
      </c>
      <c r="C181" s="11">
        <f aca="true" t="shared" si="176" ref="C181:D184">C167+C174</f>
        <v>4691.457375496531</v>
      </c>
      <c r="D181" s="11">
        <f t="shared" si="176"/>
        <v>5038.729919064161</v>
      </c>
      <c r="E181" s="13">
        <f t="shared" si="168"/>
        <v>7.40223166859477</v>
      </c>
      <c r="F181" s="11">
        <f aca="true" t="shared" si="177" ref="F181:G184">F167+F174</f>
        <v>31103.435323535</v>
      </c>
      <c r="G181" s="11">
        <f t="shared" si="177"/>
        <v>33936.812706281635</v>
      </c>
      <c r="H181" s="13">
        <f t="shared" si="169"/>
        <v>9.109531964151586</v>
      </c>
      <c r="I181" s="13">
        <f>(G181/G$181)*100</f>
        <v>100</v>
      </c>
      <c r="J181" s="15">
        <f aca="true" t="shared" si="178" ref="J181:K184">J167+J174</f>
        <v>1799370</v>
      </c>
      <c r="K181" s="15">
        <f t="shared" si="178"/>
        <v>2167010</v>
      </c>
      <c r="L181" s="13">
        <f t="shared" si="170"/>
        <v>20.43159550287045</v>
      </c>
      <c r="M181" s="15">
        <f aca="true" t="shared" si="179" ref="M181:N184">M167+M174</f>
        <v>12802489</v>
      </c>
      <c r="N181" s="15">
        <f t="shared" si="179"/>
        <v>13262885</v>
      </c>
      <c r="O181" s="13">
        <f t="shared" si="171"/>
        <v>3.596144468470155</v>
      </c>
      <c r="P181" s="13">
        <f>(N181/N$181)*100</f>
        <v>100</v>
      </c>
      <c r="Q181" s="15">
        <f aca="true" t="shared" si="180" ref="Q181:R184">Q167+Q174</f>
        <v>0</v>
      </c>
      <c r="R181" s="15">
        <f t="shared" si="180"/>
        <v>0</v>
      </c>
      <c r="S181" s="17" t="s">
        <v>38</v>
      </c>
      <c r="T181" s="15">
        <f aca="true" t="shared" si="181" ref="T181:U184">T167+T174</f>
        <v>0</v>
      </c>
      <c r="U181" s="15">
        <f t="shared" si="181"/>
        <v>0</v>
      </c>
      <c r="V181" s="17" t="s">
        <v>38</v>
      </c>
      <c r="W181" s="17" t="s">
        <v>38</v>
      </c>
      <c r="X181" s="11">
        <f aca="true" t="shared" si="182" ref="X181:Y184">X167+X174</f>
        <v>121550.426793437</v>
      </c>
      <c r="Y181" s="11">
        <f t="shared" si="182"/>
        <v>134614.42995057095</v>
      </c>
      <c r="Z181" s="13">
        <f t="shared" si="174"/>
        <v>10.747805253974912</v>
      </c>
      <c r="AA181" s="11">
        <f aca="true" t="shared" si="183" ref="AA181:AB184">AA167+AA174</f>
        <v>812768.625516738</v>
      </c>
      <c r="AB181" s="11">
        <f t="shared" si="183"/>
        <v>922332.1855263747</v>
      </c>
      <c r="AC181" s="13">
        <f t="shared" si="175"/>
        <v>13.480289047818363</v>
      </c>
      <c r="AD181" s="13">
        <f>(AB181/AB$181)*100</f>
        <v>100</v>
      </c>
    </row>
    <row r="182" spans="1:30" s="37" customFormat="1" ht="14.25">
      <c r="A182" s="10"/>
      <c r="B182" s="10" t="s">
        <v>4</v>
      </c>
      <c r="C182" s="11">
        <f t="shared" si="176"/>
        <v>7630.236762691291</v>
      </c>
      <c r="D182" s="11">
        <f t="shared" si="176"/>
        <v>9983.987234082657</v>
      </c>
      <c r="E182" s="13">
        <f t="shared" si="168"/>
        <v>30.847672812726262</v>
      </c>
      <c r="F182" s="11">
        <f t="shared" si="177"/>
        <v>59264.86267196035</v>
      </c>
      <c r="G182" s="11">
        <f t="shared" si="177"/>
        <v>66371.42966510051</v>
      </c>
      <c r="H182" s="13">
        <f t="shared" si="169"/>
        <v>11.991197942153429</v>
      </c>
      <c r="I182" s="13">
        <f>(G182/G$182)*100</f>
        <v>100</v>
      </c>
      <c r="J182" s="15">
        <f t="shared" si="178"/>
        <v>119</v>
      </c>
      <c r="K182" s="15">
        <f t="shared" si="178"/>
        <v>228</v>
      </c>
      <c r="L182" s="13">
        <f t="shared" si="170"/>
        <v>91.59663865546219</v>
      </c>
      <c r="M182" s="15">
        <f t="shared" si="179"/>
        <v>883</v>
      </c>
      <c r="N182" s="15">
        <f t="shared" si="179"/>
        <v>1353</v>
      </c>
      <c r="O182" s="13">
        <f t="shared" si="171"/>
        <v>53.22763306908267</v>
      </c>
      <c r="P182" s="13">
        <f>(N182/N$182)*100</f>
        <v>100</v>
      </c>
      <c r="Q182" s="15">
        <f t="shared" si="180"/>
        <v>9211372</v>
      </c>
      <c r="R182" s="15">
        <f t="shared" si="180"/>
        <v>10166856</v>
      </c>
      <c r="S182" s="13">
        <f t="shared" si="172"/>
        <v>10.372873878071584</v>
      </c>
      <c r="T182" s="15">
        <f t="shared" si="181"/>
        <v>50954461</v>
      </c>
      <c r="U182" s="15">
        <f t="shared" si="181"/>
        <v>66286089</v>
      </c>
      <c r="V182" s="13">
        <f t="shared" si="173"/>
        <v>30.088882698612</v>
      </c>
      <c r="W182" s="13">
        <f>(U182/U$182)*100</f>
        <v>100</v>
      </c>
      <c r="X182" s="11">
        <f t="shared" si="182"/>
        <v>71575.989736539</v>
      </c>
      <c r="Y182" s="11">
        <f t="shared" si="182"/>
        <v>81548.96642154412</v>
      </c>
      <c r="Z182" s="13">
        <f t="shared" si="174"/>
        <v>13.933410801183765</v>
      </c>
      <c r="AA182" s="11">
        <f t="shared" si="183"/>
        <v>469977.54102255753</v>
      </c>
      <c r="AB182" s="11">
        <f t="shared" si="183"/>
        <v>564384.8065489267</v>
      </c>
      <c r="AC182" s="13">
        <f t="shared" si="175"/>
        <v>20.08761212737141</v>
      </c>
      <c r="AD182" s="13">
        <f>(AB182/AB$182)*100</f>
        <v>100</v>
      </c>
    </row>
    <row r="183" spans="1:30" s="37" customFormat="1" ht="14.25">
      <c r="A183" s="10"/>
      <c r="B183" s="10" t="s">
        <v>5</v>
      </c>
      <c r="C183" s="11">
        <f t="shared" si="176"/>
        <v>146.3532942989067</v>
      </c>
      <c r="D183" s="11">
        <f t="shared" si="176"/>
        <v>219.03277992669933</v>
      </c>
      <c r="E183" s="13">
        <f t="shared" si="168"/>
        <v>49.6603004229988</v>
      </c>
      <c r="F183" s="11">
        <f t="shared" si="177"/>
        <v>651.4171384106792</v>
      </c>
      <c r="G183" s="11">
        <f t="shared" si="177"/>
        <v>20320.533857948958</v>
      </c>
      <c r="H183" s="13">
        <f t="shared" si="169"/>
        <v>3019.434945713401</v>
      </c>
      <c r="I183" s="13">
        <f>(G183/G$183)*100</f>
        <v>100</v>
      </c>
      <c r="J183" s="15">
        <f t="shared" si="178"/>
        <v>282</v>
      </c>
      <c r="K183" s="15">
        <f t="shared" si="178"/>
        <v>203</v>
      </c>
      <c r="L183" s="13">
        <f t="shared" si="170"/>
        <v>-28.01418439716312</v>
      </c>
      <c r="M183" s="15">
        <f t="shared" si="179"/>
        <v>1842</v>
      </c>
      <c r="N183" s="15">
        <f t="shared" si="179"/>
        <v>1583</v>
      </c>
      <c r="O183" s="13">
        <f t="shared" si="171"/>
        <v>-14.060803474484256</v>
      </c>
      <c r="P183" s="13">
        <f>(N183/N$183)*100</f>
        <v>100</v>
      </c>
      <c r="Q183" s="15">
        <f t="shared" si="180"/>
        <v>527006</v>
      </c>
      <c r="R183" s="15">
        <f t="shared" si="180"/>
        <v>469480</v>
      </c>
      <c r="S183" s="13">
        <f t="shared" si="172"/>
        <v>-10.915625249048398</v>
      </c>
      <c r="T183" s="15">
        <f t="shared" si="181"/>
        <v>4773123</v>
      </c>
      <c r="U183" s="15">
        <f t="shared" si="181"/>
        <v>4448371</v>
      </c>
      <c r="V183" s="13">
        <f t="shared" si="173"/>
        <v>-6.803763489857688</v>
      </c>
      <c r="W183" s="13">
        <f>(U183/U$183)*100</f>
        <v>100</v>
      </c>
      <c r="X183" s="11">
        <f t="shared" si="182"/>
        <v>6986.9400342</v>
      </c>
      <c r="Y183" s="11">
        <f t="shared" si="182"/>
        <v>8491.3353341</v>
      </c>
      <c r="Z183" s="13">
        <f t="shared" si="174"/>
        <v>21.531533010677293</v>
      </c>
      <c r="AA183" s="11">
        <f t="shared" si="183"/>
        <v>76843.32775376401</v>
      </c>
      <c r="AB183" s="11">
        <f t="shared" si="183"/>
        <v>64156.39923439999</v>
      </c>
      <c r="AC183" s="13">
        <f t="shared" si="175"/>
        <v>-16.510123767697678</v>
      </c>
      <c r="AD183" s="13">
        <f>(AB183/AB$183)*100</f>
        <v>100</v>
      </c>
    </row>
    <row r="184" spans="1:30" s="36" customFormat="1" ht="15">
      <c r="A184" s="10"/>
      <c r="B184" s="10" t="s">
        <v>23</v>
      </c>
      <c r="C184" s="11">
        <f t="shared" si="176"/>
        <v>293.4419931578658</v>
      </c>
      <c r="D184" s="11">
        <f t="shared" si="176"/>
        <v>364.8962068551643</v>
      </c>
      <c r="E184" s="13">
        <f t="shared" si="168"/>
        <v>24.35037089557171</v>
      </c>
      <c r="F184" s="11">
        <f t="shared" si="177"/>
        <v>2580.174246244538</v>
      </c>
      <c r="G184" s="11">
        <f t="shared" si="177"/>
        <v>3068.243830387572</v>
      </c>
      <c r="H184" s="13">
        <f t="shared" si="169"/>
        <v>18.91614819632521</v>
      </c>
      <c r="I184" s="13">
        <f>(G184/G$184)*100</f>
        <v>100</v>
      </c>
      <c r="J184" s="15">
        <f t="shared" si="178"/>
        <v>3243</v>
      </c>
      <c r="K184" s="15">
        <f t="shared" si="178"/>
        <v>3241</v>
      </c>
      <c r="L184" s="13">
        <f t="shared" si="170"/>
        <v>-0.06167129201356768</v>
      </c>
      <c r="M184" s="15">
        <f t="shared" si="179"/>
        <v>16202</v>
      </c>
      <c r="N184" s="15">
        <f t="shared" si="179"/>
        <v>17370</v>
      </c>
      <c r="O184" s="13">
        <f t="shared" si="171"/>
        <v>7.208986544871003</v>
      </c>
      <c r="P184" s="13">
        <f>(N184/N$184)*100</f>
        <v>100</v>
      </c>
      <c r="Q184" s="15">
        <f t="shared" si="180"/>
        <v>8045932</v>
      </c>
      <c r="R184" s="15">
        <f t="shared" si="180"/>
        <v>5451366</v>
      </c>
      <c r="S184" s="13">
        <f t="shared" si="172"/>
        <v>-32.246929255678516</v>
      </c>
      <c r="T184" s="15">
        <f t="shared" si="181"/>
        <v>60120749</v>
      </c>
      <c r="U184" s="15">
        <f t="shared" si="181"/>
        <v>44099069</v>
      </c>
      <c r="V184" s="13">
        <f t="shared" si="173"/>
        <v>-26.64916899155731</v>
      </c>
      <c r="W184" s="13">
        <f>(U184/U$184)*100</f>
        <v>100</v>
      </c>
      <c r="X184" s="11">
        <f t="shared" si="182"/>
        <v>146649.8090221517</v>
      </c>
      <c r="Y184" s="11">
        <f t="shared" si="182"/>
        <v>154794.47415089837</v>
      </c>
      <c r="Z184" s="13">
        <f t="shared" si="174"/>
        <v>5.553819117157129</v>
      </c>
      <c r="AA184" s="11">
        <f t="shared" si="183"/>
        <v>921928.2218318332</v>
      </c>
      <c r="AB184" s="11">
        <f t="shared" si="183"/>
        <v>980764.9952101684</v>
      </c>
      <c r="AC184" s="13">
        <f t="shared" si="175"/>
        <v>6.3819256190497065</v>
      </c>
      <c r="AD184" s="13">
        <f>(AB184/AB$184)*100</f>
        <v>100</v>
      </c>
    </row>
    <row r="185" spans="1:17" ht="14.25">
      <c r="A185" s="38" t="s">
        <v>22</v>
      </c>
      <c r="N185" s="30"/>
      <c r="O185" s="30"/>
      <c r="P185" s="30"/>
      <c r="Q185" s="30"/>
    </row>
    <row r="186" ht="14.25">
      <c r="A186" s="38" t="s">
        <v>14</v>
      </c>
    </row>
    <row r="194" spans="3:4" ht="14.25">
      <c r="C194" s="39"/>
      <c r="D194" s="39"/>
    </row>
    <row r="195" spans="3:4" ht="14.25">
      <c r="C195" s="39"/>
      <c r="D195" s="39"/>
    </row>
    <row r="196" spans="3:4" ht="14.25">
      <c r="C196" s="39"/>
      <c r="D196" s="39"/>
    </row>
    <row r="197" spans="3:4" ht="14.25">
      <c r="C197" s="39"/>
      <c r="D197" s="39"/>
    </row>
    <row r="198" spans="3:4" ht="14.25">
      <c r="C198" s="39"/>
      <c r="D198" s="39"/>
    </row>
    <row r="199" spans="3:4" ht="14.25">
      <c r="C199" s="39"/>
      <c r="D199" s="39"/>
    </row>
    <row r="202" spans="3:4" ht="14.25">
      <c r="C202" s="39"/>
      <c r="D202" s="39"/>
    </row>
    <row r="203" spans="3:4" ht="14.25">
      <c r="C203" s="39"/>
      <c r="D203" s="39"/>
    </row>
    <row r="204" spans="3:4" ht="14.25">
      <c r="C204" s="39"/>
      <c r="D204" s="39"/>
    </row>
    <row r="205" spans="3:4" ht="14.25">
      <c r="C205" s="39"/>
      <c r="D205" s="39"/>
    </row>
    <row r="206" spans="3:4" ht="14.25">
      <c r="C206" s="39"/>
      <c r="D206" s="39"/>
    </row>
  </sheetData>
  <sheetProtection/>
  <mergeCells count="10">
    <mergeCell ref="A1:I1"/>
    <mergeCell ref="A2:A3"/>
    <mergeCell ref="B2:B3"/>
    <mergeCell ref="C2:I2"/>
    <mergeCell ref="J2:P2"/>
    <mergeCell ref="Q2:W2"/>
    <mergeCell ref="X2:AD2"/>
    <mergeCell ref="Q1:W1"/>
    <mergeCell ref="X1:AD1"/>
    <mergeCell ref="J1:P1"/>
  </mergeCells>
  <printOptions/>
  <pageMargins left="0.7" right="0.7" top="0.75" bottom="0.75" header="0.3" footer="0.3"/>
  <pageSetup fitToHeight="0" horizontalDpi="600" verticalDpi="600" orientation="portrait" paperSize="9" scale="49" r:id="rId1"/>
  <rowBreaks count="1" manualBreakCount="1">
    <brk id="94" max="255" man="1"/>
  </rowBreaks>
  <colBreaks count="3" manualBreakCount="3">
    <brk id="9" max="65535" man="1"/>
    <brk id="16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Software Development</cp:lastModifiedBy>
  <cp:lastPrinted>2019-11-07T05:36:47Z</cp:lastPrinted>
  <dcterms:created xsi:type="dcterms:W3CDTF">2002-04-18T04:47:59Z</dcterms:created>
  <dcterms:modified xsi:type="dcterms:W3CDTF">2019-11-08T07:40:57Z</dcterms:modified>
  <cp:category/>
  <cp:version/>
  <cp:contentType/>
  <cp:contentStatus/>
</cp:coreProperties>
</file>