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350" tabRatio="695" firstSheet="2" activeTab="2"/>
  </bookViews>
  <sheets>
    <sheet name="FYP as at 31st March, 2018_TEMP" sheetId="40" state="hidden" r:id="rId1"/>
    <sheet name="Authority Vs Life Council" sheetId="30" state="hidden" r:id="rId2"/>
    <sheet name="FYP as at 31st July' 2021" sheetId="41" r:id="rId3"/>
  </sheets>
  <definedNames>
    <definedName name="_xlnm.Print_Area" localSheetId="0">'FYP as at 31st March, 2018_TEMP'!$A$1:$J$31</definedName>
    <definedName name="_xlnm.Print_Titles" localSheetId="2">'FYP as at 31st July'' 2021'!$A:$B,'FYP as at 31st July'' 2021'!$1:$3</definedName>
    <definedName name="_xlnm.Print_Titles" localSheetId="0">'FYP as at 31st March, 2018_TEMP'!$A:$B,'FYP as at 31st March, 2018_TEMP'!$1:$3</definedName>
  </definedNames>
  <calcPr calcId="162913"/>
  <fileRecoveryPr autoRecover="0"/>
</workbook>
</file>

<file path=xl/calcChain.xml><?xml version="1.0" encoding="utf-8"?>
<calcChain xmlns="http://schemas.openxmlformats.org/spreadsheetml/2006/main">
  <c r="AB130" i="41"/>
  <c r="Z130"/>
  <c r="W130"/>
  <c r="U130"/>
  <c r="R130"/>
  <c r="P130"/>
  <c r="M130"/>
  <c r="K130"/>
  <c r="H130"/>
  <c r="AD184"/>
  <c r="AC184"/>
  <c r="Z184"/>
  <c r="W184"/>
  <c r="V184"/>
  <c r="S184"/>
  <c r="P184"/>
  <c r="O184"/>
  <c r="L184"/>
  <c r="I184"/>
  <c r="AD183"/>
  <c r="AC183"/>
  <c r="Z183"/>
  <c r="W183"/>
  <c r="V183"/>
  <c r="S183"/>
  <c r="P183"/>
  <c r="O183"/>
  <c r="L183"/>
  <c r="I183"/>
  <c r="AD182"/>
  <c r="AC182"/>
  <c r="Z182"/>
  <c r="W182"/>
  <c r="V182"/>
  <c r="S182"/>
  <c r="P182"/>
  <c r="O182"/>
  <c r="L182"/>
  <c r="I182"/>
  <c r="AD181"/>
  <c r="AC181"/>
  <c r="Z181"/>
  <c r="P181"/>
  <c r="O181"/>
  <c r="L181"/>
  <c r="I181"/>
  <c r="AD180"/>
  <c r="AC180"/>
  <c r="Z180"/>
  <c r="P180"/>
  <c r="O180"/>
  <c r="L180"/>
  <c r="I180"/>
  <c r="AD179"/>
  <c r="AC179"/>
  <c r="Z179"/>
  <c r="W179"/>
  <c r="V179"/>
  <c r="S179"/>
  <c r="P179"/>
  <c r="O179"/>
  <c r="L179"/>
  <c r="I179"/>
  <c r="AD177"/>
  <c r="AC177"/>
  <c r="Z177"/>
  <c r="W177"/>
  <c r="V177"/>
  <c r="S177"/>
  <c r="P177"/>
  <c r="O177"/>
  <c r="L177"/>
  <c r="I177"/>
  <c r="H177"/>
  <c r="E177"/>
  <c r="AD176"/>
  <c r="AC176"/>
  <c r="Z176"/>
  <c r="W176"/>
  <c r="V176"/>
  <c r="S176"/>
  <c r="P176"/>
  <c r="O176"/>
  <c r="L176"/>
  <c r="I176"/>
  <c r="H176"/>
  <c r="E176"/>
  <c r="AD175"/>
  <c r="AC175"/>
  <c r="Z175"/>
  <c r="W175"/>
  <c r="V175"/>
  <c r="S175"/>
  <c r="P175"/>
  <c r="O175"/>
  <c r="L175"/>
  <c r="I175"/>
  <c r="H175"/>
  <c r="E175"/>
  <c r="AD174"/>
  <c r="AC174"/>
  <c r="Z174"/>
  <c r="P174"/>
  <c r="O174"/>
  <c r="L174"/>
  <c r="I174"/>
  <c r="H174"/>
  <c r="E174"/>
  <c r="AD173"/>
  <c r="AC173"/>
  <c r="Z173"/>
  <c r="P173"/>
  <c r="O173"/>
  <c r="L173"/>
  <c r="I173"/>
  <c r="H173"/>
  <c r="E173"/>
  <c r="AD172"/>
  <c r="AC172"/>
  <c r="Z172"/>
  <c r="W172"/>
  <c r="V172"/>
  <c r="S172"/>
  <c r="P172"/>
  <c r="O172"/>
  <c r="L172"/>
  <c r="I172"/>
  <c r="F172"/>
  <c r="H172" s="1"/>
  <c r="C172"/>
  <c r="E172" s="1"/>
  <c r="AD170"/>
  <c r="AC170"/>
  <c r="Z170"/>
  <c r="W170"/>
  <c r="V170"/>
  <c r="S170"/>
  <c r="P170"/>
  <c r="O170"/>
  <c r="L170"/>
  <c r="I170"/>
  <c r="F170"/>
  <c r="H170" s="1"/>
  <c r="C170"/>
  <c r="E170" s="1"/>
  <c r="AD169"/>
  <c r="AC169"/>
  <c r="Z169"/>
  <c r="W169"/>
  <c r="V169"/>
  <c r="S169"/>
  <c r="P169"/>
  <c r="O169"/>
  <c r="L169"/>
  <c r="I169"/>
  <c r="F169"/>
  <c r="F183" s="1"/>
  <c r="H183" s="1"/>
  <c r="C169"/>
  <c r="C183" s="1"/>
  <c r="E183" s="1"/>
  <c r="AD168"/>
  <c r="AC168"/>
  <c r="Z168"/>
  <c r="W168"/>
  <c r="V168"/>
  <c r="S168"/>
  <c r="P168"/>
  <c r="O168"/>
  <c r="L168"/>
  <c r="I168"/>
  <c r="F168"/>
  <c r="F182" s="1"/>
  <c r="H182" s="1"/>
  <c r="C168"/>
  <c r="E168" s="1"/>
  <c r="AD167"/>
  <c r="AC167"/>
  <c r="Z167"/>
  <c r="P167"/>
  <c r="O167"/>
  <c r="L167"/>
  <c r="I167"/>
  <c r="F167"/>
  <c r="H167" s="1"/>
  <c r="C167"/>
  <c r="E167" s="1"/>
  <c r="AD166"/>
  <c r="AC166"/>
  <c r="Z166"/>
  <c r="P166"/>
  <c r="O166"/>
  <c r="L166"/>
  <c r="I166"/>
  <c r="H166"/>
  <c r="F166"/>
  <c r="F180" s="1"/>
  <c r="H180" s="1"/>
  <c r="C166"/>
  <c r="C180" s="1"/>
  <c r="AD165"/>
  <c r="AC165"/>
  <c r="Z165"/>
  <c r="W165"/>
  <c r="V165"/>
  <c r="S165"/>
  <c r="P165"/>
  <c r="O165"/>
  <c r="L165"/>
  <c r="I165"/>
  <c r="AD163"/>
  <c r="AC163"/>
  <c r="Z163"/>
  <c r="W163"/>
  <c r="V163"/>
  <c r="S163"/>
  <c r="P163"/>
  <c r="O163"/>
  <c r="L163"/>
  <c r="I163"/>
  <c r="H163"/>
  <c r="E163"/>
  <c r="AD162"/>
  <c r="AC162"/>
  <c r="Z162"/>
  <c r="W162"/>
  <c r="V162"/>
  <c r="S162"/>
  <c r="P162"/>
  <c r="O162"/>
  <c r="L162"/>
  <c r="I162"/>
  <c r="H162"/>
  <c r="E162"/>
  <c r="AD161"/>
  <c r="AC161"/>
  <c r="Z161"/>
  <c r="W161"/>
  <c r="V161"/>
  <c r="S161"/>
  <c r="P161"/>
  <c r="O161"/>
  <c r="I161"/>
  <c r="H161"/>
  <c r="E161"/>
  <c r="AD160"/>
  <c r="AC160"/>
  <c r="Z160"/>
  <c r="P160"/>
  <c r="O160"/>
  <c r="L160"/>
  <c r="I160"/>
  <c r="H160"/>
  <c r="E160"/>
  <c r="AD159"/>
  <c r="AC159"/>
  <c r="Z159"/>
  <c r="P159"/>
  <c r="O159"/>
  <c r="L159"/>
  <c r="I159"/>
  <c r="H159"/>
  <c r="E159"/>
  <c r="AD158"/>
  <c r="AC158"/>
  <c r="Z158"/>
  <c r="W158"/>
  <c r="V158"/>
  <c r="S158"/>
  <c r="P158"/>
  <c r="O158"/>
  <c r="L158"/>
  <c r="I158"/>
  <c r="F158"/>
  <c r="H158" s="1"/>
  <c r="C158"/>
  <c r="E158" s="1"/>
  <c r="AD156"/>
  <c r="AC156"/>
  <c r="Z156"/>
  <c r="W156"/>
  <c r="V156"/>
  <c r="S156"/>
  <c r="P156"/>
  <c r="O156"/>
  <c r="I156"/>
  <c r="H156"/>
  <c r="E156"/>
  <c r="AD155"/>
  <c r="AC155"/>
  <c r="Z155"/>
  <c r="W155"/>
  <c r="V155"/>
  <c r="S155"/>
  <c r="P155"/>
  <c r="I155"/>
  <c r="H155"/>
  <c r="E155"/>
  <c r="AD154"/>
  <c r="AC154"/>
  <c r="Z154"/>
  <c r="W154"/>
  <c r="V154"/>
  <c r="S154"/>
  <c r="P154"/>
  <c r="I154"/>
  <c r="H154"/>
  <c r="E154"/>
  <c r="AD153"/>
  <c r="AC153"/>
  <c r="Z153"/>
  <c r="P153"/>
  <c r="O153"/>
  <c r="L153"/>
  <c r="I153"/>
  <c r="H153"/>
  <c r="E153"/>
  <c r="AD152"/>
  <c r="AC152"/>
  <c r="Z152"/>
  <c r="P152"/>
  <c r="O152"/>
  <c r="L152"/>
  <c r="I152"/>
  <c r="H152"/>
  <c r="E152"/>
  <c r="AD151"/>
  <c r="AC151"/>
  <c r="Z151"/>
  <c r="W151"/>
  <c r="V151"/>
  <c r="S151"/>
  <c r="P151"/>
  <c r="O151"/>
  <c r="L151"/>
  <c r="I151"/>
  <c r="F151"/>
  <c r="H151" s="1"/>
  <c r="C151"/>
  <c r="E151" s="1"/>
  <c r="AD149"/>
  <c r="AC149"/>
  <c r="Z149"/>
  <c r="W149"/>
  <c r="V149"/>
  <c r="S149"/>
  <c r="P149"/>
  <c r="O149"/>
  <c r="I149"/>
  <c r="H149"/>
  <c r="E149"/>
  <c r="AD148"/>
  <c r="Z148"/>
  <c r="W148"/>
  <c r="P148"/>
  <c r="I148"/>
  <c r="AD147"/>
  <c r="AC147"/>
  <c r="Z147"/>
  <c r="W147"/>
  <c r="V147"/>
  <c r="S147"/>
  <c r="P147"/>
  <c r="I147"/>
  <c r="H147"/>
  <c r="E147"/>
  <c r="AD146"/>
  <c r="AC146"/>
  <c r="Z146"/>
  <c r="P146"/>
  <c r="O146"/>
  <c r="L146"/>
  <c r="I146"/>
  <c r="H146"/>
  <c r="E146"/>
  <c r="AD145"/>
  <c r="AC145"/>
  <c r="Z145"/>
  <c r="P145"/>
  <c r="O145"/>
  <c r="L145"/>
  <c r="I145"/>
  <c r="H145"/>
  <c r="E145"/>
  <c r="AD144"/>
  <c r="AC144"/>
  <c r="Z144"/>
  <c r="W144"/>
  <c r="V144"/>
  <c r="S144"/>
  <c r="P144"/>
  <c r="O144"/>
  <c r="L144"/>
  <c r="I144"/>
  <c r="F144"/>
  <c r="H144" s="1"/>
  <c r="C144"/>
  <c r="E144" s="1"/>
  <c r="AD142"/>
  <c r="AC142"/>
  <c r="Z142"/>
  <c r="W142"/>
  <c r="V142"/>
  <c r="S142"/>
  <c r="P142"/>
  <c r="O142"/>
  <c r="L142"/>
  <c r="I142"/>
  <c r="H142"/>
  <c r="E142"/>
  <c r="AD141"/>
  <c r="AC141"/>
  <c r="Z141"/>
  <c r="W141"/>
  <c r="V141"/>
  <c r="S141"/>
  <c r="P141"/>
  <c r="O141"/>
  <c r="I141"/>
  <c r="H141"/>
  <c r="E141"/>
  <c r="AD140"/>
  <c r="AC140"/>
  <c r="Z140"/>
  <c r="W140"/>
  <c r="V140"/>
  <c r="S140"/>
  <c r="P140"/>
  <c r="O140"/>
  <c r="L140"/>
  <c r="I140"/>
  <c r="H140"/>
  <c r="E140"/>
  <c r="AD139"/>
  <c r="AC139"/>
  <c r="Z139"/>
  <c r="P139"/>
  <c r="O139"/>
  <c r="L139"/>
  <c r="I139"/>
  <c r="H139"/>
  <c r="E139"/>
  <c r="AD138"/>
  <c r="AC138"/>
  <c r="Z138"/>
  <c r="P138"/>
  <c r="O138"/>
  <c r="L138"/>
  <c r="I138"/>
  <c r="H138"/>
  <c r="E138"/>
  <c r="AD137"/>
  <c r="AC137"/>
  <c r="Z137"/>
  <c r="W137"/>
  <c r="V137"/>
  <c r="S137"/>
  <c r="P137"/>
  <c r="O137"/>
  <c r="L137"/>
  <c r="I137"/>
  <c r="F137"/>
  <c r="H137" s="1"/>
  <c r="C137"/>
  <c r="E137" s="1"/>
  <c r="F130"/>
  <c r="C130"/>
  <c r="AD128"/>
  <c r="AC128"/>
  <c r="Z128"/>
  <c r="W128"/>
  <c r="V128"/>
  <c r="S128"/>
  <c r="P128"/>
  <c r="O128"/>
  <c r="L128"/>
  <c r="I128"/>
  <c r="H128"/>
  <c r="E128"/>
  <c r="AD127"/>
  <c r="AC127"/>
  <c r="Z127"/>
  <c r="W127"/>
  <c r="V127"/>
  <c r="S127"/>
  <c r="P127"/>
  <c r="O127"/>
  <c r="L127"/>
  <c r="I127"/>
  <c r="H127"/>
  <c r="E127"/>
  <c r="AD126"/>
  <c r="AC126"/>
  <c r="Z126"/>
  <c r="W126"/>
  <c r="V126"/>
  <c r="S126"/>
  <c r="P126"/>
  <c r="I126"/>
  <c r="AD125"/>
  <c r="AC125"/>
  <c r="Z125"/>
  <c r="P125"/>
  <c r="O125"/>
  <c r="L125"/>
  <c r="I125"/>
  <c r="H125"/>
  <c r="E125"/>
  <c r="AD124"/>
  <c r="AC124"/>
  <c r="Z124"/>
  <c r="P124"/>
  <c r="O124"/>
  <c r="L124"/>
  <c r="I124"/>
  <c r="H124"/>
  <c r="E124"/>
  <c r="AD123"/>
  <c r="AC123"/>
  <c r="Z123"/>
  <c r="W123"/>
  <c r="V123"/>
  <c r="S123"/>
  <c r="P123"/>
  <c r="O123"/>
  <c r="L123"/>
  <c r="I123"/>
  <c r="F123"/>
  <c r="H123" s="1"/>
  <c r="C123"/>
  <c r="E123" s="1"/>
  <c r="AC114"/>
  <c r="Z114"/>
  <c r="V114"/>
  <c r="S114"/>
  <c r="H114"/>
  <c r="E114"/>
  <c r="AC113"/>
  <c r="Z113"/>
  <c r="V113"/>
  <c r="S113"/>
  <c r="O113"/>
  <c r="L113"/>
  <c r="H113"/>
  <c r="E113"/>
  <c r="AC112"/>
  <c r="Z112"/>
  <c r="V112"/>
  <c r="S112"/>
  <c r="H112"/>
  <c r="E112"/>
  <c r="AC111"/>
  <c r="Z111"/>
  <c r="O111"/>
  <c r="L111"/>
  <c r="H111"/>
  <c r="E111"/>
  <c r="AC110"/>
  <c r="Z110"/>
  <c r="O110"/>
  <c r="L110"/>
  <c r="H110"/>
  <c r="E110"/>
  <c r="AC109"/>
  <c r="Z109"/>
  <c r="V109"/>
  <c r="S109"/>
  <c r="O109"/>
  <c r="L109"/>
  <c r="F109"/>
  <c r="H109" s="1"/>
  <c r="C109"/>
  <c r="E109" s="1"/>
  <c r="AC107"/>
  <c r="Z107"/>
  <c r="V107"/>
  <c r="S107"/>
  <c r="O107"/>
  <c r="L107"/>
  <c r="H107"/>
  <c r="E107"/>
  <c r="AC105"/>
  <c r="Z105"/>
  <c r="V105"/>
  <c r="S105"/>
  <c r="O105"/>
  <c r="L105"/>
  <c r="H105"/>
  <c r="E105"/>
  <c r="AC104"/>
  <c r="Z104"/>
  <c r="O104"/>
  <c r="L104"/>
  <c r="H104"/>
  <c r="E104"/>
  <c r="AC103"/>
  <c r="Z103"/>
  <c r="O103"/>
  <c r="L103"/>
  <c r="H103"/>
  <c r="E103"/>
  <c r="AC102"/>
  <c r="Z102"/>
  <c r="V102"/>
  <c r="S102"/>
  <c r="O102"/>
  <c r="L102"/>
  <c r="F102"/>
  <c r="H102" s="1"/>
  <c r="C102"/>
  <c r="E102" s="1"/>
  <c r="AC100"/>
  <c r="Z100"/>
  <c r="V100"/>
  <c r="S100"/>
  <c r="O100"/>
  <c r="L100"/>
  <c r="H100"/>
  <c r="E100"/>
  <c r="AC99"/>
  <c r="Z99"/>
  <c r="V99"/>
  <c r="S99"/>
  <c r="O99"/>
  <c r="L99"/>
  <c r="H99"/>
  <c r="E99"/>
  <c r="AC98"/>
  <c r="Z98"/>
  <c r="V98"/>
  <c r="S98"/>
  <c r="O98"/>
  <c r="L98"/>
  <c r="H98"/>
  <c r="E98"/>
  <c r="AC97"/>
  <c r="Z97"/>
  <c r="O97"/>
  <c r="L97"/>
  <c r="H97"/>
  <c r="E97"/>
  <c r="AC96"/>
  <c r="Z96"/>
  <c r="O96"/>
  <c r="L96"/>
  <c r="H96"/>
  <c r="E96"/>
  <c r="AC95"/>
  <c r="Z95"/>
  <c r="V95"/>
  <c r="S95"/>
  <c r="O95"/>
  <c r="L95"/>
  <c r="F95"/>
  <c r="H95" s="1"/>
  <c r="C95"/>
  <c r="E95" s="1"/>
  <c r="AC92"/>
  <c r="Z92"/>
  <c r="V92"/>
  <c r="S92"/>
  <c r="O92"/>
  <c r="H92"/>
  <c r="E92"/>
  <c r="AC91"/>
  <c r="Z91"/>
  <c r="V91"/>
  <c r="S91"/>
  <c r="O91"/>
  <c r="L91"/>
  <c r="H91"/>
  <c r="E91"/>
  <c r="AC90"/>
  <c r="Z90"/>
  <c r="O90"/>
  <c r="L90"/>
  <c r="H90"/>
  <c r="E90"/>
  <c r="AC89"/>
  <c r="Z89"/>
  <c r="O89"/>
  <c r="L89"/>
  <c r="H89"/>
  <c r="E89"/>
  <c r="AC88"/>
  <c r="Z88"/>
  <c r="V88"/>
  <c r="S88"/>
  <c r="O88"/>
  <c r="L88"/>
  <c r="F88"/>
  <c r="H88" s="1"/>
  <c r="C88"/>
  <c r="E88" s="1"/>
  <c r="C116"/>
  <c r="E116"/>
  <c r="F116"/>
  <c r="H116" s="1"/>
  <c r="L116"/>
  <c r="O116"/>
  <c r="S116"/>
  <c r="V116"/>
  <c r="Z116"/>
  <c r="AC116"/>
  <c r="E117"/>
  <c r="H117"/>
  <c r="L117"/>
  <c r="O117"/>
  <c r="Z117"/>
  <c r="AC117"/>
  <c r="E118"/>
  <c r="H118"/>
  <c r="L118"/>
  <c r="O118"/>
  <c r="Z118"/>
  <c r="AC118"/>
  <c r="E119"/>
  <c r="H119"/>
  <c r="L119"/>
  <c r="O119"/>
  <c r="S119"/>
  <c r="V119"/>
  <c r="Z119"/>
  <c r="AC119"/>
  <c r="E121"/>
  <c r="H121"/>
  <c r="L121"/>
  <c r="O121"/>
  <c r="S121"/>
  <c r="V121"/>
  <c r="Z121"/>
  <c r="AC121"/>
  <c r="AC86"/>
  <c r="Z86"/>
  <c r="V86"/>
  <c r="S86"/>
  <c r="O86"/>
  <c r="L86"/>
  <c r="H86"/>
  <c r="E86"/>
  <c r="AC84"/>
  <c r="Z84"/>
  <c r="V84"/>
  <c r="S84"/>
  <c r="O84"/>
  <c r="L84"/>
  <c r="H84"/>
  <c r="E84"/>
  <c r="AC83"/>
  <c r="Z83"/>
  <c r="O83"/>
  <c r="L83"/>
  <c r="H83"/>
  <c r="E83"/>
  <c r="AC82"/>
  <c r="Z82"/>
  <c r="O82"/>
  <c r="L82"/>
  <c r="H82"/>
  <c r="E82"/>
  <c r="AC81"/>
  <c r="Z81"/>
  <c r="V81"/>
  <c r="S81"/>
  <c r="O81"/>
  <c r="L81"/>
  <c r="F81"/>
  <c r="H81" s="1"/>
  <c r="C81"/>
  <c r="E81" s="1"/>
  <c r="AC79"/>
  <c r="Z79"/>
  <c r="V79"/>
  <c r="S79"/>
  <c r="O79"/>
  <c r="L79"/>
  <c r="H79"/>
  <c r="E79"/>
  <c r="AC77"/>
  <c r="Z77"/>
  <c r="V77"/>
  <c r="S77"/>
  <c r="O77"/>
  <c r="L77"/>
  <c r="H77"/>
  <c r="E77"/>
  <c r="AC76"/>
  <c r="Z76"/>
  <c r="O76"/>
  <c r="L76"/>
  <c r="H76"/>
  <c r="E76"/>
  <c r="AC75"/>
  <c r="Z75"/>
  <c r="O75"/>
  <c r="L75"/>
  <c r="H75"/>
  <c r="E75"/>
  <c r="AC74"/>
  <c r="Z74"/>
  <c r="V74"/>
  <c r="S74"/>
  <c r="O74"/>
  <c r="L74"/>
  <c r="F74"/>
  <c r="H74" s="1"/>
  <c r="C74"/>
  <c r="E74" s="1"/>
  <c r="AC72"/>
  <c r="Z72"/>
  <c r="V72"/>
  <c r="S72"/>
  <c r="O72"/>
  <c r="L72"/>
  <c r="H72"/>
  <c r="E72"/>
  <c r="AC71"/>
  <c r="AC70"/>
  <c r="Z70"/>
  <c r="V70"/>
  <c r="S70"/>
  <c r="O70"/>
  <c r="L70"/>
  <c r="H70"/>
  <c r="E70"/>
  <c r="AC69"/>
  <c r="Z69"/>
  <c r="O69"/>
  <c r="L69"/>
  <c r="H69"/>
  <c r="E69"/>
  <c r="AC68"/>
  <c r="Z68"/>
  <c r="O68"/>
  <c r="L68"/>
  <c r="H68"/>
  <c r="E68"/>
  <c r="AC67"/>
  <c r="Z67"/>
  <c r="V67"/>
  <c r="S67"/>
  <c r="O67"/>
  <c r="L67"/>
  <c r="F67"/>
  <c r="H67" s="1"/>
  <c r="C67"/>
  <c r="E67" s="1"/>
  <c r="AC65"/>
  <c r="Z65"/>
  <c r="V65"/>
  <c r="S65"/>
  <c r="O65"/>
  <c r="L65"/>
  <c r="H65"/>
  <c r="E65"/>
  <c r="AC64"/>
  <c r="Z64"/>
  <c r="V64"/>
  <c r="S64"/>
  <c r="O64"/>
  <c r="L64"/>
  <c r="H64"/>
  <c r="AC63"/>
  <c r="Z63"/>
  <c r="V63"/>
  <c r="S63"/>
  <c r="O63"/>
  <c r="L63"/>
  <c r="H63"/>
  <c r="E63"/>
  <c r="AC62"/>
  <c r="Z62"/>
  <c r="O62"/>
  <c r="L62"/>
  <c r="H62"/>
  <c r="E62"/>
  <c r="AC61"/>
  <c r="Z61"/>
  <c r="O61"/>
  <c r="L61"/>
  <c r="H61"/>
  <c r="E61"/>
  <c r="AC60"/>
  <c r="Z60"/>
  <c r="V60"/>
  <c r="S60"/>
  <c r="O60"/>
  <c r="L60"/>
  <c r="F60"/>
  <c r="H60" s="1"/>
  <c r="C60"/>
  <c r="E60" s="1"/>
  <c r="AC58"/>
  <c r="Z58"/>
  <c r="V58"/>
  <c r="S58"/>
  <c r="O58"/>
  <c r="L58"/>
  <c r="H58"/>
  <c r="E58"/>
  <c r="H57"/>
  <c r="E57"/>
  <c r="AC56"/>
  <c r="Z56"/>
  <c r="V56"/>
  <c r="S56"/>
  <c r="H56"/>
  <c r="E56"/>
  <c r="AC55"/>
  <c r="Z55"/>
  <c r="O55"/>
  <c r="L55"/>
  <c r="H55"/>
  <c r="E55"/>
  <c r="AC54"/>
  <c r="Z54"/>
  <c r="O54"/>
  <c r="L54"/>
  <c r="H54"/>
  <c r="E54"/>
  <c r="AC53"/>
  <c r="Z53"/>
  <c r="V53"/>
  <c r="S53"/>
  <c r="O53"/>
  <c r="L53"/>
  <c r="F53"/>
  <c r="H53" s="1"/>
  <c r="C53"/>
  <c r="E53" s="1"/>
  <c r="AC51"/>
  <c r="Z51"/>
  <c r="V51"/>
  <c r="S51"/>
  <c r="O51"/>
  <c r="L51"/>
  <c r="H51"/>
  <c r="E51"/>
  <c r="AC50"/>
  <c r="Z50"/>
  <c r="V50"/>
  <c r="S50"/>
  <c r="H50"/>
  <c r="E50"/>
  <c r="AC49"/>
  <c r="Z49"/>
  <c r="V49"/>
  <c r="S49"/>
  <c r="O49"/>
  <c r="L49"/>
  <c r="H49"/>
  <c r="E49"/>
  <c r="AC48"/>
  <c r="Z48"/>
  <c r="O48"/>
  <c r="L48"/>
  <c r="H48"/>
  <c r="E48"/>
  <c r="AC47"/>
  <c r="Z47"/>
  <c r="O47"/>
  <c r="L47"/>
  <c r="H47"/>
  <c r="E47"/>
  <c r="AC46"/>
  <c r="Z46"/>
  <c r="V46"/>
  <c r="S46"/>
  <c r="O46"/>
  <c r="L46"/>
  <c r="F46"/>
  <c r="H46" s="1"/>
  <c r="C46"/>
  <c r="E46" s="1"/>
  <c r="AC42"/>
  <c r="Z42"/>
  <c r="V42"/>
  <c r="S42"/>
  <c r="O42"/>
  <c r="L42"/>
  <c r="H42"/>
  <c r="E42"/>
  <c r="AC41"/>
  <c r="Z41"/>
  <c r="O41"/>
  <c r="L41"/>
  <c r="H41"/>
  <c r="E41"/>
  <c r="AC40"/>
  <c r="Z40"/>
  <c r="O40"/>
  <c r="L40"/>
  <c r="H40"/>
  <c r="E40"/>
  <c r="AC39"/>
  <c r="Z39"/>
  <c r="V39"/>
  <c r="S39"/>
  <c r="O39"/>
  <c r="L39"/>
  <c r="F39"/>
  <c r="H39" s="1"/>
  <c r="C39"/>
  <c r="E39" s="1"/>
  <c r="AC37"/>
  <c r="Z37"/>
  <c r="V37"/>
  <c r="S37"/>
  <c r="O37"/>
  <c r="L37"/>
  <c r="H37"/>
  <c r="E37"/>
  <c r="H36"/>
  <c r="AC35"/>
  <c r="Z35"/>
  <c r="V35"/>
  <c r="S35"/>
  <c r="O35"/>
  <c r="L35"/>
  <c r="H35"/>
  <c r="E35"/>
  <c r="AC34"/>
  <c r="Z34"/>
  <c r="O34"/>
  <c r="L34"/>
  <c r="H34"/>
  <c r="E34"/>
  <c r="AC33"/>
  <c r="Z33"/>
  <c r="O33"/>
  <c r="L33"/>
  <c r="H33"/>
  <c r="E33"/>
  <c r="AC32"/>
  <c r="Z32"/>
  <c r="V32"/>
  <c r="S32"/>
  <c r="O32"/>
  <c r="L32"/>
  <c r="F32"/>
  <c r="H32" s="1"/>
  <c r="C32"/>
  <c r="E32" s="1"/>
  <c r="AC30"/>
  <c r="Z30"/>
  <c r="V30"/>
  <c r="S30"/>
  <c r="O30"/>
  <c r="L30"/>
  <c r="H30"/>
  <c r="E30"/>
  <c r="AC29"/>
  <c r="Z29"/>
  <c r="H29"/>
  <c r="E29"/>
  <c r="AC28"/>
  <c r="Z28"/>
  <c r="V28"/>
  <c r="S28"/>
  <c r="H28"/>
  <c r="E28"/>
  <c r="AC27"/>
  <c r="Z27"/>
  <c r="O27"/>
  <c r="L27"/>
  <c r="H27"/>
  <c r="E27"/>
  <c r="AC26"/>
  <c r="Z26"/>
  <c r="O26"/>
  <c r="L26"/>
  <c r="H26"/>
  <c r="E26"/>
  <c r="AC25"/>
  <c r="Z25"/>
  <c r="V25"/>
  <c r="S25"/>
  <c r="O25"/>
  <c r="L25"/>
  <c r="F25"/>
  <c r="H25" s="1"/>
  <c r="C25"/>
  <c r="E25" s="1"/>
  <c r="AC23"/>
  <c r="Z23"/>
  <c r="V23"/>
  <c r="S23"/>
  <c r="O23"/>
  <c r="L23"/>
  <c r="H23"/>
  <c r="E23"/>
  <c r="AC20"/>
  <c r="Z20"/>
  <c r="O20"/>
  <c r="L20"/>
  <c r="H20"/>
  <c r="E20"/>
  <c r="AC19"/>
  <c r="Z19"/>
  <c r="O19"/>
  <c r="L19"/>
  <c r="H19"/>
  <c r="E19"/>
  <c r="AC18"/>
  <c r="Z18"/>
  <c r="V18"/>
  <c r="S18"/>
  <c r="O18"/>
  <c r="L18"/>
  <c r="F18"/>
  <c r="H18" s="1"/>
  <c r="C18"/>
  <c r="E18" s="1"/>
  <c r="AC15"/>
  <c r="Z15"/>
  <c r="V15"/>
  <c r="S15"/>
  <c r="O15"/>
  <c r="H15"/>
  <c r="E15"/>
  <c r="AC14"/>
  <c r="Z14"/>
  <c r="V14"/>
  <c r="S14"/>
  <c r="H14"/>
  <c r="E14"/>
  <c r="AC13"/>
  <c r="Z13"/>
  <c r="O13"/>
  <c r="L13"/>
  <c r="H13"/>
  <c r="E13"/>
  <c r="AC12"/>
  <c r="Z12"/>
  <c r="O12"/>
  <c r="L12"/>
  <c r="H12"/>
  <c r="E12"/>
  <c r="AC11"/>
  <c r="Z11"/>
  <c r="V11"/>
  <c r="S11"/>
  <c r="O11"/>
  <c r="L11"/>
  <c r="F11"/>
  <c r="H11" s="1"/>
  <c r="C11"/>
  <c r="E11" s="1"/>
  <c r="AC9"/>
  <c r="Z9"/>
  <c r="V9"/>
  <c r="S9"/>
  <c r="O9"/>
  <c r="L9"/>
  <c r="H9"/>
  <c r="E9"/>
  <c r="V8"/>
  <c r="S8"/>
  <c r="O8"/>
  <c r="L8"/>
  <c r="H8"/>
  <c r="E8"/>
  <c r="AC7"/>
  <c r="Z7"/>
  <c r="V7"/>
  <c r="S7"/>
  <c r="O7"/>
  <c r="L7"/>
  <c r="H7"/>
  <c r="E7"/>
  <c r="AC6"/>
  <c r="Z6"/>
  <c r="O6"/>
  <c r="L6"/>
  <c r="H6"/>
  <c r="E6"/>
  <c r="AC5"/>
  <c r="Z5"/>
  <c r="O5"/>
  <c r="L5"/>
  <c r="H5"/>
  <c r="E5"/>
  <c r="AC4"/>
  <c r="Z4"/>
  <c r="V4"/>
  <c r="S4"/>
  <c r="O4"/>
  <c r="L4"/>
  <c r="F4"/>
  <c r="H4" s="1"/>
  <c r="C4"/>
  <c r="E4" s="1"/>
  <c r="F184" l="1"/>
  <c r="H184" s="1"/>
  <c r="H168"/>
  <c r="E169"/>
  <c r="C181"/>
  <c r="E181" s="1"/>
  <c r="F165"/>
  <c r="H165" s="1"/>
  <c r="E180"/>
  <c r="E166"/>
  <c r="H169"/>
  <c r="C165"/>
  <c r="E165" s="1"/>
  <c r="F181"/>
  <c r="H181" s="1"/>
  <c r="C182"/>
  <c r="E182" s="1"/>
  <c r="C184"/>
  <c r="E184" s="1"/>
  <c r="I89"/>
  <c r="I110"/>
  <c r="I96"/>
  <c r="I103"/>
  <c r="P104"/>
  <c r="P90"/>
  <c r="P97"/>
  <c r="P111"/>
  <c r="AD114"/>
  <c r="AD100"/>
  <c r="AD93"/>
  <c r="AD107"/>
  <c r="AD110"/>
  <c r="AD96"/>
  <c r="AD89"/>
  <c r="AD103"/>
  <c r="I104"/>
  <c r="I90"/>
  <c r="I111"/>
  <c r="I97"/>
  <c r="P105"/>
  <c r="P91"/>
  <c r="P112"/>
  <c r="P98"/>
  <c r="P106"/>
  <c r="P92"/>
  <c r="P113"/>
  <c r="P99"/>
  <c r="AD111"/>
  <c r="AD97"/>
  <c r="AD104"/>
  <c r="AD90"/>
  <c r="I112"/>
  <c r="I98"/>
  <c r="I105"/>
  <c r="I91"/>
  <c r="I106"/>
  <c r="I113"/>
  <c r="I99"/>
  <c r="I92"/>
  <c r="P107"/>
  <c r="P93"/>
  <c r="P114"/>
  <c r="P100"/>
  <c r="P103"/>
  <c r="P89"/>
  <c r="P110"/>
  <c r="P96"/>
  <c r="AD112"/>
  <c r="AD98"/>
  <c r="AD91"/>
  <c r="AD105"/>
  <c r="AD113"/>
  <c r="AD99"/>
  <c r="AD106"/>
  <c r="AD92"/>
  <c r="I114"/>
  <c r="I100"/>
  <c r="I107"/>
  <c r="I93"/>
  <c r="P117"/>
  <c r="AD119"/>
  <c r="AD120"/>
  <c r="I121"/>
  <c r="I119"/>
  <c r="I120"/>
  <c r="P121"/>
  <c r="I117"/>
  <c r="AD118"/>
  <c r="P118"/>
  <c r="AD121"/>
  <c r="AD117"/>
  <c r="I118"/>
  <c r="P119"/>
  <c r="P120"/>
  <c r="I82"/>
  <c r="I68"/>
  <c r="I54"/>
  <c r="I75"/>
  <c r="I61"/>
  <c r="P75"/>
  <c r="P61"/>
  <c r="P82"/>
  <c r="P68"/>
  <c r="P54"/>
  <c r="AD82"/>
  <c r="AD68"/>
  <c r="AD54"/>
  <c r="AD75"/>
  <c r="AD61"/>
  <c r="I83"/>
  <c r="I69"/>
  <c r="I55"/>
  <c r="I62"/>
  <c r="I76"/>
  <c r="P76"/>
  <c r="P62"/>
  <c r="P83"/>
  <c r="P69"/>
  <c r="P55"/>
  <c r="AD83"/>
  <c r="AD69"/>
  <c r="AD55"/>
  <c r="AD76"/>
  <c r="AD62"/>
  <c r="I84"/>
  <c r="I70"/>
  <c r="I56"/>
  <c r="I77"/>
  <c r="I63"/>
  <c r="P77"/>
  <c r="P63"/>
  <c r="P84"/>
  <c r="P70"/>
  <c r="P56"/>
  <c r="AD84"/>
  <c r="AD70"/>
  <c r="AD56"/>
  <c r="AD77"/>
  <c r="AD63"/>
  <c r="I85"/>
  <c r="I71"/>
  <c r="I57"/>
  <c r="I64"/>
  <c r="I78"/>
  <c r="P78"/>
  <c r="P64"/>
  <c r="P85"/>
  <c r="P71"/>
  <c r="P57"/>
  <c r="AD85"/>
  <c r="AD71"/>
  <c r="AD57"/>
  <c r="AD78"/>
  <c r="AD64"/>
  <c r="I86"/>
  <c r="I72"/>
  <c r="I58"/>
  <c r="I79"/>
  <c r="I65"/>
  <c r="P79"/>
  <c r="P65"/>
  <c r="P86"/>
  <c r="P72"/>
  <c r="P58"/>
  <c r="AD86"/>
  <c r="AD72"/>
  <c r="AD58"/>
  <c r="AD79"/>
  <c r="AD65"/>
  <c r="I47"/>
  <c r="I33"/>
  <c r="I19"/>
  <c r="I40"/>
  <c r="I26"/>
  <c r="I48"/>
  <c r="I34"/>
  <c r="I20"/>
  <c r="I41"/>
  <c r="I27"/>
  <c r="AD48"/>
  <c r="AD34"/>
  <c r="AD41"/>
  <c r="AD27"/>
  <c r="AD20"/>
  <c r="P42"/>
  <c r="P49"/>
  <c r="P35"/>
  <c r="P21"/>
  <c r="P28"/>
  <c r="AD49"/>
  <c r="AD35"/>
  <c r="AD21"/>
  <c r="AD42"/>
  <c r="AD28"/>
  <c r="P43"/>
  <c r="P29"/>
  <c r="P50"/>
  <c r="P36"/>
  <c r="P22"/>
  <c r="AD50"/>
  <c r="AD36"/>
  <c r="AD43"/>
  <c r="AD29"/>
  <c r="AD22"/>
  <c r="P44"/>
  <c r="P51"/>
  <c r="P37"/>
  <c r="P23"/>
  <c r="P30"/>
  <c r="P40"/>
  <c r="P26"/>
  <c r="P47"/>
  <c r="P33"/>
  <c r="P19"/>
  <c r="AD47"/>
  <c r="AD33"/>
  <c r="AD40"/>
  <c r="AD26"/>
  <c r="AD19"/>
  <c r="P41"/>
  <c r="P48"/>
  <c r="P34"/>
  <c r="P20"/>
  <c r="P27"/>
  <c r="I49"/>
  <c r="I35"/>
  <c r="I21"/>
  <c r="I42"/>
  <c r="I28"/>
  <c r="I50"/>
  <c r="I36"/>
  <c r="I22"/>
  <c r="I43"/>
  <c r="I29"/>
  <c r="I51"/>
  <c r="I37"/>
  <c r="I23"/>
  <c r="I44"/>
  <c r="I30"/>
  <c r="AD51"/>
  <c r="AD37"/>
  <c r="AD44"/>
  <c r="AD30"/>
  <c r="AD23"/>
  <c r="I5"/>
  <c r="I12"/>
  <c r="P5"/>
  <c r="P12"/>
  <c r="AD5"/>
  <c r="AD12"/>
  <c r="I6"/>
  <c r="I13"/>
  <c r="P6"/>
  <c r="P13"/>
  <c r="AD6"/>
  <c r="AD13"/>
  <c r="I7"/>
  <c r="I14"/>
  <c r="P7"/>
  <c r="P14"/>
  <c r="AD7"/>
  <c r="AD14"/>
  <c r="I8"/>
  <c r="I15"/>
  <c r="P8"/>
  <c r="P15"/>
  <c r="AD8"/>
  <c r="AD15"/>
  <c r="I9"/>
  <c r="I16"/>
  <c r="P9"/>
  <c r="P16"/>
  <c r="AD9"/>
  <c r="AD16"/>
  <c r="F179" l="1"/>
  <c r="H179" s="1"/>
  <c r="C179"/>
  <c r="E179" s="1"/>
  <c r="W106"/>
  <c r="W92"/>
  <c r="W113"/>
  <c r="W99"/>
  <c r="W114"/>
  <c r="W100"/>
  <c r="W107"/>
  <c r="W93"/>
  <c r="AD109"/>
  <c r="AD95"/>
  <c r="AD102"/>
  <c r="AD88"/>
  <c r="W112"/>
  <c r="W98"/>
  <c r="W105"/>
  <c r="W91"/>
  <c r="P102"/>
  <c r="P88"/>
  <c r="P109"/>
  <c r="P95"/>
  <c r="I102"/>
  <c r="I109"/>
  <c r="I95"/>
  <c r="I88"/>
  <c r="AD116"/>
  <c r="W121"/>
  <c r="W119"/>
  <c r="P116"/>
  <c r="I116"/>
  <c r="W120"/>
  <c r="W79"/>
  <c r="W65"/>
  <c r="W86"/>
  <c r="W72"/>
  <c r="W58"/>
  <c r="W77"/>
  <c r="W63"/>
  <c r="W84"/>
  <c r="W70"/>
  <c r="W56"/>
  <c r="AD81"/>
  <c r="AD67"/>
  <c r="AD53"/>
  <c r="AD74"/>
  <c r="AD60"/>
  <c r="I81"/>
  <c r="I67"/>
  <c r="I53"/>
  <c r="I60"/>
  <c r="I74"/>
  <c r="W78"/>
  <c r="W64"/>
  <c r="W57"/>
  <c r="W85"/>
  <c r="W71"/>
  <c r="P74"/>
  <c r="P60"/>
  <c r="P81"/>
  <c r="P67"/>
  <c r="P53"/>
  <c r="W42"/>
  <c r="W28"/>
  <c r="W49"/>
  <c r="W35"/>
  <c r="W15"/>
  <c r="W43"/>
  <c r="W29"/>
  <c r="W50"/>
  <c r="W36"/>
  <c r="W16"/>
  <c r="W44"/>
  <c r="W30"/>
  <c r="W51"/>
  <c r="W37"/>
  <c r="W23"/>
  <c r="AD11"/>
  <c r="AD46"/>
  <c r="AD32"/>
  <c r="AD39"/>
  <c r="AD25"/>
  <c r="AD18"/>
  <c r="I11"/>
  <c r="I46"/>
  <c r="I32"/>
  <c r="I39"/>
  <c r="I25"/>
  <c r="I18"/>
  <c r="P11"/>
  <c r="P39"/>
  <c r="P46"/>
  <c r="P32"/>
  <c r="P18"/>
  <c r="P25"/>
  <c r="W7"/>
  <c r="W14"/>
  <c r="W8"/>
  <c r="AD4"/>
  <c r="I4"/>
  <c r="W9"/>
  <c r="P4"/>
  <c r="N203" i="30"/>
  <c r="N202"/>
  <c r="N201"/>
  <c r="N200"/>
  <c r="N199"/>
  <c r="N187"/>
  <c r="N186"/>
  <c r="N185"/>
  <c r="N184"/>
  <c r="N183"/>
  <c r="N179"/>
  <c r="N178"/>
  <c r="N177"/>
  <c r="N176"/>
  <c r="N175"/>
  <c r="N171"/>
  <c r="N170"/>
  <c r="N169"/>
  <c r="N168"/>
  <c r="N167"/>
  <c r="N163"/>
  <c r="N162"/>
  <c r="N161"/>
  <c r="N160"/>
  <c r="N159"/>
  <c r="N155"/>
  <c r="N154"/>
  <c r="N153"/>
  <c r="N152"/>
  <c r="N151"/>
  <c r="N147"/>
  <c r="N146"/>
  <c r="N145"/>
  <c r="N144"/>
  <c r="N143"/>
  <c r="N139"/>
  <c r="N138"/>
  <c r="N137"/>
  <c r="N136"/>
  <c r="N135"/>
  <c r="N131"/>
  <c r="N130"/>
  <c r="N129"/>
  <c r="N128"/>
  <c r="N127"/>
  <c r="N123"/>
  <c r="N122"/>
  <c r="N121"/>
  <c r="N120"/>
  <c r="N119"/>
  <c r="N115"/>
  <c r="N114"/>
  <c r="N113"/>
  <c r="N112"/>
  <c r="N111"/>
  <c r="N107"/>
  <c r="N106"/>
  <c r="N105"/>
  <c r="N104"/>
  <c r="N103"/>
  <c r="N99"/>
  <c r="N98"/>
  <c r="N97"/>
  <c r="N96"/>
  <c r="N95"/>
  <c r="N91"/>
  <c r="N90"/>
  <c r="N89"/>
  <c r="N88"/>
  <c r="N87"/>
  <c r="N83"/>
  <c r="N82"/>
  <c r="N81"/>
  <c r="N80"/>
  <c r="N79"/>
  <c r="N75"/>
  <c r="N74"/>
  <c r="N73"/>
  <c r="N72"/>
  <c r="N71"/>
  <c r="N67"/>
  <c r="N66"/>
  <c r="N65"/>
  <c r="N64"/>
  <c r="N63"/>
  <c r="N59"/>
  <c r="N58"/>
  <c r="N57"/>
  <c r="N56"/>
  <c r="N55"/>
  <c r="N51"/>
  <c r="N50"/>
  <c r="N49"/>
  <c r="N48"/>
  <c r="N47"/>
  <c r="N43"/>
  <c r="N42"/>
  <c r="N41"/>
  <c r="N40"/>
  <c r="N39"/>
  <c r="N35"/>
  <c r="N34"/>
  <c r="N33"/>
  <c r="N32"/>
  <c r="N31"/>
  <c r="N27"/>
  <c r="N26"/>
  <c r="N25"/>
  <c r="N24"/>
  <c r="N23"/>
  <c r="N19"/>
  <c r="N18"/>
  <c r="N17"/>
  <c r="N16"/>
  <c r="N15"/>
  <c r="N11"/>
  <c r="N10"/>
  <c r="N9"/>
  <c r="N8"/>
  <c r="N7"/>
  <c r="K203"/>
  <c r="K202"/>
  <c r="K201"/>
  <c r="K200"/>
  <c r="K199"/>
  <c r="K187"/>
  <c r="K186"/>
  <c r="K185"/>
  <c r="K184"/>
  <c r="K183"/>
  <c r="K179"/>
  <c r="K178"/>
  <c r="K177"/>
  <c r="K176"/>
  <c r="K175"/>
  <c r="K171"/>
  <c r="K170"/>
  <c r="K169"/>
  <c r="K168"/>
  <c r="K167"/>
  <c r="K163"/>
  <c r="K162"/>
  <c r="K161"/>
  <c r="K160"/>
  <c r="K159"/>
  <c r="K155"/>
  <c r="K154"/>
  <c r="K153"/>
  <c r="K152"/>
  <c r="K151"/>
  <c r="K147"/>
  <c r="K146"/>
  <c r="K145"/>
  <c r="K144"/>
  <c r="K143"/>
  <c r="K139"/>
  <c r="K138"/>
  <c r="K137"/>
  <c r="K136"/>
  <c r="K135"/>
  <c r="K131"/>
  <c r="K130"/>
  <c r="K129"/>
  <c r="K128"/>
  <c r="K127"/>
  <c r="K123"/>
  <c r="K122"/>
  <c r="K121"/>
  <c r="K120"/>
  <c r="K119"/>
  <c r="K115"/>
  <c r="K114"/>
  <c r="K113"/>
  <c r="K112"/>
  <c r="K111"/>
  <c r="K107"/>
  <c r="K106"/>
  <c r="K105"/>
  <c r="K104"/>
  <c r="K103"/>
  <c r="K99"/>
  <c r="K98"/>
  <c r="K97"/>
  <c r="K96"/>
  <c r="K95"/>
  <c r="K91"/>
  <c r="K90"/>
  <c r="K89"/>
  <c r="K88"/>
  <c r="K87"/>
  <c r="K83"/>
  <c r="K82"/>
  <c r="K81"/>
  <c r="K80"/>
  <c r="K79"/>
  <c r="K75"/>
  <c r="K74"/>
  <c r="K73"/>
  <c r="K72"/>
  <c r="K71"/>
  <c r="K67"/>
  <c r="K66"/>
  <c r="K65"/>
  <c r="K64"/>
  <c r="K63"/>
  <c r="K59"/>
  <c r="K58"/>
  <c r="K57"/>
  <c r="K56"/>
  <c r="K55"/>
  <c r="K51"/>
  <c r="K50"/>
  <c r="K49"/>
  <c r="K48"/>
  <c r="K47"/>
  <c r="K43"/>
  <c r="K42"/>
  <c r="K41"/>
  <c r="K40"/>
  <c r="K39"/>
  <c r="K35"/>
  <c r="K34"/>
  <c r="K33"/>
  <c r="K32"/>
  <c r="K31"/>
  <c r="K27"/>
  <c r="K26"/>
  <c r="K25"/>
  <c r="K24"/>
  <c r="K23"/>
  <c r="K19"/>
  <c r="K18"/>
  <c r="K17"/>
  <c r="K16"/>
  <c r="K15"/>
  <c r="K11"/>
  <c r="K10"/>
  <c r="K9"/>
  <c r="K8"/>
  <c r="K7"/>
  <c r="H203"/>
  <c r="H202"/>
  <c r="H201"/>
  <c r="H200"/>
  <c r="H199"/>
  <c r="H187"/>
  <c r="H186"/>
  <c r="H185"/>
  <c r="H184"/>
  <c r="H183"/>
  <c r="H179"/>
  <c r="H178"/>
  <c r="H177"/>
  <c r="H176"/>
  <c r="H175"/>
  <c r="H171"/>
  <c r="H170"/>
  <c r="H169"/>
  <c r="H168"/>
  <c r="H167"/>
  <c r="H163"/>
  <c r="H162"/>
  <c r="H161"/>
  <c r="H160"/>
  <c r="H159"/>
  <c r="H155"/>
  <c r="H154"/>
  <c r="H153"/>
  <c r="H152"/>
  <c r="H151"/>
  <c r="H147"/>
  <c r="H146"/>
  <c r="H145"/>
  <c r="H144"/>
  <c r="H143"/>
  <c r="H139"/>
  <c r="H138"/>
  <c r="H137"/>
  <c r="H136"/>
  <c r="H135"/>
  <c r="H131"/>
  <c r="H130"/>
  <c r="H129"/>
  <c r="H128"/>
  <c r="H127"/>
  <c r="H123"/>
  <c r="H122"/>
  <c r="H121"/>
  <c r="H120"/>
  <c r="H119"/>
  <c r="H115"/>
  <c r="H114"/>
  <c r="H113"/>
  <c r="H112"/>
  <c r="H111"/>
  <c r="H107"/>
  <c r="H106"/>
  <c r="H105"/>
  <c r="H104"/>
  <c r="H103"/>
  <c r="H99"/>
  <c r="H98"/>
  <c r="H97"/>
  <c r="H96"/>
  <c r="H95"/>
  <c r="H91"/>
  <c r="H90"/>
  <c r="H89"/>
  <c r="H88"/>
  <c r="H87"/>
  <c r="H83"/>
  <c r="H82"/>
  <c r="H81"/>
  <c r="H80"/>
  <c r="H79"/>
  <c r="H75"/>
  <c r="H74"/>
  <c r="H73"/>
  <c r="H72"/>
  <c r="H71"/>
  <c r="H67"/>
  <c r="H66"/>
  <c r="H65"/>
  <c r="H64"/>
  <c r="H63"/>
  <c r="H59"/>
  <c r="H58"/>
  <c r="H57"/>
  <c r="H56"/>
  <c r="H55"/>
  <c r="H51"/>
  <c r="H50"/>
  <c r="H49"/>
  <c r="H48"/>
  <c r="H47"/>
  <c r="H43"/>
  <c r="H42"/>
  <c r="H41"/>
  <c r="H40"/>
  <c r="H39"/>
  <c r="H35"/>
  <c r="H34"/>
  <c r="H33"/>
  <c r="H32"/>
  <c r="H31"/>
  <c r="H27"/>
  <c r="H26"/>
  <c r="H25"/>
  <c r="H24"/>
  <c r="H23"/>
  <c r="H19"/>
  <c r="H18"/>
  <c r="H17"/>
  <c r="H16"/>
  <c r="H15"/>
  <c r="H11"/>
  <c r="H10"/>
  <c r="H9"/>
  <c r="H8"/>
  <c r="H7"/>
  <c r="E203"/>
  <c r="E202"/>
  <c r="E201"/>
  <c r="E200"/>
  <c r="E199"/>
  <c r="E187"/>
  <c r="E186"/>
  <c r="E185"/>
  <c r="E184"/>
  <c r="E183"/>
  <c r="E179"/>
  <c r="E178"/>
  <c r="E177"/>
  <c r="E176"/>
  <c r="E175"/>
  <c r="E171"/>
  <c r="E170"/>
  <c r="E169"/>
  <c r="E168"/>
  <c r="E167"/>
  <c r="E163"/>
  <c r="E162"/>
  <c r="E161"/>
  <c r="E160"/>
  <c r="E159"/>
  <c r="E155"/>
  <c r="E154"/>
  <c r="E153"/>
  <c r="E152"/>
  <c r="E151"/>
  <c r="E147"/>
  <c r="E146"/>
  <c r="E145"/>
  <c r="E144"/>
  <c r="E143"/>
  <c r="E139"/>
  <c r="E138"/>
  <c r="E137"/>
  <c r="E136"/>
  <c r="E135"/>
  <c r="E131"/>
  <c r="E130"/>
  <c r="E129"/>
  <c r="E128"/>
  <c r="E127"/>
  <c r="E123"/>
  <c r="E122"/>
  <c r="E121"/>
  <c r="E120"/>
  <c r="E119"/>
  <c r="E115"/>
  <c r="E114"/>
  <c r="E113"/>
  <c r="E112"/>
  <c r="E111"/>
  <c r="E107"/>
  <c r="E106"/>
  <c r="E105"/>
  <c r="E104"/>
  <c r="E103"/>
  <c r="E99"/>
  <c r="E98"/>
  <c r="E97"/>
  <c r="E96"/>
  <c r="E95"/>
  <c r="E91"/>
  <c r="E90"/>
  <c r="E89"/>
  <c r="E88"/>
  <c r="E87"/>
  <c r="E83"/>
  <c r="E82"/>
  <c r="E81"/>
  <c r="E80"/>
  <c r="E79"/>
  <c r="E75"/>
  <c r="E74"/>
  <c r="E73"/>
  <c r="E72"/>
  <c r="E71"/>
  <c r="E67"/>
  <c r="E66"/>
  <c r="E65"/>
  <c r="E64"/>
  <c r="E63"/>
  <c r="E59"/>
  <c r="E58"/>
  <c r="E57"/>
  <c r="E56"/>
  <c r="E55"/>
  <c r="E51"/>
  <c r="E50"/>
  <c r="E49"/>
  <c r="E48"/>
  <c r="E47"/>
  <c r="E43"/>
  <c r="E42"/>
  <c r="E41"/>
  <c r="E40"/>
  <c r="E39"/>
  <c r="E35"/>
  <c r="E34"/>
  <c r="E33"/>
  <c r="E32"/>
  <c r="E31"/>
  <c r="E27"/>
  <c r="E26"/>
  <c r="E25"/>
  <c r="E24"/>
  <c r="E23"/>
  <c r="E19"/>
  <c r="E18"/>
  <c r="E17"/>
  <c r="E16"/>
  <c r="E15"/>
  <c r="E8"/>
  <c r="E9"/>
  <c r="E10"/>
  <c r="E11"/>
  <c r="E7"/>
  <c r="M195"/>
  <c r="M211" s="1"/>
  <c r="L195"/>
  <c r="N195" s="1"/>
  <c r="M194"/>
  <c r="M210" s="1"/>
  <c r="L194"/>
  <c r="M193"/>
  <c r="M209" s="1"/>
  <c r="L193"/>
  <c r="L209" s="1"/>
  <c r="M192"/>
  <c r="M208" s="1"/>
  <c r="L192"/>
  <c r="L208" s="1"/>
  <c r="M191"/>
  <c r="M207" s="1"/>
  <c r="L191"/>
  <c r="N191" s="1"/>
  <c r="J195"/>
  <c r="J211" s="1"/>
  <c r="I195"/>
  <c r="J194"/>
  <c r="J210" s="1"/>
  <c r="I194"/>
  <c r="I210" s="1"/>
  <c r="J193"/>
  <c r="J209" s="1"/>
  <c r="I193"/>
  <c r="J192"/>
  <c r="I192"/>
  <c r="J191"/>
  <c r="J207" s="1"/>
  <c r="I191"/>
  <c r="I207" s="1"/>
  <c r="G195"/>
  <c r="G211" s="1"/>
  <c r="F195"/>
  <c r="H195" s="1"/>
  <c r="G194"/>
  <c r="G210" s="1"/>
  <c r="F194"/>
  <c r="F210" s="1"/>
  <c r="G193"/>
  <c r="G209" s="1"/>
  <c r="F193"/>
  <c r="F209" s="1"/>
  <c r="G192"/>
  <c r="F192"/>
  <c r="F208" s="1"/>
  <c r="G191"/>
  <c r="G207" s="1"/>
  <c r="F191"/>
  <c r="H191" s="1"/>
  <c r="C192"/>
  <c r="D192"/>
  <c r="D208" s="1"/>
  <c r="C193"/>
  <c r="C209" s="1"/>
  <c r="D193"/>
  <c r="D209" s="1"/>
  <c r="C194"/>
  <c r="C210" s="1"/>
  <c r="D194"/>
  <c r="D210" s="1"/>
  <c r="C195"/>
  <c r="D195"/>
  <c r="D211" s="1"/>
  <c r="D191"/>
  <c r="D207" s="1"/>
  <c r="C191"/>
  <c r="M204"/>
  <c r="L204"/>
  <c r="J204"/>
  <c r="I204"/>
  <c r="G204"/>
  <c r="F204"/>
  <c r="D204"/>
  <c r="C204"/>
  <c r="M188"/>
  <c r="L188"/>
  <c r="J188"/>
  <c r="I188"/>
  <c r="G188"/>
  <c r="F188"/>
  <c r="D188"/>
  <c r="C188"/>
  <c r="M180"/>
  <c r="L180"/>
  <c r="J180"/>
  <c r="I180"/>
  <c r="G180"/>
  <c r="F180"/>
  <c r="D180"/>
  <c r="C180"/>
  <c r="M172"/>
  <c r="L172"/>
  <c r="J172"/>
  <c r="I172"/>
  <c r="G172"/>
  <c r="F172"/>
  <c r="D172"/>
  <c r="C172"/>
  <c r="M164"/>
  <c r="L164"/>
  <c r="J164"/>
  <c r="I164"/>
  <c r="G164"/>
  <c r="F164"/>
  <c r="D164"/>
  <c r="C164"/>
  <c r="M156"/>
  <c r="L156"/>
  <c r="J156"/>
  <c r="I156"/>
  <c r="G156"/>
  <c r="F156"/>
  <c r="D156"/>
  <c r="C156"/>
  <c r="M148"/>
  <c r="L148"/>
  <c r="J148"/>
  <c r="I148"/>
  <c r="G148"/>
  <c r="F148"/>
  <c r="D148"/>
  <c r="C148"/>
  <c r="M140"/>
  <c r="L140"/>
  <c r="J140"/>
  <c r="I140"/>
  <c r="G140"/>
  <c r="F140"/>
  <c r="D140"/>
  <c r="C140"/>
  <c r="M132"/>
  <c r="L132"/>
  <c r="J132"/>
  <c r="I132"/>
  <c r="G132"/>
  <c r="F132"/>
  <c r="D132"/>
  <c r="C132"/>
  <c r="M124"/>
  <c r="L124"/>
  <c r="J124"/>
  <c r="I124"/>
  <c r="G124"/>
  <c r="F124"/>
  <c r="D124"/>
  <c r="C124"/>
  <c r="M116"/>
  <c r="L116"/>
  <c r="J116"/>
  <c r="I116"/>
  <c r="G116"/>
  <c r="F116"/>
  <c r="D116"/>
  <c r="C116"/>
  <c r="M108"/>
  <c r="L108"/>
  <c r="J108"/>
  <c r="I108"/>
  <c r="G108"/>
  <c r="F108"/>
  <c r="D108"/>
  <c r="C108"/>
  <c r="M100"/>
  <c r="L100"/>
  <c r="J100"/>
  <c r="I100"/>
  <c r="G100"/>
  <c r="F100"/>
  <c r="D100"/>
  <c r="C100"/>
  <c r="M92"/>
  <c r="L92"/>
  <c r="J92"/>
  <c r="I92"/>
  <c r="G92"/>
  <c r="F92"/>
  <c r="D92"/>
  <c r="C92"/>
  <c r="M84"/>
  <c r="L84"/>
  <c r="J84"/>
  <c r="I84"/>
  <c r="G84"/>
  <c r="F84"/>
  <c r="D84"/>
  <c r="C84"/>
  <c r="M76"/>
  <c r="L76"/>
  <c r="J76"/>
  <c r="I76"/>
  <c r="G76"/>
  <c r="F76"/>
  <c r="D76"/>
  <c r="C76"/>
  <c r="M68"/>
  <c r="L68"/>
  <c r="J68"/>
  <c r="I68"/>
  <c r="G68"/>
  <c r="F68"/>
  <c r="D68"/>
  <c r="C68"/>
  <c r="M60"/>
  <c r="L60"/>
  <c r="J60"/>
  <c r="I60"/>
  <c r="G60"/>
  <c r="F60"/>
  <c r="D60"/>
  <c r="C60"/>
  <c r="M52"/>
  <c r="L52"/>
  <c r="J52"/>
  <c r="I52"/>
  <c r="G52"/>
  <c r="F52"/>
  <c r="D52"/>
  <c r="C52"/>
  <c r="M44"/>
  <c r="L44"/>
  <c r="J44"/>
  <c r="I44"/>
  <c r="G44"/>
  <c r="F44"/>
  <c r="D44"/>
  <c r="C44"/>
  <c r="M36"/>
  <c r="L36"/>
  <c r="J36"/>
  <c r="I36"/>
  <c r="G36"/>
  <c r="F36"/>
  <c r="D36"/>
  <c r="C36"/>
  <c r="M28"/>
  <c r="L28"/>
  <c r="J28"/>
  <c r="I28"/>
  <c r="G28"/>
  <c r="F28"/>
  <c r="D28"/>
  <c r="C28"/>
  <c r="M20"/>
  <c r="L20"/>
  <c r="J20"/>
  <c r="I20"/>
  <c r="G20"/>
  <c r="F20"/>
  <c r="D20"/>
  <c r="C20"/>
  <c r="M12"/>
  <c r="L12"/>
  <c r="J12"/>
  <c r="I12"/>
  <c r="G12"/>
  <c r="F12"/>
  <c r="D12"/>
  <c r="C12"/>
  <c r="W102" i="41" l="1"/>
  <c r="W88"/>
  <c r="W109"/>
  <c r="W95"/>
  <c r="W116"/>
  <c r="W74"/>
  <c r="W60"/>
  <c r="W53"/>
  <c r="W81"/>
  <c r="W67"/>
  <c r="W39"/>
  <c r="W25"/>
  <c r="W46"/>
  <c r="W32"/>
  <c r="W18"/>
  <c r="W4"/>
  <c r="W11"/>
  <c r="I196" i="30"/>
  <c r="E195"/>
  <c r="E12"/>
  <c r="K12"/>
  <c r="E20"/>
  <c r="K20"/>
  <c r="E28"/>
  <c r="K28"/>
  <c r="E36"/>
  <c r="K36"/>
  <c r="E44"/>
  <c r="K44"/>
  <c r="E52"/>
  <c r="K52"/>
  <c r="E60"/>
  <c r="K60"/>
  <c r="E68"/>
  <c r="K68"/>
  <c r="E76"/>
  <c r="K76"/>
  <c r="E84"/>
  <c r="K84"/>
  <c r="E92"/>
  <c r="K92"/>
  <c r="E100"/>
  <c r="K100"/>
  <c r="E108"/>
  <c r="K108"/>
  <c r="E116"/>
  <c r="K116"/>
  <c r="E124"/>
  <c r="K124"/>
  <c r="E132"/>
  <c r="K132"/>
  <c r="E140"/>
  <c r="K140"/>
  <c r="E148"/>
  <c r="K148"/>
  <c r="E156"/>
  <c r="K156"/>
  <c r="E164"/>
  <c r="K164"/>
  <c r="E172"/>
  <c r="K172"/>
  <c r="E180"/>
  <c r="K180"/>
  <c r="E188"/>
  <c r="K188"/>
  <c r="E204"/>
  <c r="K204"/>
  <c r="E191"/>
  <c r="N194"/>
  <c r="E209"/>
  <c r="K193"/>
  <c r="H12"/>
  <c r="N12"/>
  <c r="H20"/>
  <c r="N20"/>
  <c r="H28"/>
  <c r="N28"/>
  <c r="H36"/>
  <c r="N36"/>
  <c r="H44"/>
  <c r="N44"/>
  <c r="H52"/>
  <c r="N52"/>
  <c r="H60"/>
  <c r="N60"/>
  <c r="H68"/>
  <c r="N68"/>
  <c r="H76"/>
  <c r="N76"/>
  <c r="H84"/>
  <c r="N84"/>
  <c r="H92"/>
  <c r="N92"/>
  <c r="H100"/>
  <c r="N100"/>
  <c r="H108"/>
  <c r="N108"/>
  <c r="H116"/>
  <c r="N116"/>
  <c r="H124"/>
  <c r="N124"/>
  <c r="H132"/>
  <c r="N132"/>
  <c r="H140"/>
  <c r="N140"/>
  <c r="H148"/>
  <c r="N148"/>
  <c r="G196"/>
  <c r="M212"/>
  <c r="L210"/>
  <c r="N210" s="1"/>
  <c r="E193"/>
  <c r="E210"/>
  <c r="E192"/>
  <c r="I209"/>
  <c r="K209" s="1"/>
  <c r="H156"/>
  <c r="N156"/>
  <c r="H164"/>
  <c r="N164"/>
  <c r="H172"/>
  <c r="N172"/>
  <c r="H180"/>
  <c r="N180"/>
  <c r="H188"/>
  <c r="N188"/>
  <c r="H204"/>
  <c r="N204"/>
  <c r="H194"/>
  <c r="K191"/>
  <c r="K195"/>
  <c r="I211"/>
  <c r="H210"/>
  <c r="H209"/>
  <c r="K210"/>
  <c r="N209"/>
  <c r="K207"/>
  <c r="K211"/>
  <c r="H193"/>
  <c r="N193"/>
  <c r="C211"/>
  <c r="E211" s="1"/>
  <c r="J196"/>
  <c r="K196" s="1"/>
  <c r="G208"/>
  <c r="G212" s="1"/>
  <c r="E194"/>
  <c r="K194"/>
  <c r="C207"/>
  <c r="E207" s="1"/>
  <c r="F196"/>
  <c r="L196"/>
  <c r="F207"/>
  <c r="H207" s="1"/>
  <c r="F211"/>
  <c r="H211" s="1"/>
  <c r="I208"/>
  <c r="L207"/>
  <c r="N207" s="1"/>
  <c r="L211"/>
  <c r="N211" s="1"/>
  <c r="D212"/>
  <c r="C196"/>
  <c r="C208"/>
  <c r="E208" s="1"/>
  <c r="M196"/>
  <c r="J208"/>
  <c r="J212" s="1"/>
  <c r="H192"/>
  <c r="K192"/>
  <c r="N192"/>
  <c r="N208"/>
  <c r="D196"/>
  <c r="H196" l="1"/>
  <c r="E196"/>
  <c r="L212"/>
  <c r="N212" s="1"/>
  <c r="F212"/>
  <c r="H212" s="1"/>
  <c r="I212"/>
  <c r="K212" s="1"/>
  <c r="K208"/>
  <c r="C212"/>
  <c r="E212" s="1"/>
  <c r="H208"/>
  <c r="N196"/>
</calcChain>
</file>

<file path=xl/sharedStrings.xml><?xml version="1.0" encoding="utf-8"?>
<sst xmlns="http://schemas.openxmlformats.org/spreadsheetml/2006/main" count="717" uniqueCount="69">
  <si>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</si>
  <si>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</si>
  <si>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</si>
  <si>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</si>
  <si>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</si>
  <si>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</si>
  <si>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</si>
  <si>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</si>
  <si>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</si>
  <si>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</si>
  <si>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</si>
  <si>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</si>
  <si>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</si>
  <si>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</si>
  <si>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</si>
  <si>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</si>
  <si>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</si>
  <si>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</si>
  <si>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</si>
  <si>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</si>
  <si>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</si>
  <si>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</si>
  <si>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</si>
  <si>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</si>
  <si>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</si>
  <si>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</si>
  <si>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</si>
  <si>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</si>
  <si>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</si>
  <si>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</si>
  <si>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</si>
  <si>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</si>
  <si>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</si>
  <si>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</si>
  <si>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</si>
  <si>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</si>
  <si>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</si>
  <si>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</si>
  <si>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</si>
  <si>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</si>
  <si>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</si>
  <si>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</si>
  <si>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</si>
  <si>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</si>
  <si>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</si>
  <si>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</si>
  <si>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</si>
  <si>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</si>
  <si>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</si>
  <si>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</si>
  <si>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</si>
  <si>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</si>
  <si>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</si>
  <si>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</si>
  <si>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Market Share</t>
  </si>
  <si>
    <t>Sum Assured</t>
  </si>
  <si>
    <t>(Premium &amp; Sum Assured in Rs.Crore)</t>
  </si>
  <si>
    <t>NA</t>
  </si>
  <si>
    <t>Pramerica Life</t>
  </si>
  <si>
    <t>Aegas Federal Life</t>
  </si>
  <si>
    <t>Edelweiss Tokio Life</t>
  </si>
  <si>
    <t xml:space="preserve">Star Union Dai-ichi Life </t>
  </si>
  <si>
    <t xml:space="preserve">Note:  1.The First year Premium in the statement refers to actual premuim collected by life insurers net of only free look cancellations for the period. </t>
  </si>
  <si>
    <t>First Year Premium of Life Insurers for the Period ended 31st July, 2021</t>
  </si>
  <si>
    <t>For July, 2020</t>
  </si>
  <si>
    <t>For July, 2021</t>
  </si>
  <si>
    <t>For July, 20201</t>
  </si>
  <si>
    <t>Up to 31st July, 2020</t>
  </si>
  <si>
    <t>Up to 31st July, 2021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</si>
</sst>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9">
    <font>
      <sz val="10"/>
      <name val="Arial"/>
    </font>
    <font>
      <sz val="10"/>
      <name val="Arial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sz val="10"/>
      <name val="Rupee Foradian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sz val="11"/>
      <color rgb="FF000000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b/>
      <i/>
      <sz val="10"/>
      <name val="Century Gothic"/>
      <family val="2"/>
    </font>
    <font>
      <b/>
      <i/>
      <sz val="10"/>
      <name val="Rupee Foradian"/>
      <family val="2"/>
    </font>
    <font>
      <i/>
      <sz val="10"/>
      <name val="Rupee Foradi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3">
    <xf numFmtId="0" fontId="0" fillId="0" borderId="0" xfId="0"/>
    <xf numFmtId="0" fontId="5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/>
    <xf numFmtId="0" fontId="6" fillId="2" borderId="0" xfId="0" applyFont="1" applyFill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/>
    <xf numFmtId="0" fontId="5" fillId="2" borderId="1" xfId="0" applyFont="1" applyFill="1" applyBorder="1"/>
    <xf numFmtId="0" fontId="5" fillId="2" borderId="1" xfId="8" applyFont="1" applyFill="1" applyBorder="1" applyAlignment="1">
      <alignment horizontal="center"/>
    </xf>
    <xf numFmtId="0" fontId="5" fillId="2" borderId="0" xfId="8" applyFont="1" applyFill="1"/>
    <xf numFmtId="2" fontId="5" fillId="0" borderId="1" xfId="0" applyNumberFormat="1" applyFont="1" applyFill="1" applyBorder="1"/>
    <xf numFmtId="2" fontId="6" fillId="0" borderId="1" xfId="0" applyNumberFormat="1" applyFont="1" applyFill="1" applyBorder="1"/>
    <xf numFmtId="2" fontId="8" fillId="2" borderId="1" xfId="0" applyNumberFormat="1" applyFont="1" applyFill="1" applyBorder="1"/>
    <xf numFmtId="1" fontId="5" fillId="0" borderId="1" xfId="0" applyNumberFormat="1" applyFont="1" applyFill="1" applyBorder="1"/>
    <xf numFmtId="2" fontId="8" fillId="0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2" borderId="1" xfId="8" applyFont="1" applyFill="1" applyBorder="1" applyAlignment="1">
      <alignment horizontal="center"/>
    </xf>
    <xf numFmtId="0" fontId="6" fillId="2" borderId="0" xfId="0" applyFont="1" applyFill="1" applyBorder="1"/>
    <xf numFmtId="0" fontId="6" fillId="2" borderId="1" xfId="0" applyFont="1" applyFill="1" applyBorder="1"/>
    <xf numFmtId="1" fontId="6" fillId="0" borderId="1" xfId="0" applyNumberFormat="1" applyFont="1" applyFill="1" applyBorder="1"/>
    <xf numFmtId="0" fontId="5" fillId="0" borderId="0" xfId="0" applyFont="1"/>
    <xf numFmtId="0" fontId="6" fillId="0" borderId="0" xfId="0" applyFont="1"/>
    <xf numFmtId="0" fontId="8" fillId="2" borderId="1" xfId="0" applyFont="1" applyFill="1" applyBorder="1"/>
    <xf numFmtId="0" fontId="6" fillId="0" borderId="0" xfId="0" applyFont="1" applyFill="1"/>
    <xf numFmtId="0" fontId="5" fillId="0" borderId="0" xfId="0" applyFont="1" applyFill="1"/>
    <xf numFmtId="0" fontId="6" fillId="0" borderId="0" xfId="0" applyFont="1" applyAlignment="1">
      <alignment wrapText="1"/>
    </xf>
    <xf numFmtId="0" fontId="5" fillId="0" borderId="0" xfId="0" applyFont="1" applyBorder="1"/>
    <xf numFmtId="0" fontId="6" fillId="0" borderId="0" xfId="0" applyFont="1" applyBorder="1"/>
    <xf numFmtId="0" fontId="8" fillId="2" borderId="1" xfId="0" applyFont="1" applyFill="1" applyBorder="1" applyAlignment="1">
      <alignment horizontal="center"/>
    </xf>
    <xf numFmtId="0" fontId="8" fillId="0" borderId="0" xfId="0" applyFont="1" applyBorder="1"/>
    <xf numFmtId="0" fontId="5" fillId="0" borderId="0" xfId="0" applyFont="1" applyFill="1" applyBorder="1"/>
    <xf numFmtId="0" fontId="5" fillId="0" borderId="0" xfId="8" applyFont="1"/>
    <xf numFmtId="0" fontId="10" fillId="0" borderId="0" xfId="0" applyFont="1"/>
    <xf numFmtId="0" fontId="9" fillId="0" borderId="3" xfId="0" quotePrefix="1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/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2" fontId="9" fillId="2" borderId="1" xfId="0" applyNumberFormat="1" applyFont="1" applyFill="1" applyBorder="1" applyAlignment="1">
      <alignment horizontal="right" vertical="center"/>
    </xf>
    <xf numFmtId="0" fontId="9" fillId="0" borderId="1" xfId="0" applyFont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1" fillId="3" borderId="1" xfId="0" applyFont="1" applyFill="1" applyBorder="1" applyAlignment="1">
      <alignment horizontal="right" wrapText="1"/>
    </xf>
    <xf numFmtId="2" fontId="10" fillId="0" borderId="1" xfId="0" applyNumberFormat="1" applyFont="1" applyBorder="1"/>
    <xf numFmtId="2" fontId="12" fillId="0" borderId="1" xfId="0" applyNumberFormat="1" applyFont="1" applyBorder="1"/>
    <xf numFmtId="2" fontId="10" fillId="2" borderId="1" xfId="0" applyNumberFormat="1" applyFont="1" applyFill="1" applyBorder="1"/>
    <xf numFmtId="1" fontId="10" fillId="0" borderId="1" xfId="0" applyNumberFormat="1" applyFont="1" applyBorder="1"/>
    <xf numFmtId="1" fontId="12" fillId="0" borderId="1" xfId="0" applyNumberFormat="1" applyFont="1" applyBorder="1"/>
    <xf numFmtId="1" fontId="10" fillId="2" borderId="1" xfId="0" applyNumberFormat="1" applyFont="1" applyFill="1" applyBorder="1"/>
    <xf numFmtId="0" fontId="9" fillId="2" borderId="1" xfId="0" applyFont="1" applyFill="1" applyBorder="1"/>
    <xf numFmtId="0" fontId="13" fillId="3" borderId="1" xfId="0" applyFont="1" applyFill="1" applyBorder="1" applyAlignment="1">
      <alignment horizontal="right" wrapText="1"/>
    </xf>
    <xf numFmtId="2" fontId="13" fillId="3" borderId="1" xfId="0" applyNumberFormat="1" applyFont="1" applyFill="1" applyBorder="1" applyAlignment="1">
      <alignment horizontal="right" wrapText="1"/>
    </xf>
    <xf numFmtId="2" fontId="14" fillId="0" borderId="1" xfId="0" applyNumberFormat="1" applyFont="1" applyBorder="1"/>
    <xf numFmtId="1" fontId="13" fillId="3" borderId="1" xfId="0" applyNumberFormat="1" applyFont="1" applyFill="1" applyBorder="1" applyAlignment="1">
      <alignment horizontal="right" wrapText="1"/>
    </xf>
    <xf numFmtId="1" fontId="14" fillId="0" borderId="1" xfId="0" applyNumberFormat="1" applyFont="1" applyBorder="1"/>
    <xf numFmtId="2" fontId="14" fillId="2" borderId="1" xfId="0" applyNumberFormat="1" applyFont="1" applyFill="1" applyBorder="1" applyAlignment="1">
      <alignment horizontal="right" vertical="center"/>
    </xf>
    <xf numFmtId="1" fontId="14" fillId="2" borderId="1" xfId="0" applyNumberFormat="1" applyFont="1" applyFill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 vertical="center"/>
    </xf>
    <xf numFmtId="1" fontId="10" fillId="2" borderId="1" xfId="0" applyNumberFormat="1" applyFont="1" applyFill="1" applyBorder="1" applyAlignment="1">
      <alignment horizontal="right" vertical="center"/>
    </xf>
    <xf numFmtId="2" fontId="10" fillId="0" borderId="1" xfId="1" applyNumberFormat="1" applyFont="1" applyBorder="1"/>
    <xf numFmtId="1" fontId="10" fillId="0" borderId="1" xfId="1" applyNumberFormat="1" applyFont="1" applyBorder="1"/>
    <xf numFmtId="2" fontId="12" fillId="0" borderId="1" xfId="1" applyNumberFormat="1" applyFont="1" applyBorder="1"/>
    <xf numFmtId="1" fontId="12" fillId="0" borderId="1" xfId="1" applyNumberFormat="1" applyFont="1" applyBorder="1"/>
    <xf numFmtId="2" fontId="10" fillId="2" borderId="1" xfId="1" applyNumberFormat="1" applyFont="1" applyFill="1" applyBorder="1"/>
    <xf numFmtId="1" fontId="10" fillId="2" borderId="1" xfId="1" applyNumberFormat="1" applyFont="1" applyFill="1" applyBorder="1"/>
    <xf numFmtId="2" fontId="10" fillId="0" borderId="1" xfId="0" applyNumberFormat="1" applyFont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2" fontId="10" fillId="0" borderId="1" xfId="0" applyNumberFormat="1" applyFont="1" applyFill="1" applyBorder="1"/>
    <xf numFmtId="1" fontId="10" fillId="0" borderId="1" xfId="0" applyNumberFormat="1" applyFont="1" applyFill="1" applyBorder="1"/>
    <xf numFmtId="0" fontId="9" fillId="0" borderId="0" xfId="0" applyFont="1" applyFill="1"/>
    <xf numFmtId="2" fontId="10" fillId="0" borderId="1" xfId="1" applyNumberFormat="1" applyFont="1" applyFill="1" applyBorder="1"/>
    <xf numFmtId="1" fontId="10" fillId="0" borderId="1" xfId="1" applyNumberFormat="1" applyFont="1" applyFill="1" applyBorder="1"/>
    <xf numFmtId="0" fontId="10" fillId="0" borderId="0" xfId="0" applyFont="1" applyFill="1"/>
    <xf numFmtId="2" fontId="10" fillId="2" borderId="1" xfId="0" applyNumberFormat="1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2" fontId="12" fillId="0" borderId="1" xfId="1" applyNumberFormat="1" applyFont="1" applyFill="1" applyBorder="1"/>
    <xf numFmtId="1" fontId="12" fillId="0" borderId="1" xfId="1" applyNumberFormat="1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2" fontId="12" fillId="0" borderId="1" xfId="0" applyNumberFormat="1" applyFont="1" applyFill="1" applyBorder="1"/>
    <xf numFmtId="1" fontId="12" fillId="0" borderId="1" xfId="0" applyNumberFormat="1" applyFont="1" applyFill="1" applyBorder="1"/>
    <xf numFmtId="0" fontId="10" fillId="0" borderId="0" xfId="0" applyFont="1" applyBorder="1"/>
    <xf numFmtId="0" fontId="9" fillId="0" borderId="0" xfId="0" applyFont="1" applyBorder="1"/>
    <xf numFmtId="0" fontId="10" fillId="0" borderId="0" xfId="0" applyFont="1" applyFill="1" applyBorder="1"/>
    <xf numFmtId="0" fontId="9" fillId="2" borderId="1" xfId="8" applyFont="1" applyFill="1" applyBorder="1" applyAlignment="1">
      <alignment horizontal="center"/>
    </xf>
    <xf numFmtId="0" fontId="10" fillId="2" borderId="1" xfId="8" applyFont="1" applyFill="1" applyBorder="1" applyAlignment="1">
      <alignment horizontal="center"/>
    </xf>
    <xf numFmtId="2" fontId="11" fillId="3" borderId="1" xfId="0" applyNumberFormat="1" applyFont="1" applyFill="1" applyBorder="1" applyAlignment="1">
      <alignment horizontal="right" wrapText="1"/>
    </xf>
    <xf numFmtId="1" fontId="11" fillId="3" borderId="1" xfId="0" applyNumberFormat="1" applyFont="1" applyFill="1" applyBorder="1" applyAlignment="1">
      <alignment horizontal="right" wrapText="1"/>
    </xf>
    <xf numFmtId="0" fontId="10" fillId="2" borderId="0" xfId="0" applyFont="1" applyFill="1" applyBorder="1"/>
    <xf numFmtId="2" fontId="10" fillId="2" borderId="0" xfId="0" applyNumberFormat="1" applyFont="1" applyFill="1" applyBorder="1"/>
    <xf numFmtId="1" fontId="10" fillId="2" borderId="0" xfId="0" applyNumberFormat="1" applyFont="1" applyFill="1" applyBorder="1"/>
    <xf numFmtId="0" fontId="10" fillId="0" borderId="0" xfId="8" applyFont="1"/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vertical="center" wrapText="1"/>
    </xf>
    <xf numFmtId="2" fontId="8" fillId="2" borderId="6" xfId="0" applyNumberFormat="1" applyFont="1" applyFill="1" applyBorder="1"/>
    <xf numFmtId="1" fontId="8" fillId="0" borderId="1" xfId="0" applyNumberFormat="1" applyFont="1" applyFill="1" applyBorder="1"/>
    <xf numFmtId="0" fontId="7" fillId="0" borderId="0" xfId="0" quotePrefix="1" applyFont="1" applyBorder="1" applyAlignment="1">
      <alignment horizontal="left"/>
    </xf>
    <xf numFmtId="0" fontId="16" fillId="0" borderId="1" xfId="0" applyFont="1" applyFill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2" fontId="18" fillId="2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Fill="1" applyBorder="1"/>
    <xf numFmtId="0" fontId="5" fillId="0" borderId="1" xfId="8" applyFont="1" applyFill="1" applyBorder="1"/>
    <xf numFmtId="2" fontId="6" fillId="0" borderId="1" xfId="0" applyNumberFormat="1" applyFont="1" applyFill="1" applyBorder="1" applyAlignment="1">
      <alignment horizontal="right"/>
    </xf>
    <xf numFmtId="2" fontId="17" fillId="2" borderId="1" xfId="0" applyNumberFormat="1" applyFont="1" applyFill="1" applyBorder="1" applyAlignment="1">
      <alignment horizontal="right"/>
    </xf>
    <xf numFmtId="2" fontId="17" fillId="0" borderId="1" xfId="0" applyNumberFormat="1" applyFont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2" fontId="8" fillId="0" borderId="1" xfId="1" applyNumberFormat="1" applyFont="1" applyFill="1" applyBorder="1" applyAlignment="1">
      <alignment horizontal="right"/>
    </xf>
    <xf numFmtId="2" fontId="5" fillId="0" borderId="1" xfId="1" applyNumberFormat="1" applyFont="1" applyFill="1" applyBorder="1" applyAlignment="1">
      <alignment horizontal="right"/>
    </xf>
    <xf numFmtId="2" fontId="18" fillId="0" borderId="1" xfId="0" applyNumberFormat="1" applyFont="1" applyBorder="1" applyAlignment="1">
      <alignment horizontal="right"/>
    </xf>
    <xf numFmtId="1" fontId="8" fillId="0" borderId="1" xfId="1" applyNumberFormat="1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1" fontId="8" fillId="0" borderId="1" xfId="0" applyNumberFormat="1" applyFont="1" applyFill="1" applyBorder="1" applyAlignment="1">
      <alignment horizontal="right"/>
    </xf>
    <xf numFmtId="2" fontId="8" fillId="0" borderId="1" xfId="0" applyNumberFormat="1" applyFont="1" applyBorder="1" applyAlignment="1">
      <alignment horizontal="right"/>
    </xf>
    <xf numFmtId="2" fontId="8" fillId="2" borderId="1" xfId="0" applyNumberFormat="1" applyFont="1" applyFill="1" applyBorder="1" applyAlignment="1">
      <alignment horizontal="right"/>
    </xf>
    <xf numFmtId="1" fontId="8" fillId="2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quotePrefix="1" applyFont="1" applyFill="1" applyBorder="1" applyAlignment="1">
      <alignment horizontal="left"/>
    </xf>
    <xf numFmtId="0" fontId="7" fillId="2" borderId="2" xfId="0" quotePrefix="1" applyFont="1" applyFill="1" applyBorder="1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quotePrefix="1" applyFont="1" applyBorder="1" applyAlignment="1">
      <alignment horizontal="left"/>
    </xf>
    <xf numFmtId="0" fontId="9" fillId="0" borderId="2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quotePrefix="1" applyFont="1" applyBorder="1" applyAlignment="1">
      <alignment horizontal="left"/>
    </xf>
  </cellXfs>
  <cellStyles count="14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Normal" xfId="0" builtinId="0"/>
    <cellStyle name="Normal 2" xfId="7"/>
    <cellStyle name="Normal 3" xfId="10"/>
    <cellStyle name="Normal 4" xfId="11"/>
    <cellStyle name="Normal 5" xfId="12"/>
    <cellStyle name="Normal 6" xfId="13"/>
    <cellStyle name="Normal_companywise Month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SheetLayoutView="55" workbookViewId="0">
      <pane xSplit="2" ySplit="3" topLeftCell="C4" activePane="bottomRight" state="frozen"/>
      <selection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RowHeight="12.75"/>
  <cols>
    <col min="1" max="1" width="6.42578125" style="1" customWidth="1"/>
    <col min="2" max="2" width="30" style="1" customWidth="1"/>
    <col min="3" max="11" width="12.7109375" style="1" customWidth="1"/>
    <col min="12" max="16384" width="9.140625" style="1"/>
  </cols>
  <sheetData>
    <row r="1" spans="1:11" ht="15">
      <c r="A1" s="130" t="s">
        <v>49</v>
      </c>
      <c r="B1" s="131"/>
      <c r="C1" s="131"/>
      <c r="D1" s="131"/>
      <c r="E1" s="131"/>
      <c r="F1" s="131"/>
      <c r="G1" s="131"/>
      <c r="H1" s="131"/>
      <c r="I1" s="127" t="s">
        <v>26</v>
      </c>
      <c r="J1" s="127"/>
      <c r="K1" s="127"/>
    </row>
    <row r="2" spans="1:11" ht="41.25" customHeight="1">
      <c r="A2" s="128" t="s">
        <v>2</v>
      </c>
      <c r="B2" s="128" t="s">
        <v>0</v>
      </c>
      <c r="C2" s="128" t="s">
        <v>51</v>
      </c>
      <c r="D2" s="128"/>
      <c r="E2" s="128"/>
      <c r="F2" s="128" t="s">
        <v>8</v>
      </c>
      <c r="G2" s="128"/>
      <c r="H2" s="128"/>
      <c r="I2" s="129" t="s">
        <v>9</v>
      </c>
      <c r="J2" s="129"/>
      <c r="K2" s="129"/>
    </row>
    <row r="3" spans="1:11" s="4" customFormat="1" ht="39.75" customHeight="1">
      <c r="A3" s="128"/>
      <c r="B3" s="128"/>
      <c r="C3" s="101" t="s">
        <v>47</v>
      </c>
      <c r="D3" s="101" t="s">
        <v>48</v>
      </c>
      <c r="E3" s="2" t="s">
        <v>23</v>
      </c>
      <c r="F3" s="101" t="s">
        <v>47</v>
      </c>
      <c r="G3" s="101" t="s">
        <v>48</v>
      </c>
      <c r="H3" s="2" t="s">
        <v>23</v>
      </c>
      <c r="I3" s="101" t="s">
        <v>47</v>
      </c>
      <c r="J3" s="101" t="s">
        <v>48</v>
      </c>
      <c r="K3" s="2" t="s">
        <v>23</v>
      </c>
    </row>
    <row r="4" spans="1:11" s="4" customFormat="1" ht="15">
      <c r="A4" s="16">
        <v>1</v>
      </c>
      <c r="B4" s="6" t="s">
        <v>46</v>
      </c>
      <c r="C4" s="12">
        <v>2534.5958018885067</v>
      </c>
      <c r="D4" s="12">
        <v>2662.9066212615016</v>
      </c>
      <c r="E4" s="7">
        <v>5.0623779648570242</v>
      </c>
      <c r="F4" s="22">
        <v>302997</v>
      </c>
      <c r="G4" s="22">
        <v>248751</v>
      </c>
      <c r="H4" s="7">
        <v>-17.903147555916394</v>
      </c>
      <c r="I4" s="22">
        <v>1634153</v>
      </c>
      <c r="J4" s="22">
        <v>2862143</v>
      </c>
      <c r="K4" s="7">
        <v>75.145350527153823</v>
      </c>
    </row>
    <row r="5" spans="1:11" s="4" customFormat="1" ht="15">
      <c r="A5" s="16">
        <v>2</v>
      </c>
      <c r="B5" s="99" t="s">
        <v>22</v>
      </c>
      <c r="C5" s="11">
        <v>91.420272972999996</v>
      </c>
      <c r="D5" s="11">
        <v>147.097021619</v>
      </c>
      <c r="E5" s="3">
        <v>60.901971559900659</v>
      </c>
      <c r="F5" s="14">
        <v>47848</v>
      </c>
      <c r="G5" s="14">
        <v>68891</v>
      </c>
      <c r="H5" s="3">
        <v>43.978849690687177</v>
      </c>
      <c r="I5" s="14">
        <v>46012</v>
      </c>
      <c r="J5" s="14">
        <v>54549</v>
      </c>
      <c r="K5" s="3">
        <v>18.55385551595236</v>
      </c>
    </row>
    <row r="6" spans="1:11" s="4" customFormat="1" ht="15">
      <c r="A6" s="16">
        <v>3</v>
      </c>
      <c r="B6" s="99" t="s">
        <v>30</v>
      </c>
      <c r="C6" s="11">
        <v>243.95895651754572</v>
      </c>
      <c r="D6" s="11">
        <v>325.57377821410876</v>
      </c>
      <c r="E6" s="3">
        <v>33.454324801841508</v>
      </c>
      <c r="F6" s="14">
        <v>35176</v>
      </c>
      <c r="G6" s="14">
        <v>36379</v>
      </c>
      <c r="H6" s="3">
        <v>3.4199454173299975</v>
      </c>
      <c r="I6" s="14">
        <v>167022</v>
      </c>
      <c r="J6" s="14">
        <v>361162</v>
      </c>
      <c r="K6" s="3">
        <v>116.23618445474249</v>
      </c>
    </row>
    <row r="7" spans="1:11" s="4" customFormat="1" ht="15">
      <c r="A7" s="16">
        <v>4</v>
      </c>
      <c r="B7" s="99" t="s">
        <v>31</v>
      </c>
      <c r="C7" s="11">
        <v>3290.1772770366379</v>
      </c>
      <c r="D7" s="11">
        <v>4290.8535899713388</v>
      </c>
      <c r="E7" s="3">
        <v>30.414054583587042</v>
      </c>
      <c r="F7" s="14">
        <v>273800</v>
      </c>
      <c r="G7" s="14">
        <v>308501</v>
      </c>
      <c r="H7" s="3">
        <v>12.673849525200875</v>
      </c>
      <c r="I7" s="14">
        <v>43774126</v>
      </c>
      <c r="J7" s="14">
        <v>38128462</v>
      </c>
      <c r="K7" s="3">
        <v>-12.897262643233583</v>
      </c>
    </row>
    <row r="8" spans="1:11" s="4" customFormat="1" ht="15">
      <c r="A8" s="16">
        <v>5</v>
      </c>
      <c r="B8" s="99" t="s">
        <v>14</v>
      </c>
      <c r="C8" s="11">
        <v>609.02464024016888</v>
      </c>
      <c r="D8" s="11">
        <v>730.70605252384746</v>
      </c>
      <c r="E8" s="3">
        <v>19.979719085863838</v>
      </c>
      <c r="F8" s="14">
        <v>111380</v>
      </c>
      <c r="G8" s="14">
        <v>123936</v>
      </c>
      <c r="H8" s="3">
        <v>11.273119051894415</v>
      </c>
      <c r="I8" s="14">
        <v>53891</v>
      </c>
      <c r="J8" s="14">
        <v>62699</v>
      </c>
      <c r="K8" s="3">
        <v>16.344101983633628</v>
      </c>
    </row>
    <row r="9" spans="1:11" s="4" customFormat="1" ht="15">
      <c r="A9" s="16">
        <v>6</v>
      </c>
      <c r="B9" s="99" t="s">
        <v>18</v>
      </c>
      <c r="C9" s="11">
        <v>982.9667073430137</v>
      </c>
      <c r="D9" s="11">
        <v>1227.4580928741739</v>
      </c>
      <c r="E9" s="3">
        <v>24.872804308095763</v>
      </c>
      <c r="F9" s="14">
        <v>91111</v>
      </c>
      <c r="G9" s="14">
        <v>104873</v>
      </c>
      <c r="H9" s="3">
        <v>15.10465256664947</v>
      </c>
      <c r="I9" s="14">
        <v>23169</v>
      </c>
      <c r="J9" s="14">
        <v>1395341</v>
      </c>
      <c r="K9" s="3">
        <v>5922.4480987526431</v>
      </c>
    </row>
    <row r="10" spans="1:11" s="4" customFormat="1" ht="15">
      <c r="A10" s="16">
        <v>7</v>
      </c>
      <c r="B10" s="99" t="s">
        <v>33</v>
      </c>
      <c r="C10" s="11">
        <v>876.55740724379166</v>
      </c>
      <c r="D10" s="11">
        <v>1449.8351395156137</v>
      </c>
      <c r="E10" s="3">
        <v>65.401048183987314</v>
      </c>
      <c r="F10" s="14">
        <v>65923</v>
      </c>
      <c r="G10" s="14">
        <v>93423</v>
      </c>
      <c r="H10" s="3">
        <v>41.715334556983144</v>
      </c>
      <c r="I10" s="14">
        <v>11090248</v>
      </c>
      <c r="J10" s="14">
        <v>18136576</v>
      </c>
      <c r="K10" s="3">
        <v>63.536252751065625</v>
      </c>
    </row>
    <row r="11" spans="1:11" s="4" customFormat="1" ht="15">
      <c r="A11" s="16">
        <v>8</v>
      </c>
      <c r="B11" s="99" t="s">
        <v>34</v>
      </c>
      <c r="C11" s="11">
        <v>228.14296333299296</v>
      </c>
      <c r="D11" s="11">
        <v>342.51799301847666</v>
      </c>
      <c r="E11" s="3">
        <v>50.133051668371706</v>
      </c>
      <c r="F11" s="14">
        <v>45868</v>
      </c>
      <c r="G11" s="14">
        <v>64805</v>
      </c>
      <c r="H11" s="3">
        <v>41.285863783029562</v>
      </c>
      <c r="I11" s="14">
        <v>536969</v>
      </c>
      <c r="J11" s="14">
        <v>194761</v>
      </c>
      <c r="K11" s="3">
        <v>-63.729563531600519</v>
      </c>
    </row>
    <row r="12" spans="1:11" s="4" customFormat="1" ht="15">
      <c r="A12" s="16">
        <v>9</v>
      </c>
      <c r="B12" s="99" t="s">
        <v>20</v>
      </c>
      <c r="C12" s="11">
        <v>865.1975021507875</v>
      </c>
      <c r="D12" s="11">
        <v>760.09499067246657</v>
      </c>
      <c r="E12" s="11">
        <v>-12.1478056995134</v>
      </c>
      <c r="F12" s="14">
        <v>188315</v>
      </c>
      <c r="G12" s="14">
        <v>194105</v>
      </c>
      <c r="H12" s="3">
        <v>3.0746355839949024</v>
      </c>
      <c r="I12" s="14">
        <v>500901</v>
      </c>
      <c r="J12" s="14">
        <v>1858348</v>
      </c>
      <c r="K12" s="3">
        <v>271.00105609691337</v>
      </c>
    </row>
    <row r="13" spans="1:11" s="4" customFormat="1" ht="15">
      <c r="A13" s="17">
        <v>10</v>
      </c>
      <c r="B13" s="100" t="s">
        <v>17</v>
      </c>
      <c r="C13" s="11">
        <v>399.89087977888801</v>
      </c>
      <c r="D13" s="11">
        <v>582.20120423499998</v>
      </c>
      <c r="E13" s="3">
        <v>45.590018096165878</v>
      </c>
      <c r="F13" s="14">
        <v>41861</v>
      </c>
      <c r="G13" s="14">
        <v>79793</v>
      </c>
      <c r="H13" s="3">
        <v>90.614175485535469</v>
      </c>
      <c r="I13" s="14">
        <v>504289</v>
      </c>
      <c r="J13" s="14">
        <v>655118</v>
      </c>
      <c r="K13" s="3">
        <v>29.909238551703488</v>
      </c>
    </row>
    <row r="14" spans="1:11" s="4" customFormat="1" ht="15">
      <c r="A14" s="16">
        <v>11</v>
      </c>
      <c r="B14" s="99" t="s">
        <v>35</v>
      </c>
      <c r="C14" s="11">
        <v>8696.2131297175583</v>
      </c>
      <c r="D14" s="11">
        <v>11349.13426449908</v>
      </c>
      <c r="E14" s="3">
        <v>30.506625070120435</v>
      </c>
      <c r="F14" s="14">
        <v>1083156</v>
      </c>
      <c r="G14" s="14">
        <v>1050200</v>
      </c>
      <c r="H14" s="3">
        <v>-3.0425903563290979</v>
      </c>
      <c r="I14" s="14">
        <v>19774194</v>
      </c>
      <c r="J14" s="14">
        <v>32170045</v>
      </c>
      <c r="K14" s="3">
        <v>62.687010150704502</v>
      </c>
    </row>
    <row r="15" spans="1:11" s="4" customFormat="1" ht="15">
      <c r="A15" s="16">
        <v>12</v>
      </c>
      <c r="B15" s="99" t="s">
        <v>36</v>
      </c>
      <c r="C15" s="11">
        <v>7863.4002042970023</v>
      </c>
      <c r="D15" s="11">
        <v>9118.0673514400005</v>
      </c>
      <c r="E15" s="3">
        <v>15.955783942643256</v>
      </c>
      <c r="F15" s="14">
        <v>702734</v>
      </c>
      <c r="G15" s="14">
        <v>837130</v>
      </c>
      <c r="H15" s="3">
        <v>19.124732829207069</v>
      </c>
      <c r="I15" s="14">
        <v>2059087</v>
      </c>
      <c r="J15" s="14">
        <v>3091260</v>
      </c>
      <c r="K15" s="3">
        <v>50.127702229191875</v>
      </c>
    </row>
    <row r="16" spans="1:11" s="18" customFormat="1" ht="15">
      <c r="A16" s="16">
        <v>13</v>
      </c>
      <c r="B16" s="99" t="s">
        <v>37</v>
      </c>
      <c r="C16" s="11">
        <v>793.5508762055</v>
      </c>
      <c r="D16" s="11">
        <v>833.02587576380006</v>
      </c>
      <c r="E16" s="3">
        <v>4.9744762109086889</v>
      </c>
      <c r="F16" s="14">
        <v>121071</v>
      </c>
      <c r="G16" s="14">
        <v>116713</v>
      </c>
      <c r="H16" s="3">
        <v>-3.5995407653360423</v>
      </c>
      <c r="I16" s="14">
        <v>396353</v>
      </c>
      <c r="J16" s="14">
        <v>207090</v>
      </c>
      <c r="K16" s="3">
        <v>-47.751120844297887</v>
      </c>
    </row>
    <row r="17" spans="1:11" s="4" customFormat="1" ht="15">
      <c r="A17" s="16">
        <v>14</v>
      </c>
      <c r="B17" s="99" t="s">
        <v>38</v>
      </c>
      <c r="C17" s="11">
        <v>1670.8463324709996</v>
      </c>
      <c r="D17" s="11">
        <v>1424.9667349050058</v>
      </c>
      <c r="E17" s="11">
        <v>-14.715871399278518</v>
      </c>
      <c r="F17" s="14">
        <v>125939</v>
      </c>
      <c r="G17" s="14">
        <v>182953</v>
      </c>
      <c r="H17" s="3">
        <v>45.27112332160808</v>
      </c>
      <c r="I17" s="14">
        <v>3602204</v>
      </c>
      <c r="J17" s="14">
        <v>1428370</v>
      </c>
      <c r="K17" s="3">
        <v>-60.347331800197878</v>
      </c>
    </row>
    <row r="18" spans="1:11" s="4" customFormat="1" ht="15">
      <c r="A18" s="16">
        <v>15</v>
      </c>
      <c r="B18" s="99" t="s">
        <v>50</v>
      </c>
      <c r="C18" s="11">
        <v>2849.7434056604534</v>
      </c>
      <c r="D18" s="11">
        <v>3404.2137916710021</v>
      </c>
      <c r="E18" s="3">
        <v>19.456853024353094</v>
      </c>
      <c r="F18" s="14">
        <v>300053</v>
      </c>
      <c r="G18" s="14">
        <v>338639</v>
      </c>
      <c r="H18" s="3">
        <v>12.859728114699736</v>
      </c>
      <c r="I18" s="14">
        <v>10528275</v>
      </c>
      <c r="J18" s="14">
        <v>8341432</v>
      </c>
      <c r="K18" s="3">
        <v>-20.771142471107567</v>
      </c>
    </row>
    <row r="19" spans="1:11" s="4" customFormat="1" ht="15">
      <c r="A19" s="16">
        <v>16</v>
      </c>
      <c r="B19" s="99" t="s">
        <v>19</v>
      </c>
      <c r="C19" s="11">
        <v>3667.3845333100003</v>
      </c>
      <c r="D19" s="11">
        <v>4348.0340177970002</v>
      </c>
      <c r="E19" s="3">
        <v>18.559534139516025</v>
      </c>
      <c r="F19" s="14">
        <v>503450</v>
      </c>
      <c r="G19" s="14">
        <v>561841</v>
      </c>
      <c r="H19" s="3">
        <v>11.598172608997913</v>
      </c>
      <c r="I19" s="14">
        <v>1770093</v>
      </c>
      <c r="J19" s="14">
        <v>3194113</v>
      </c>
      <c r="K19" s="3">
        <v>80.448880369562502</v>
      </c>
    </row>
    <row r="20" spans="1:11" s="4" customFormat="1" ht="15">
      <c r="A20" s="16">
        <v>17</v>
      </c>
      <c r="B20" s="99" t="s">
        <v>21</v>
      </c>
      <c r="C20" s="11">
        <v>1150.1764106000001</v>
      </c>
      <c r="D20" s="11">
        <v>1427.0453048369995</v>
      </c>
      <c r="E20" s="3">
        <v>24.071863384206278</v>
      </c>
      <c r="F20" s="14">
        <v>216802</v>
      </c>
      <c r="G20" s="14">
        <v>219805</v>
      </c>
      <c r="H20" s="3">
        <v>1.3851348234794882</v>
      </c>
      <c r="I20" s="14">
        <v>1433642</v>
      </c>
      <c r="J20" s="14">
        <v>743110</v>
      </c>
      <c r="K20" s="3">
        <v>-48.166278610699187</v>
      </c>
    </row>
    <row r="21" spans="1:11" s="4" customFormat="1" ht="15">
      <c r="A21" s="16">
        <v>18</v>
      </c>
      <c r="B21" s="99" t="s">
        <v>40</v>
      </c>
      <c r="C21" s="11">
        <v>1051.5799908449308</v>
      </c>
      <c r="D21" s="11">
        <v>915.61959835087873</v>
      </c>
      <c r="E21" s="11">
        <v>-12.929153623854106</v>
      </c>
      <c r="F21" s="14">
        <v>272247</v>
      </c>
      <c r="G21" s="14">
        <v>216651</v>
      </c>
      <c r="H21" s="3">
        <v>-20.421161665693287</v>
      </c>
      <c r="I21" s="14">
        <v>2665351</v>
      </c>
      <c r="J21" s="14">
        <v>1244686</v>
      </c>
      <c r="K21" s="3">
        <v>-53.301234996816547</v>
      </c>
    </row>
    <row r="22" spans="1:11" s="4" customFormat="1" ht="15">
      <c r="A22" s="16">
        <v>19</v>
      </c>
      <c r="B22" s="99" t="s">
        <v>12</v>
      </c>
      <c r="C22" s="11">
        <v>44.676514699999998</v>
      </c>
      <c r="D22" s="11">
        <v>4.2627053000000004</v>
      </c>
      <c r="E22" s="3">
        <v>-90.458733568131265</v>
      </c>
      <c r="F22" s="14">
        <v>16058</v>
      </c>
      <c r="G22" s="14">
        <v>1622</v>
      </c>
      <c r="H22" s="3">
        <v>-89.899115705567326</v>
      </c>
      <c r="I22" s="14">
        <v>0</v>
      </c>
      <c r="J22" s="14">
        <v>0</v>
      </c>
      <c r="K22" s="3"/>
    </row>
    <row r="23" spans="1:11" s="4" customFormat="1" ht="15">
      <c r="A23" s="19">
        <v>20</v>
      </c>
      <c r="B23" s="99" t="s">
        <v>7</v>
      </c>
      <c r="C23" s="11">
        <v>10145.763925078296</v>
      </c>
      <c r="D23" s="11">
        <v>10965.285823341987</v>
      </c>
      <c r="E23" s="3">
        <v>8.0774784857549928</v>
      </c>
      <c r="F23" s="14">
        <v>1275550</v>
      </c>
      <c r="G23" s="14">
        <v>1428457</v>
      </c>
      <c r="H23" s="3">
        <v>11.987534788914585</v>
      </c>
      <c r="I23" s="14">
        <v>3668800</v>
      </c>
      <c r="J23" s="14">
        <v>4530335</v>
      </c>
      <c r="K23" s="3">
        <v>23.482746402093326</v>
      </c>
    </row>
    <row r="24" spans="1:11" s="4" customFormat="1" ht="15">
      <c r="A24" s="19">
        <v>21</v>
      </c>
      <c r="B24" s="99" t="s">
        <v>13</v>
      </c>
      <c r="C24" s="11">
        <v>739.36435972056893</v>
      </c>
      <c r="D24" s="11">
        <v>815.91632277536996</v>
      </c>
      <c r="E24" s="3">
        <v>10.353753470580141</v>
      </c>
      <c r="F24" s="14">
        <v>200691</v>
      </c>
      <c r="G24" s="14">
        <v>247183</v>
      </c>
      <c r="H24" s="3">
        <v>23.165961602662797</v>
      </c>
      <c r="I24" s="14">
        <v>22097864</v>
      </c>
      <c r="J24" s="14">
        <v>6394352</v>
      </c>
      <c r="K24" s="3">
        <v>-71.063483782866982</v>
      </c>
    </row>
    <row r="25" spans="1:11" s="20" customFormat="1" ht="15">
      <c r="A25" s="19">
        <v>22</v>
      </c>
      <c r="B25" s="99" t="s">
        <v>41</v>
      </c>
      <c r="C25" s="11">
        <v>700.10593612000071</v>
      </c>
      <c r="D25" s="11">
        <v>700.72488949300009</v>
      </c>
      <c r="E25" s="3">
        <v>8.8408530918854339E-2</v>
      </c>
      <c r="F25" s="14">
        <v>119797</v>
      </c>
      <c r="G25" s="14">
        <v>113211</v>
      </c>
      <c r="H25" s="3">
        <v>-5.4976334966651921</v>
      </c>
      <c r="I25" s="14">
        <v>240241</v>
      </c>
      <c r="J25" s="14">
        <v>420351</v>
      </c>
      <c r="K25" s="3">
        <v>74.970550405634341</v>
      </c>
    </row>
    <row r="26" spans="1:11" s="20" customFormat="1" ht="15">
      <c r="A26" s="19">
        <v>23</v>
      </c>
      <c r="B26" s="99" t="s">
        <v>42</v>
      </c>
      <c r="C26" s="11">
        <v>1131.4964713791696</v>
      </c>
      <c r="D26" s="11">
        <v>1489.0124228490001</v>
      </c>
      <c r="E26" s="3">
        <v>31.596735872632276</v>
      </c>
      <c r="F26" s="14">
        <v>183318</v>
      </c>
      <c r="G26" s="14">
        <v>222740</v>
      </c>
      <c r="H26" s="3">
        <v>21.504707666459378</v>
      </c>
      <c r="I26" s="14">
        <v>94633</v>
      </c>
      <c r="J26" s="14">
        <v>116234</v>
      </c>
      <c r="K26" s="3">
        <v>22.826075470501834</v>
      </c>
    </row>
    <row r="27" spans="1:11" s="20" customFormat="1" ht="15">
      <c r="A27" s="21"/>
      <c r="B27" s="6" t="s">
        <v>10</v>
      </c>
      <c r="C27" s="12">
        <v>50626.234498609803</v>
      </c>
      <c r="D27" s="12">
        <v>59314.553586928654</v>
      </c>
      <c r="E27" s="7">
        <v>17.161693288797593</v>
      </c>
      <c r="F27" s="22">
        <v>6325145</v>
      </c>
      <c r="G27" s="22">
        <v>6860602</v>
      </c>
      <c r="H27" s="7">
        <v>8.4655292487365905</v>
      </c>
      <c r="I27" s="22">
        <v>126661517</v>
      </c>
      <c r="J27" s="22">
        <v>125590537</v>
      </c>
      <c r="K27" s="7">
        <v>-0.84554490216629896</v>
      </c>
    </row>
    <row r="28" spans="1:11" s="20" customFormat="1" ht="15">
      <c r="A28" s="16">
        <v>24</v>
      </c>
      <c r="B28" s="6" t="s">
        <v>52</v>
      </c>
      <c r="C28" s="15">
        <v>124396.265353959</v>
      </c>
      <c r="D28" s="15">
        <v>134551.683682601</v>
      </c>
      <c r="E28" s="13">
        <v>8.1637646433722271</v>
      </c>
      <c r="F28" s="103">
        <v>20131500</v>
      </c>
      <c r="G28" s="103">
        <v>21338176</v>
      </c>
      <c r="H28" s="13">
        <v>5.993969649554181</v>
      </c>
      <c r="I28" s="103">
        <v>53174202</v>
      </c>
      <c r="J28" s="103">
        <v>60542332</v>
      </c>
      <c r="K28" s="13">
        <v>13.856587824298709</v>
      </c>
    </row>
    <row r="29" spans="1:11" s="20" customFormat="1" ht="15">
      <c r="A29" s="21"/>
      <c r="B29" s="6" t="s">
        <v>53</v>
      </c>
      <c r="C29" s="12">
        <v>175022.49985256878</v>
      </c>
      <c r="D29" s="12">
        <v>193866.23726952967</v>
      </c>
      <c r="E29" s="7">
        <v>10.766465701743497</v>
      </c>
      <c r="F29" s="22">
        <v>26456645</v>
      </c>
      <c r="G29" s="22">
        <v>28198778</v>
      </c>
      <c r="H29" s="7">
        <v>6.5848598716881908</v>
      </c>
      <c r="I29" s="22">
        <v>179835719</v>
      </c>
      <c r="J29" s="22">
        <v>186132869</v>
      </c>
      <c r="K29" s="7">
        <v>3.5016124911202984</v>
      </c>
    </row>
    <row r="30" spans="1:11">
      <c r="A30" s="10" t="s">
        <v>24</v>
      </c>
      <c r="F30" s="102"/>
      <c r="G30" s="102"/>
      <c r="H30" s="102"/>
      <c r="I30" s="102"/>
      <c r="J30" s="102"/>
      <c r="K30" s="102"/>
    </row>
    <row r="31" spans="1:11">
      <c r="A31" s="10" t="s">
        <v>16</v>
      </c>
    </row>
  </sheetData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499" footer="0.196850393700787"/>
  <pageSetup paperSize="9" scale="5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6"/>
  <sheetViews>
    <sheetView topLeftCell="A46" workbookViewId="0">
      <selection activeCell="F153" sqref="F153"/>
    </sheetView>
  </sheetViews>
  <sheetFormatPr defaultRowHeight="14.25"/>
  <cols>
    <col min="1" max="1" width="6.42578125" style="35" customWidth="1"/>
    <col min="2" max="2" width="33.7109375" style="35" customWidth="1"/>
    <col min="3" max="13" width="12.7109375" style="35" customWidth="1"/>
    <col min="14" max="14" width="12" style="35" bestFit="1" customWidth="1"/>
    <col min="15" max="16384" width="9.140625" style="35"/>
  </cols>
  <sheetData>
    <row r="1" spans="1:14" ht="15">
      <c r="A1" s="134" t="s">
        <v>27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4" ht="15">
      <c r="A2" s="36"/>
      <c r="B2" s="37"/>
      <c r="C2" s="37"/>
      <c r="D2" s="37"/>
      <c r="E2" s="37"/>
      <c r="F2" s="37"/>
      <c r="G2" s="37"/>
      <c r="H2" s="37"/>
      <c r="I2" s="37"/>
      <c r="J2" s="137" t="s">
        <v>26</v>
      </c>
      <c r="K2" s="137"/>
      <c r="L2" s="138"/>
      <c r="M2" s="138"/>
    </row>
    <row r="3" spans="1:14" ht="41.25" customHeight="1">
      <c r="A3" s="136" t="s">
        <v>2</v>
      </c>
      <c r="B3" s="136" t="s">
        <v>0</v>
      </c>
      <c r="C3" s="136" t="s">
        <v>15</v>
      </c>
      <c r="D3" s="136"/>
      <c r="E3" s="136"/>
      <c r="F3" s="136"/>
      <c r="G3" s="136"/>
      <c r="H3" s="38"/>
      <c r="I3" s="136" t="s">
        <v>8</v>
      </c>
      <c r="J3" s="136"/>
      <c r="K3" s="136"/>
      <c r="L3" s="136"/>
      <c r="M3" s="136"/>
      <c r="N3" s="39"/>
    </row>
    <row r="4" spans="1:14" ht="41.25" customHeight="1">
      <c r="A4" s="136"/>
      <c r="B4" s="136"/>
      <c r="C4" s="38" t="s">
        <v>43</v>
      </c>
      <c r="D4" s="38" t="s">
        <v>44</v>
      </c>
      <c r="E4" s="132" t="s">
        <v>45</v>
      </c>
      <c r="F4" s="38" t="s">
        <v>43</v>
      </c>
      <c r="G4" s="38" t="s">
        <v>44</v>
      </c>
      <c r="H4" s="132" t="s">
        <v>45</v>
      </c>
      <c r="I4" s="38" t="s">
        <v>43</v>
      </c>
      <c r="J4" s="38" t="s">
        <v>44</v>
      </c>
      <c r="K4" s="132" t="s">
        <v>45</v>
      </c>
      <c r="L4" s="38" t="s">
        <v>43</v>
      </c>
      <c r="M4" s="38" t="s">
        <v>44</v>
      </c>
      <c r="N4" s="132" t="s">
        <v>45</v>
      </c>
    </row>
    <row r="5" spans="1:14" s="41" customFormat="1" ht="39.75" customHeight="1">
      <c r="A5" s="136"/>
      <c r="B5" s="136"/>
      <c r="C5" s="40" t="s">
        <v>28</v>
      </c>
      <c r="D5" s="40" t="s">
        <v>28</v>
      </c>
      <c r="E5" s="133"/>
      <c r="F5" s="40" t="s">
        <v>29</v>
      </c>
      <c r="G5" s="40" t="s">
        <v>29</v>
      </c>
      <c r="H5" s="133"/>
      <c r="I5" s="40" t="s">
        <v>28</v>
      </c>
      <c r="J5" s="40" t="s">
        <v>28</v>
      </c>
      <c r="K5" s="133"/>
      <c r="L5" s="40" t="s">
        <v>29</v>
      </c>
      <c r="M5" s="40" t="s">
        <v>29</v>
      </c>
      <c r="N5" s="133"/>
    </row>
    <row r="6" spans="1:14" s="41" customFormat="1" ht="15">
      <c r="A6" s="42">
        <v>1</v>
      </c>
      <c r="B6" s="43" t="s">
        <v>22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</row>
    <row r="7" spans="1:14">
      <c r="A7" s="46"/>
      <c r="B7" s="47" t="s">
        <v>3</v>
      </c>
      <c r="C7" s="48">
        <v>1.18</v>
      </c>
      <c r="D7" s="49">
        <v>1.1795909689999999</v>
      </c>
      <c r="E7" s="50">
        <f>C7-D7</f>
        <v>4.0903100000000414E-4</v>
      </c>
      <c r="F7" s="48">
        <v>1.34</v>
      </c>
      <c r="G7" s="51">
        <v>1.3442410779999998</v>
      </c>
      <c r="H7" s="50">
        <f>F7-G7</f>
        <v>-4.2410779999997317E-3</v>
      </c>
      <c r="I7" s="48">
        <v>1461</v>
      </c>
      <c r="J7" s="52">
        <v>1461</v>
      </c>
      <c r="K7" s="53">
        <f>I7-J7</f>
        <v>0</v>
      </c>
      <c r="L7" s="48">
        <v>1467</v>
      </c>
      <c r="M7" s="54">
        <v>1467</v>
      </c>
      <c r="N7" s="53">
        <f>L7-M7</f>
        <v>0</v>
      </c>
    </row>
    <row r="8" spans="1:14">
      <c r="A8" s="46"/>
      <c r="B8" s="47" t="s">
        <v>4</v>
      </c>
      <c r="C8" s="48">
        <v>37.36</v>
      </c>
      <c r="D8" s="49">
        <v>37.362601903000005</v>
      </c>
      <c r="E8" s="50">
        <f t="shared" ref="E8:E12" si="0">C8-D8</f>
        <v>-2.6019030000057342E-3</v>
      </c>
      <c r="F8" s="48">
        <v>66</v>
      </c>
      <c r="G8" s="51">
        <v>65.997021204000006</v>
      </c>
      <c r="H8" s="50">
        <f t="shared" ref="H8:H12" si="1">F8-G8</f>
        <v>2.978795999993622E-3</v>
      </c>
      <c r="I8" s="48">
        <v>17013</v>
      </c>
      <c r="J8" s="52">
        <v>17013</v>
      </c>
      <c r="K8" s="53">
        <f t="shared" ref="K8:K12" si="2">I8-J8</f>
        <v>0</v>
      </c>
      <c r="L8" s="48">
        <v>30108</v>
      </c>
      <c r="M8" s="54">
        <v>30108</v>
      </c>
      <c r="N8" s="53">
        <f t="shared" ref="N8:N12" si="3">L8-M8</f>
        <v>0</v>
      </c>
    </row>
    <row r="9" spans="1:14">
      <c r="A9" s="46"/>
      <c r="B9" s="47" t="s">
        <v>5</v>
      </c>
      <c r="C9" s="48">
        <v>0</v>
      </c>
      <c r="D9" s="49">
        <v>0</v>
      </c>
      <c r="E9" s="50">
        <f t="shared" si="0"/>
        <v>0</v>
      </c>
      <c r="F9" s="48">
        <v>0</v>
      </c>
      <c r="G9" s="51">
        <v>0</v>
      </c>
      <c r="H9" s="50">
        <f t="shared" si="1"/>
        <v>0</v>
      </c>
      <c r="I9" s="48">
        <v>0</v>
      </c>
      <c r="J9" s="52">
        <v>0</v>
      </c>
      <c r="K9" s="53">
        <f t="shared" si="2"/>
        <v>0</v>
      </c>
      <c r="L9" s="48">
        <v>0</v>
      </c>
      <c r="M9" s="54">
        <v>0</v>
      </c>
      <c r="N9" s="53">
        <f t="shared" si="3"/>
        <v>0</v>
      </c>
    </row>
    <row r="10" spans="1:14">
      <c r="A10" s="46"/>
      <c r="B10" s="47" t="s">
        <v>6</v>
      </c>
      <c r="C10" s="48">
        <v>0</v>
      </c>
      <c r="D10" s="49">
        <v>0</v>
      </c>
      <c r="E10" s="50">
        <f t="shared" si="0"/>
        <v>0</v>
      </c>
      <c r="F10" s="48">
        <v>0.03</v>
      </c>
      <c r="G10" s="51">
        <v>3.0315753000000001E-2</v>
      </c>
      <c r="H10" s="50">
        <f t="shared" si="1"/>
        <v>-3.1575300000000195E-4</v>
      </c>
      <c r="I10" s="48">
        <v>0</v>
      </c>
      <c r="J10" s="52">
        <v>0</v>
      </c>
      <c r="K10" s="53">
        <f t="shared" si="2"/>
        <v>0</v>
      </c>
      <c r="L10" s="48">
        <v>1</v>
      </c>
      <c r="M10" s="54">
        <v>1</v>
      </c>
      <c r="N10" s="53">
        <f t="shared" si="3"/>
        <v>0</v>
      </c>
    </row>
    <row r="11" spans="1:14">
      <c r="A11" s="46"/>
      <c r="B11" s="47" t="s">
        <v>25</v>
      </c>
      <c r="C11" s="48">
        <v>0</v>
      </c>
      <c r="D11" s="49">
        <v>0</v>
      </c>
      <c r="E11" s="50">
        <f t="shared" si="0"/>
        <v>0</v>
      </c>
      <c r="F11" s="48">
        <v>1.34</v>
      </c>
      <c r="G11" s="51">
        <v>1.343449637</v>
      </c>
      <c r="H11" s="50">
        <f t="shared" si="1"/>
        <v>-3.4496369999998944E-3</v>
      </c>
      <c r="I11" s="48">
        <v>0</v>
      </c>
      <c r="J11" s="52">
        <v>0</v>
      </c>
      <c r="K11" s="53">
        <f t="shared" si="2"/>
        <v>0</v>
      </c>
      <c r="L11" s="48">
        <v>17</v>
      </c>
      <c r="M11" s="54">
        <v>17</v>
      </c>
      <c r="N11" s="53">
        <f t="shared" si="3"/>
        <v>0</v>
      </c>
    </row>
    <row r="12" spans="1:14" s="41" customFormat="1" ht="15">
      <c r="A12" s="42"/>
      <c r="B12" s="55"/>
      <c r="C12" s="56">
        <f>C7+C8+C9+C10+C11</f>
        <v>38.54</v>
      </c>
      <c r="D12" s="57">
        <f>D7+D8+D9+D10+D11</f>
        <v>38.542192872000008</v>
      </c>
      <c r="E12" s="58">
        <f t="shared" si="0"/>
        <v>-2.1928720000090607E-3</v>
      </c>
      <c r="F12" s="56">
        <f>F7+F8+F9+F10+F11</f>
        <v>68.710000000000008</v>
      </c>
      <c r="G12" s="57">
        <f>G7+G8+G9+G10+G11</f>
        <v>68.715027672000005</v>
      </c>
      <c r="H12" s="58">
        <f t="shared" si="1"/>
        <v>-5.0276719999970965E-3</v>
      </c>
      <c r="I12" s="56">
        <f>I7+I8+I9+I10+I11</f>
        <v>18474</v>
      </c>
      <c r="J12" s="59">
        <f>J7+J8+J9+J10+J11</f>
        <v>18474</v>
      </c>
      <c r="K12" s="60">
        <f t="shared" si="2"/>
        <v>0</v>
      </c>
      <c r="L12" s="56">
        <f>L7+L8+L9+L10+L11</f>
        <v>31593</v>
      </c>
      <c r="M12" s="59">
        <f>M7+M8+M9+M10+M11</f>
        <v>31593</v>
      </c>
      <c r="N12" s="60">
        <f t="shared" si="3"/>
        <v>0</v>
      </c>
    </row>
    <row r="13" spans="1:14">
      <c r="A13" s="46"/>
      <c r="B13" s="47"/>
      <c r="C13" s="48"/>
      <c r="D13" s="49"/>
      <c r="E13" s="50"/>
      <c r="F13" s="48"/>
      <c r="G13" s="51"/>
      <c r="H13" s="50"/>
      <c r="I13" s="48"/>
      <c r="J13" s="52"/>
      <c r="K13" s="53"/>
      <c r="L13" s="48"/>
      <c r="M13" s="54"/>
      <c r="N13" s="53"/>
    </row>
    <row r="14" spans="1:14" s="41" customFormat="1" ht="15">
      <c r="A14" s="42">
        <v>2</v>
      </c>
      <c r="B14" s="43" t="s">
        <v>30</v>
      </c>
      <c r="C14" s="48"/>
      <c r="D14" s="44"/>
      <c r="E14" s="61"/>
      <c r="F14" s="48"/>
      <c r="G14" s="44"/>
      <c r="H14" s="61"/>
      <c r="I14" s="48"/>
      <c r="J14" s="44"/>
      <c r="K14" s="62"/>
      <c r="L14" s="48"/>
      <c r="M14" s="44"/>
      <c r="N14" s="62"/>
    </row>
    <row r="15" spans="1:14">
      <c r="A15" s="46"/>
      <c r="B15" s="47" t="s">
        <v>3</v>
      </c>
      <c r="C15" s="48">
        <v>4.09</v>
      </c>
      <c r="D15" s="49">
        <v>4.0887079999999996</v>
      </c>
      <c r="E15" s="50">
        <f>C15-D15</f>
        <v>1.2920000000002929E-3</v>
      </c>
      <c r="F15" s="48">
        <v>3.6</v>
      </c>
      <c r="G15" s="51">
        <v>3.6012961000000003</v>
      </c>
      <c r="H15" s="50">
        <f>F15-G15</f>
        <v>-1.2961000000002443E-3</v>
      </c>
      <c r="I15" s="48">
        <v>659</v>
      </c>
      <c r="J15" s="52">
        <v>659</v>
      </c>
      <c r="K15" s="53">
        <f>I15-J15</f>
        <v>0</v>
      </c>
      <c r="L15" s="48">
        <v>2060</v>
      </c>
      <c r="M15" s="54">
        <v>2060</v>
      </c>
      <c r="N15" s="53">
        <f>L15-M15</f>
        <v>0</v>
      </c>
    </row>
    <row r="16" spans="1:14">
      <c r="A16" s="46"/>
      <c r="B16" s="47" t="s">
        <v>4</v>
      </c>
      <c r="C16" s="48">
        <v>63.99</v>
      </c>
      <c r="D16" s="49">
        <v>63.985609500000002</v>
      </c>
      <c r="E16" s="50">
        <f t="shared" ref="E16:E20" si="4">C16-D16</f>
        <v>4.3904999999995198E-3</v>
      </c>
      <c r="F16" s="48">
        <v>84.79</v>
      </c>
      <c r="G16" s="63">
        <v>84.786888200000007</v>
      </c>
      <c r="H16" s="50">
        <f t="shared" ref="H16:H20" si="5">F16-G16</f>
        <v>3.1117999999992207E-3</v>
      </c>
      <c r="I16" s="48">
        <v>11691</v>
      </c>
      <c r="J16" s="52">
        <v>11691</v>
      </c>
      <c r="K16" s="53">
        <f t="shared" ref="K16:K20" si="6">I16-J16</f>
        <v>0</v>
      </c>
      <c r="L16" s="48">
        <v>14437</v>
      </c>
      <c r="M16" s="64">
        <v>14437</v>
      </c>
      <c r="N16" s="53">
        <f t="shared" ref="N16:N20" si="7">L16-M16</f>
        <v>0</v>
      </c>
    </row>
    <row r="17" spans="1:14">
      <c r="A17" s="46"/>
      <c r="B17" s="47" t="s">
        <v>5</v>
      </c>
      <c r="C17" s="48">
        <v>0.08</v>
      </c>
      <c r="D17" s="49">
        <v>8.4438539000000007E-2</v>
      </c>
      <c r="E17" s="50">
        <f t="shared" si="4"/>
        <v>-4.4385390000000052E-3</v>
      </c>
      <c r="F17" s="48">
        <v>7.75</v>
      </c>
      <c r="G17" s="51">
        <v>7.7461793944177115</v>
      </c>
      <c r="H17" s="50">
        <f t="shared" si="5"/>
        <v>3.8206055822884721E-3</v>
      </c>
      <c r="I17" s="48">
        <v>1</v>
      </c>
      <c r="J17" s="52">
        <v>1</v>
      </c>
      <c r="K17" s="53">
        <f t="shared" si="6"/>
        <v>0</v>
      </c>
      <c r="L17" s="48">
        <v>3</v>
      </c>
      <c r="M17" s="54">
        <v>3</v>
      </c>
      <c r="N17" s="53">
        <f t="shared" si="7"/>
        <v>0</v>
      </c>
    </row>
    <row r="18" spans="1:14">
      <c r="A18" s="46"/>
      <c r="B18" s="47" t="s">
        <v>6</v>
      </c>
      <c r="C18" s="48">
        <v>0.82</v>
      </c>
      <c r="D18" s="49">
        <v>32.530486606359204</v>
      </c>
      <c r="E18" s="50">
        <f t="shared" si="4"/>
        <v>-31.710486606359204</v>
      </c>
      <c r="F18" s="48">
        <v>1.05</v>
      </c>
      <c r="G18" s="51">
        <v>1.0502897</v>
      </c>
      <c r="H18" s="50">
        <f t="shared" si="5"/>
        <v>-2.8969999999994833E-4</v>
      </c>
      <c r="I18" s="48">
        <v>0</v>
      </c>
      <c r="J18" s="52">
        <v>14</v>
      </c>
      <c r="K18" s="53">
        <f t="shared" si="6"/>
        <v>-14</v>
      </c>
      <c r="L18" s="48">
        <v>0</v>
      </c>
      <c r="M18" s="54">
        <v>0</v>
      </c>
      <c r="N18" s="53">
        <f t="shared" si="7"/>
        <v>0</v>
      </c>
    </row>
    <row r="19" spans="1:14">
      <c r="A19" s="46"/>
      <c r="B19" s="47" t="s">
        <v>25</v>
      </c>
      <c r="C19" s="48">
        <v>31.71</v>
      </c>
      <c r="D19" s="49">
        <v>0</v>
      </c>
      <c r="E19" s="50">
        <f t="shared" si="4"/>
        <v>31.71</v>
      </c>
      <c r="F19" s="48">
        <v>70.930000000000007</v>
      </c>
      <c r="G19" s="51">
        <v>70.925250946002777</v>
      </c>
      <c r="H19" s="50">
        <f t="shared" si="5"/>
        <v>4.7490539972301349E-3</v>
      </c>
      <c r="I19" s="48">
        <v>14</v>
      </c>
      <c r="J19" s="52">
        <v>0</v>
      </c>
      <c r="K19" s="53">
        <f t="shared" si="6"/>
        <v>14</v>
      </c>
      <c r="L19" s="48">
        <v>64</v>
      </c>
      <c r="M19" s="54">
        <v>64</v>
      </c>
      <c r="N19" s="53">
        <f t="shared" si="7"/>
        <v>0</v>
      </c>
    </row>
    <row r="20" spans="1:14" s="41" customFormat="1" ht="15">
      <c r="A20" s="42"/>
      <c r="B20" s="55"/>
      <c r="C20" s="56">
        <f>C15+C16+C17+C18+C19</f>
        <v>100.69</v>
      </c>
      <c r="D20" s="57">
        <f>D15+D16+D17+D18+D19</f>
        <v>100.68924264535922</v>
      </c>
      <c r="E20" s="58">
        <f t="shared" si="4"/>
        <v>7.5735464078263703E-4</v>
      </c>
      <c r="F20" s="56">
        <f>F15+F16+F17+F18+F19</f>
        <v>168.12</v>
      </c>
      <c r="G20" s="57">
        <f>G15+G16+G17+G18+G19</f>
        <v>168.10990434042048</v>
      </c>
      <c r="H20" s="58">
        <f t="shared" si="5"/>
        <v>1.0095659579519634E-2</v>
      </c>
      <c r="I20" s="56">
        <f>I15+I16+I17+I18+I19</f>
        <v>12365</v>
      </c>
      <c r="J20" s="59">
        <f>J15+J16+J17+J18+J19</f>
        <v>12365</v>
      </c>
      <c r="K20" s="60">
        <f t="shared" si="6"/>
        <v>0</v>
      </c>
      <c r="L20" s="56">
        <f>L15+L16+L17+L18+L19</f>
        <v>16564</v>
      </c>
      <c r="M20" s="59">
        <f>M15+M16+M17+M18+M19</f>
        <v>16564</v>
      </c>
      <c r="N20" s="60">
        <f t="shared" si="7"/>
        <v>0</v>
      </c>
    </row>
    <row r="21" spans="1:14">
      <c r="A21" s="46"/>
      <c r="B21" s="47"/>
      <c r="C21" s="48"/>
      <c r="D21" s="49"/>
      <c r="E21" s="50"/>
      <c r="F21" s="48"/>
      <c r="G21" s="51"/>
      <c r="H21" s="50"/>
      <c r="I21" s="48"/>
      <c r="J21" s="52"/>
      <c r="K21" s="53"/>
      <c r="L21" s="48"/>
      <c r="M21" s="54"/>
      <c r="N21" s="53"/>
    </row>
    <row r="22" spans="1:14" s="41" customFormat="1" ht="15">
      <c r="A22" s="42">
        <v>3</v>
      </c>
      <c r="B22" s="43" t="s">
        <v>31</v>
      </c>
      <c r="C22" s="48"/>
      <c r="D22" s="44"/>
      <c r="E22" s="61"/>
      <c r="F22" s="48"/>
      <c r="G22" s="44"/>
      <c r="H22" s="61"/>
      <c r="I22" s="48"/>
      <c r="J22" s="44"/>
      <c r="K22" s="62"/>
      <c r="L22" s="48"/>
      <c r="M22" s="44"/>
      <c r="N22" s="62"/>
    </row>
    <row r="23" spans="1:14">
      <c r="A23" s="46"/>
      <c r="B23" s="47" t="s">
        <v>3</v>
      </c>
      <c r="C23" s="48">
        <v>34.090000000000003</v>
      </c>
      <c r="D23" s="49">
        <v>34.091961140999999</v>
      </c>
      <c r="E23" s="50">
        <f>C23-D23</f>
        <v>-1.9611409999953366E-3</v>
      </c>
      <c r="F23" s="48">
        <v>40.049999999999997</v>
      </c>
      <c r="G23" s="51">
        <v>40.051792933199998</v>
      </c>
      <c r="H23" s="50">
        <f>F23-G23</f>
        <v>-1.7929332000008458E-3</v>
      </c>
      <c r="I23" s="48">
        <v>1601</v>
      </c>
      <c r="J23" s="52">
        <v>1601</v>
      </c>
      <c r="K23" s="53">
        <f>I23-J23</f>
        <v>0</v>
      </c>
      <c r="L23" s="48">
        <v>1538</v>
      </c>
      <c r="M23" s="54">
        <v>1538</v>
      </c>
      <c r="N23" s="53">
        <f>L23-M23</f>
        <v>0</v>
      </c>
    </row>
    <row r="24" spans="1:14">
      <c r="A24" s="46"/>
      <c r="B24" s="47" t="s">
        <v>4</v>
      </c>
      <c r="C24" s="48">
        <v>496.82</v>
      </c>
      <c r="D24" s="65">
        <v>496.81770463719818</v>
      </c>
      <c r="E24" s="50">
        <f t="shared" ref="E24:E28" si="8">C24-D24</f>
        <v>2.2953628018171912E-3</v>
      </c>
      <c r="F24" s="48">
        <v>769.95</v>
      </c>
      <c r="G24" s="51">
        <v>769.95044207314697</v>
      </c>
      <c r="H24" s="50">
        <f t="shared" ref="H24:H28" si="9">F24-G24</f>
        <v>-4.4207314692812361E-4</v>
      </c>
      <c r="I24" s="48">
        <v>141189</v>
      </c>
      <c r="J24" s="66">
        <v>141189</v>
      </c>
      <c r="K24" s="53">
        <f t="shared" ref="K24:K28" si="10">I24-J24</f>
        <v>0</v>
      </c>
      <c r="L24" s="48">
        <v>181317</v>
      </c>
      <c r="M24" s="54">
        <v>181317</v>
      </c>
      <c r="N24" s="53">
        <f t="shared" ref="N24:N28" si="11">L24-M24</f>
        <v>0</v>
      </c>
    </row>
    <row r="25" spans="1:14">
      <c r="A25" s="46"/>
      <c r="B25" s="47" t="s">
        <v>5</v>
      </c>
      <c r="C25" s="48">
        <v>772.84</v>
      </c>
      <c r="D25" s="49">
        <v>772.83987356099999</v>
      </c>
      <c r="E25" s="50">
        <f t="shared" si="8"/>
        <v>1.2643900004150055E-4</v>
      </c>
      <c r="F25" s="48">
        <v>1565.16</v>
      </c>
      <c r="G25" s="51">
        <v>1565.1588795795499</v>
      </c>
      <c r="H25" s="50">
        <f t="shared" si="9"/>
        <v>1.1204204502064385E-3</v>
      </c>
      <c r="I25" s="48">
        <v>35</v>
      </c>
      <c r="J25" s="52">
        <v>35</v>
      </c>
      <c r="K25" s="53">
        <f t="shared" si="10"/>
        <v>0</v>
      </c>
      <c r="L25" s="48">
        <v>57</v>
      </c>
      <c r="M25" s="54">
        <v>57</v>
      </c>
      <c r="N25" s="53">
        <f t="shared" si="11"/>
        <v>0</v>
      </c>
    </row>
    <row r="26" spans="1:14">
      <c r="A26" s="46"/>
      <c r="B26" s="47" t="s">
        <v>6</v>
      </c>
      <c r="C26" s="48">
        <v>295.07</v>
      </c>
      <c r="D26" s="49">
        <v>527.22265483410308</v>
      </c>
      <c r="E26" s="50">
        <f t="shared" si="8"/>
        <v>-232.15265483410309</v>
      </c>
      <c r="F26" s="48">
        <v>2.78</v>
      </c>
      <c r="G26" s="63">
        <v>2.7842274230000807</v>
      </c>
      <c r="H26" s="50">
        <f t="shared" si="9"/>
        <v>-4.2274230000809432E-3</v>
      </c>
      <c r="I26" s="48">
        <v>0</v>
      </c>
      <c r="J26" s="52">
        <v>87</v>
      </c>
      <c r="K26" s="53">
        <f t="shared" si="10"/>
        <v>-87</v>
      </c>
      <c r="L26" s="48">
        <v>6</v>
      </c>
      <c r="M26" s="64">
        <v>6</v>
      </c>
      <c r="N26" s="53">
        <f t="shared" si="11"/>
        <v>0</v>
      </c>
    </row>
    <row r="27" spans="1:14">
      <c r="A27" s="46"/>
      <c r="B27" s="47" t="s">
        <v>25</v>
      </c>
      <c r="C27" s="48">
        <v>232.15</v>
      </c>
      <c r="D27" s="49">
        <v>0</v>
      </c>
      <c r="E27" s="50">
        <f t="shared" si="8"/>
        <v>232.15</v>
      </c>
      <c r="F27" s="48">
        <v>230</v>
      </c>
      <c r="G27" s="51">
        <v>229.99580761624972</v>
      </c>
      <c r="H27" s="50">
        <f t="shared" si="9"/>
        <v>4.1923837502793049E-3</v>
      </c>
      <c r="I27" s="48">
        <v>87</v>
      </c>
      <c r="J27" s="52">
        <v>0</v>
      </c>
      <c r="K27" s="53">
        <f t="shared" si="10"/>
        <v>87</v>
      </c>
      <c r="L27" s="48">
        <v>39</v>
      </c>
      <c r="M27" s="54">
        <v>39</v>
      </c>
      <c r="N27" s="53">
        <f t="shared" si="11"/>
        <v>0</v>
      </c>
    </row>
    <row r="28" spans="1:14" s="41" customFormat="1" ht="15">
      <c r="A28" s="42"/>
      <c r="B28" s="55"/>
      <c r="C28" s="56">
        <f>C23+C24+C25+C26+C27</f>
        <v>1830.97</v>
      </c>
      <c r="D28" s="57">
        <f>D23+D24+D25+D26+D27</f>
        <v>1830.9721941733014</v>
      </c>
      <c r="E28" s="58">
        <f t="shared" si="8"/>
        <v>-2.1941733014045894E-3</v>
      </c>
      <c r="F28" s="56">
        <f>F23+F24+F25+F26+F27</f>
        <v>2607.94</v>
      </c>
      <c r="G28" s="57">
        <f>G23+G24+G25+G26+G27</f>
        <v>2607.9411496251469</v>
      </c>
      <c r="H28" s="58">
        <f t="shared" si="9"/>
        <v>-1.1496251468088303E-3</v>
      </c>
      <c r="I28" s="56">
        <f>I23+I24+I25+I26+I27</f>
        <v>142912</v>
      </c>
      <c r="J28" s="59">
        <f>J23+J24+J25+J26+J27</f>
        <v>142912</v>
      </c>
      <c r="K28" s="60">
        <f t="shared" si="10"/>
        <v>0</v>
      </c>
      <c r="L28" s="56">
        <f>L23+L24+L25+L26+L27</f>
        <v>182957</v>
      </c>
      <c r="M28" s="59">
        <f>M23+M24+M25+M26+M27</f>
        <v>182957</v>
      </c>
      <c r="N28" s="60">
        <f t="shared" si="11"/>
        <v>0</v>
      </c>
    </row>
    <row r="29" spans="1:14">
      <c r="A29" s="46"/>
      <c r="B29" s="47"/>
      <c r="C29" s="48"/>
      <c r="D29" s="49"/>
      <c r="E29" s="50"/>
      <c r="F29" s="48"/>
      <c r="G29" s="51"/>
      <c r="H29" s="50"/>
      <c r="I29" s="48"/>
      <c r="J29" s="52"/>
      <c r="K29" s="53"/>
      <c r="L29" s="48"/>
      <c r="M29" s="54"/>
      <c r="N29" s="53"/>
    </row>
    <row r="30" spans="1:14" s="41" customFormat="1" ht="15">
      <c r="A30" s="42">
        <v>4</v>
      </c>
      <c r="B30" s="43" t="s">
        <v>14</v>
      </c>
      <c r="C30" s="48"/>
      <c r="D30" s="44"/>
      <c r="E30" s="61"/>
      <c r="F30" s="48"/>
      <c r="G30" s="44"/>
      <c r="H30" s="61"/>
      <c r="I30" s="48"/>
      <c r="J30" s="44"/>
      <c r="K30" s="62"/>
      <c r="L30" s="48"/>
      <c r="M30" s="44"/>
      <c r="N30" s="62"/>
    </row>
    <row r="31" spans="1:14">
      <c r="A31" s="46"/>
      <c r="B31" s="47" t="s">
        <v>3</v>
      </c>
      <c r="C31" s="48">
        <v>6.28</v>
      </c>
      <c r="D31" s="49">
        <v>6.2799569550000003</v>
      </c>
      <c r="E31" s="50">
        <f>C31-D31</f>
        <v>4.3044999999963807E-5</v>
      </c>
      <c r="F31" s="48">
        <v>5.7</v>
      </c>
      <c r="G31" s="51">
        <v>5.701022085</v>
      </c>
      <c r="H31" s="50">
        <f>F31-G31</f>
        <v>-1.0220849999997839E-3</v>
      </c>
      <c r="I31" s="48">
        <v>141</v>
      </c>
      <c r="J31" s="52">
        <v>141</v>
      </c>
      <c r="K31" s="53">
        <f>I31-J31</f>
        <v>0</v>
      </c>
      <c r="L31" s="48">
        <v>139</v>
      </c>
      <c r="M31" s="54">
        <v>139</v>
      </c>
      <c r="N31" s="53">
        <f>L31-M31</f>
        <v>0</v>
      </c>
    </row>
    <row r="32" spans="1:14">
      <c r="A32" s="46"/>
      <c r="B32" s="47" t="s">
        <v>4</v>
      </c>
      <c r="C32" s="48">
        <v>221.71</v>
      </c>
      <c r="D32" s="49">
        <v>221.70827241164798</v>
      </c>
      <c r="E32" s="50">
        <f t="shared" ref="E32:E36" si="12">C32-D32</f>
        <v>1.7275883520255775E-3</v>
      </c>
      <c r="F32" s="48">
        <v>216.01</v>
      </c>
      <c r="G32" s="51">
        <v>216.00590906700549</v>
      </c>
      <c r="H32" s="50">
        <f t="shared" ref="H32:H36" si="13">F32-G32</f>
        <v>4.0909329945009176E-3</v>
      </c>
      <c r="I32" s="48">
        <v>57116</v>
      </c>
      <c r="J32" s="52">
        <v>57116</v>
      </c>
      <c r="K32" s="53">
        <f t="shared" ref="K32:K36" si="14">I32-J32</f>
        <v>0</v>
      </c>
      <c r="L32" s="48">
        <v>56189</v>
      </c>
      <c r="M32" s="54">
        <v>56189</v>
      </c>
      <c r="N32" s="53">
        <f t="shared" ref="N32:N36" si="15">L32-M32</f>
        <v>0</v>
      </c>
    </row>
    <row r="33" spans="1:14">
      <c r="A33" s="46"/>
      <c r="B33" s="47" t="s">
        <v>5</v>
      </c>
      <c r="C33" s="48">
        <v>146.1</v>
      </c>
      <c r="D33" s="49">
        <v>146.10067447599988</v>
      </c>
      <c r="E33" s="50">
        <f t="shared" si="12"/>
        <v>-6.7447599988668117E-4</v>
      </c>
      <c r="F33" s="48">
        <v>150.65</v>
      </c>
      <c r="G33" s="51">
        <v>150.64587784899993</v>
      </c>
      <c r="H33" s="50">
        <f t="shared" si="13"/>
        <v>4.1221510000752914E-3</v>
      </c>
      <c r="I33" s="48">
        <v>1</v>
      </c>
      <c r="J33" s="52">
        <v>1</v>
      </c>
      <c r="K33" s="53">
        <f t="shared" si="14"/>
        <v>0</v>
      </c>
      <c r="L33" s="48">
        <v>1</v>
      </c>
      <c r="M33" s="54">
        <v>1</v>
      </c>
      <c r="N33" s="53">
        <f t="shared" si="15"/>
        <v>0</v>
      </c>
    </row>
    <row r="34" spans="1:14">
      <c r="A34" s="46"/>
      <c r="B34" s="47" t="s">
        <v>6</v>
      </c>
      <c r="C34" s="48">
        <v>0.05</v>
      </c>
      <c r="D34" s="49">
        <v>4.7783999999999993E-2</v>
      </c>
      <c r="E34" s="50">
        <f t="shared" si="12"/>
        <v>2.2160000000000096E-3</v>
      </c>
      <c r="F34" s="48">
        <v>0</v>
      </c>
      <c r="G34" s="51">
        <v>0</v>
      </c>
      <c r="H34" s="50">
        <f t="shared" si="13"/>
        <v>0</v>
      </c>
      <c r="I34" s="48">
        <v>1</v>
      </c>
      <c r="J34" s="52">
        <v>1</v>
      </c>
      <c r="K34" s="53">
        <f t="shared" si="14"/>
        <v>0</v>
      </c>
      <c r="L34" s="48">
        <v>0</v>
      </c>
      <c r="M34" s="54">
        <v>0</v>
      </c>
      <c r="N34" s="53">
        <f t="shared" si="15"/>
        <v>0</v>
      </c>
    </row>
    <row r="35" spans="1:14" ht="17.25" customHeight="1">
      <c r="A35" s="46"/>
      <c r="B35" s="47" t="s">
        <v>25</v>
      </c>
      <c r="C35" s="48">
        <v>0</v>
      </c>
      <c r="D35" s="49">
        <v>0</v>
      </c>
      <c r="E35" s="50">
        <f t="shared" si="12"/>
        <v>0</v>
      </c>
      <c r="F35" s="48">
        <v>0</v>
      </c>
      <c r="G35" s="51">
        <v>0</v>
      </c>
      <c r="H35" s="50">
        <f t="shared" si="13"/>
        <v>0</v>
      </c>
      <c r="I35" s="48">
        <v>0</v>
      </c>
      <c r="J35" s="52">
        <v>0</v>
      </c>
      <c r="K35" s="53">
        <f t="shared" si="14"/>
        <v>0</v>
      </c>
      <c r="L35" s="48">
        <v>0</v>
      </c>
      <c r="M35" s="54">
        <v>0</v>
      </c>
      <c r="N35" s="53">
        <f t="shared" si="15"/>
        <v>0</v>
      </c>
    </row>
    <row r="36" spans="1:14" s="41" customFormat="1" ht="17.25" customHeight="1">
      <c r="A36" s="42"/>
      <c r="B36" s="55"/>
      <c r="C36" s="56">
        <f>C31+C32+C33+C34+C35</f>
        <v>374.14000000000004</v>
      </c>
      <c r="D36" s="57">
        <f>D31+D32+D33+D34+D35</f>
        <v>374.1366878426478</v>
      </c>
      <c r="E36" s="58">
        <f t="shared" si="12"/>
        <v>3.3121573522407743E-3</v>
      </c>
      <c r="F36" s="56">
        <f>F31+F32+F33+F34+F35</f>
        <v>372.36</v>
      </c>
      <c r="G36" s="57">
        <f>G31+G32+G33+G34+G35</f>
        <v>372.35280900100543</v>
      </c>
      <c r="H36" s="58">
        <f t="shared" si="13"/>
        <v>7.1909989945879715E-3</v>
      </c>
      <c r="I36" s="56">
        <f>I31+I32+I33+I34+I35</f>
        <v>57259</v>
      </c>
      <c r="J36" s="59">
        <f>J31+J32+J33+J34+J35</f>
        <v>57259</v>
      </c>
      <c r="K36" s="60">
        <f t="shared" si="14"/>
        <v>0</v>
      </c>
      <c r="L36" s="56">
        <f>L31+L32+L33+L34+L35</f>
        <v>56329</v>
      </c>
      <c r="M36" s="59">
        <f>M31+M32+M33+M34+M35</f>
        <v>56329</v>
      </c>
      <c r="N36" s="60">
        <f t="shared" si="15"/>
        <v>0</v>
      </c>
    </row>
    <row r="37" spans="1:14" ht="17.25" customHeight="1">
      <c r="A37" s="46"/>
      <c r="B37" s="47"/>
      <c r="C37" s="48"/>
      <c r="D37" s="49"/>
      <c r="E37" s="50"/>
      <c r="F37" s="48"/>
      <c r="G37" s="51"/>
      <c r="H37" s="50"/>
      <c r="I37" s="48"/>
      <c r="J37" s="52"/>
      <c r="K37" s="53"/>
      <c r="L37" s="48"/>
      <c r="M37" s="54"/>
      <c r="N37" s="53"/>
    </row>
    <row r="38" spans="1:14" s="41" customFormat="1" ht="15">
      <c r="A38" s="42">
        <v>5</v>
      </c>
      <c r="B38" s="43" t="s">
        <v>32</v>
      </c>
      <c r="C38" s="48"/>
      <c r="D38" s="44"/>
      <c r="E38" s="61"/>
      <c r="F38" s="48"/>
      <c r="G38" s="44"/>
      <c r="H38" s="61"/>
      <c r="I38" s="48"/>
      <c r="J38" s="44"/>
      <c r="K38" s="62"/>
      <c r="L38" s="48"/>
      <c r="M38" s="44"/>
      <c r="N38" s="62"/>
    </row>
    <row r="39" spans="1:14">
      <c r="A39" s="46"/>
      <c r="B39" s="47" t="s">
        <v>3</v>
      </c>
      <c r="C39" s="48">
        <v>23.86</v>
      </c>
      <c r="D39" s="65">
        <v>23.864256499910798</v>
      </c>
      <c r="E39" s="50">
        <f>C39-D39</f>
        <v>-4.2564999107987944E-3</v>
      </c>
      <c r="F39" s="48">
        <v>42.84</v>
      </c>
      <c r="G39" s="51">
        <v>42.842520819593304</v>
      </c>
      <c r="H39" s="50">
        <f>F39-G39</f>
        <v>-2.5208195933004163E-3</v>
      </c>
      <c r="I39" s="48">
        <v>621</v>
      </c>
      <c r="J39" s="66">
        <v>621</v>
      </c>
      <c r="K39" s="53">
        <f>I39-J39</f>
        <v>0</v>
      </c>
      <c r="L39" s="48">
        <v>628</v>
      </c>
      <c r="M39" s="54">
        <v>628</v>
      </c>
      <c r="N39" s="53">
        <f>L39-M39</f>
        <v>0</v>
      </c>
    </row>
    <row r="40" spans="1:14">
      <c r="A40" s="46"/>
      <c r="B40" s="47" t="s">
        <v>4</v>
      </c>
      <c r="C40" s="48">
        <v>390.59</v>
      </c>
      <c r="D40" s="49">
        <v>390.5855830678621</v>
      </c>
      <c r="E40" s="50">
        <f t="shared" ref="E40:E44" si="16">C40-D40</f>
        <v>4.4169321378717541E-3</v>
      </c>
      <c r="F40" s="48">
        <v>483.14</v>
      </c>
      <c r="G40" s="51">
        <v>483.14187835799851</v>
      </c>
      <c r="H40" s="50">
        <f t="shared" ref="H40:H44" si="17">F40-G40</f>
        <v>-1.8783579985210963E-3</v>
      </c>
      <c r="I40" s="48">
        <v>154973</v>
      </c>
      <c r="J40" s="52">
        <v>154973</v>
      </c>
      <c r="K40" s="53">
        <f t="shared" ref="K40:K44" si="18">I40-J40</f>
        <v>0</v>
      </c>
      <c r="L40" s="48">
        <v>146793</v>
      </c>
      <c r="M40" s="54">
        <v>146793</v>
      </c>
      <c r="N40" s="53">
        <f t="shared" ref="N40:N44" si="19">L40-M40</f>
        <v>0</v>
      </c>
    </row>
    <row r="41" spans="1:14">
      <c r="A41" s="46"/>
      <c r="B41" s="47" t="s">
        <v>5</v>
      </c>
      <c r="C41" s="48">
        <v>12.04</v>
      </c>
      <c r="D41" s="49">
        <v>12.038073339000007</v>
      </c>
      <c r="E41" s="50">
        <f t="shared" si="16"/>
        <v>1.926660999991725E-3</v>
      </c>
      <c r="F41" s="48">
        <v>832.47</v>
      </c>
      <c r="G41" s="51">
        <v>832.47380228299937</v>
      </c>
      <c r="H41" s="50">
        <f t="shared" si="17"/>
        <v>-3.8022829993451523E-3</v>
      </c>
      <c r="I41" s="48">
        <v>2</v>
      </c>
      <c r="J41" s="52">
        <v>2</v>
      </c>
      <c r="K41" s="53">
        <f t="shared" si="18"/>
        <v>0</v>
      </c>
      <c r="L41" s="48">
        <v>32</v>
      </c>
      <c r="M41" s="54">
        <v>32</v>
      </c>
      <c r="N41" s="53">
        <f t="shared" si="19"/>
        <v>0</v>
      </c>
    </row>
    <row r="42" spans="1:14">
      <c r="A42" s="46"/>
      <c r="B42" s="47" t="s">
        <v>6</v>
      </c>
      <c r="C42" s="48">
        <v>1038.51</v>
      </c>
      <c r="D42" s="65">
        <v>1085.9656684659999</v>
      </c>
      <c r="E42" s="50">
        <f t="shared" si="16"/>
        <v>-47.455668465999906</v>
      </c>
      <c r="F42" s="48">
        <v>65.680000000000007</v>
      </c>
      <c r="G42" s="51">
        <v>65.675931051999996</v>
      </c>
      <c r="H42" s="50">
        <f t="shared" si="17"/>
        <v>4.0689480000111189E-3</v>
      </c>
      <c r="I42" s="48">
        <v>45</v>
      </c>
      <c r="J42" s="66">
        <v>305</v>
      </c>
      <c r="K42" s="53">
        <f t="shared" si="18"/>
        <v>-260</v>
      </c>
      <c r="L42" s="48">
        <v>8</v>
      </c>
      <c r="M42" s="54">
        <v>8</v>
      </c>
      <c r="N42" s="53">
        <f t="shared" si="19"/>
        <v>0</v>
      </c>
    </row>
    <row r="43" spans="1:14">
      <c r="A43" s="46"/>
      <c r="B43" s="47" t="s">
        <v>25</v>
      </c>
      <c r="C43" s="48">
        <v>47.45</v>
      </c>
      <c r="D43" s="65">
        <v>0</v>
      </c>
      <c r="E43" s="50">
        <f t="shared" si="16"/>
        <v>47.45</v>
      </c>
      <c r="F43" s="48">
        <v>52.68</v>
      </c>
      <c r="G43" s="51">
        <v>52.675157271645702</v>
      </c>
      <c r="H43" s="50">
        <f t="shared" si="17"/>
        <v>4.8427283542977761E-3</v>
      </c>
      <c r="I43" s="48">
        <v>260</v>
      </c>
      <c r="J43" s="66">
        <v>0</v>
      </c>
      <c r="K43" s="53">
        <f t="shared" si="18"/>
        <v>260</v>
      </c>
      <c r="L43" s="48">
        <v>486</v>
      </c>
      <c r="M43" s="54">
        <v>486</v>
      </c>
      <c r="N43" s="53">
        <f t="shared" si="19"/>
        <v>0</v>
      </c>
    </row>
    <row r="44" spans="1:14" s="41" customFormat="1" ht="15">
      <c r="A44" s="42"/>
      <c r="B44" s="55"/>
      <c r="C44" s="56">
        <f>C39+C40+C41+C42+C43</f>
        <v>1512.45</v>
      </c>
      <c r="D44" s="57">
        <f>D39+D40+D41+D42+D43</f>
        <v>1512.4535813727728</v>
      </c>
      <c r="E44" s="58">
        <f t="shared" si="16"/>
        <v>-3.5813727727145306E-3</v>
      </c>
      <c r="F44" s="56">
        <f>F39+F40+F41+F42+F43</f>
        <v>1476.8100000000002</v>
      </c>
      <c r="G44" s="57">
        <f>G39+G40+G41+G42+G43</f>
        <v>1476.8092897842369</v>
      </c>
      <c r="H44" s="58">
        <f t="shared" si="17"/>
        <v>7.102157633198658E-4</v>
      </c>
      <c r="I44" s="56">
        <f>I39+I40+I41+I42+I43</f>
        <v>155901</v>
      </c>
      <c r="J44" s="59">
        <f>J39+J40+J41+J42+J43</f>
        <v>155901</v>
      </c>
      <c r="K44" s="60">
        <f t="shared" si="18"/>
        <v>0</v>
      </c>
      <c r="L44" s="56">
        <f>L39+L40+L41+L42+L43</f>
        <v>147947</v>
      </c>
      <c r="M44" s="59">
        <f>M39+M40+M41+M42+M43</f>
        <v>147947</v>
      </c>
      <c r="N44" s="60">
        <f t="shared" si="19"/>
        <v>0</v>
      </c>
    </row>
    <row r="45" spans="1:14">
      <c r="A45" s="46"/>
      <c r="B45" s="47"/>
      <c r="C45" s="48"/>
      <c r="D45" s="65"/>
      <c r="E45" s="67"/>
      <c r="F45" s="48"/>
      <c r="G45" s="51"/>
      <c r="H45" s="67"/>
      <c r="I45" s="48"/>
      <c r="J45" s="66"/>
      <c r="K45" s="68"/>
      <c r="L45" s="48"/>
      <c r="M45" s="54"/>
      <c r="N45" s="68"/>
    </row>
    <row r="46" spans="1:14" s="41" customFormat="1" ht="15">
      <c r="A46" s="42">
        <v>6</v>
      </c>
      <c r="B46" s="43" t="s">
        <v>18</v>
      </c>
      <c r="C46" s="48"/>
      <c r="D46" s="44"/>
      <c r="E46" s="61"/>
      <c r="F46" s="48"/>
      <c r="G46" s="44"/>
      <c r="H46" s="61"/>
      <c r="I46" s="48"/>
      <c r="J46" s="44"/>
      <c r="K46" s="62"/>
      <c r="L46" s="48"/>
      <c r="M46" s="44"/>
      <c r="N46" s="62"/>
    </row>
    <row r="47" spans="1:14">
      <c r="A47" s="46"/>
      <c r="B47" s="47" t="s">
        <v>3</v>
      </c>
      <c r="C47" s="48">
        <v>13.81</v>
      </c>
      <c r="D47" s="49">
        <v>13.812173556999996</v>
      </c>
      <c r="E47" s="50">
        <f>C47-D47</f>
        <v>-2.1735569999954407E-3</v>
      </c>
      <c r="F47" s="48">
        <v>8.9499999999999993</v>
      </c>
      <c r="G47" s="51">
        <v>8.9504538259999986</v>
      </c>
      <c r="H47" s="50">
        <f>F47-G47</f>
        <v>-4.5382599999932438E-4</v>
      </c>
      <c r="I47" s="48">
        <v>104</v>
      </c>
      <c r="J47" s="52">
        <v>104</v>
      </c>
      <c r="K47" s="53">
        <f>I47-J47</f>
        <v>0</v>
      </c>
      <c r="L47" s="48">
        <v>203</v>
      </c>
      <c r="M47" s="54">
        <v>203</v>
      </c>
      <c r="N47" s="53">
        <f>L47-M47</f>
        <v>0</v>
      </c>
    </row>
    <row r="48" spans="1:14">
      <c r="A48" s="46"/>
      <c r="B48" s="47" t="s">
        <v>4</v>
      </c>
      <c r="C48" s="48">
        <v>259.36</v>
      </c>
      <c r="D48" s="49">
        <v>259.36089985799555</v>
      </c>
      <c r="E48" s="50">
        <f t="shared" ref="E48:E52" si="20">C48-D48</f>
        <v>-8.9985799553460311E-4</v>
      </c>
      <c r="F48" s="48">
        <v>446.71</v>
      </c>
      <c r="G48" s="63">
        <v>446.7149951219937</v>
      </c>
      <c r="H48" s="50">
        <f t="shared" ref="H48:H52" si="21">F48-G48</f>
        <v>-4.9951219937156566E-3</v>
      </c>
      <c r="I48" s="48">
        <v>44559</v>
      </c>
      <c r="J48" s="52">
        <v>44559</v>
      </c>
      <c r="K48" s="53">
        <f t="shared" ref="K48:K52" si="22">I48-J48</f>
        <v>0</v>
      </c>
      <c r="L48" s="48">
        <v>60240</v>
      </c>
      <c r="M48" s="64">
        <v>60240</v>
      </c>
      <c r="N48" s="53">
        <f t="shared" ref="N48:N52" si="23">L48-M48</f>
        <v>0</v>
      </c>
    </row>
    <row r="49" spans="1:14" ht="14.25" customHeight="1">
      <c r="A49" s="46"/>
      <c r="B49" s="47" t="s">
        <v>5</v>
      </c>
      <c r="C49" s="48">
        <v>236.44</v>
      </c>
      <c r="D49" s="65">
        <v>236.69140735000002</v>
      </c>
      <c r="E49" s="50">
        <f t="shared" si="20"/>
        <v>-0.25140735000002223</v>
      </c>
      <c r="F49" s="48">
        <v>242.16</v>
      </c>
      <c r="G49" s="69">
        <v>242.16045490889832</v>
      </c>
      <c r="H49" s="50">
        <f t="shared" si="21"/>
        <v>-4.5490889831967252E-4</v>
      </c>
      <c r="I49" s="48">
        <v>0</v>
      </c>
      <c r="J49" s="66">
        <v>16</v>
      </c>
      <c r="K49" s="53">
        <f t="shared" si="22"/>
        <v>-16</v>
      </c>
      <c r="L49" s="48">
        <v>7</v>
      </c>
      <c r="M49" s="70">
        <v>7</v>
      </c>
      <c r="N49" s="53">
        <f t="shared" si="23"/>
        <v>0</v>
      </c>
    </row>
    <row r="50" spans="1:14">
      <c r="A50" s="46"/>
      <c r="B50" s="47" t="s">
        <v>6</v>
      </c>
      <c r="C50" s="48">
        <v>2.06</v>
      </c>
      <c r="D50" s="65">
        <v>2.0641899390000003</v>
      </c>
      <c r="E50" s="50">
        <f t="shared" si="20"/>
        <v>-4.1899390000001979E-3</v>
      </c>
      <c r="F50" s="48">
        <v>2.8</v>
      </c>
      <c r="G50" s="51">
        <v>2.8009206522542378</v>
      </c>
      <c r="H50" s="50">
        <f t="shared" si="21"/>
        <v>-9.206522542379858E-4</v>
      </c>
      <c r="I50" s="48">
        <v>0</v>
      </c>
      <c r="J50" s="66">
        <v>0</v>
      </c>
      <c r="K50" s="53">
        <f t="shared" si="22"/>
        <v>0</v>
      </c>
      <c r="L50" s="48">
        <v>3</v>
      </c>
      <c r="M50" s="54">
        <v>3</v>
      </c>
      <c r="N50" s="53">
        <f t="shared" si="23"/>
        <v>0</v>
      </c>
    </row>
    <row r="51" spans="1:14">
      <c r="A51" s="46"/>
      <c r="B51" s="47" t="s">
        <v>25</v>
      </c>
      <c r="C51" s="48">
        <v>0.27</v>
      </c>
      <c r="D51" s="65">
        <v>0</v>
      </c>
      <c r="E51" s="50">
        <f t="shared" si="20"/>
        <v>0.27</v>
      </c>
      <c r="F51" s="48">
        <v>37.229999999999997</v>
      </c>
      <c r="G51" s="51">
        <v>37.231922632</v>
      </c>
      <c r="H51" s="50">
        <f t="shared" si="21"/>
        <v>-1.9226320000029773E-3</v>
      </c>
      <c r="I51" s="48">
        <v>16</v>
      </c>
      <c r="J51" s="66">
        <v>0</v>
      </c>
      <c r="K51" s="53">
        <f t="shared" si="22"/>
        <v>16</v>
      </c>
      <c r="L51" s="48">
        <v>9</v>
      </c>
      <c r="M51" s="54">
        <v>9</v>
      </c>
      <c r="N51" s="53">
        <f t="shared" si="23"/>
        <v>0</v>
      </c>
    </row>
    <row r="52" spans="1:14" s="41" customFormat="1" ht="15">
      <c r="A52" s="42"/>
      <c r="B52" s="55"/>
      <c r="C52" s="56">
        <f>C47+C48+C49+C50+C51</f>
        <v>511.94</v>
      </c>
      <c r="D52" s="57">
        <f>D47+D48+D49+D50+D51</f>
        <v>511.92867070399558</v>
      </c>
      <c r="E52" s="58">
        <f t="shared" si="20"/>
        <v>1.132929600441912E-2</v>
      </c>
      <c r="F52" s="56">
        <f>F47+F48+F49+F50+F51</f>
        <v>737.84999999999991</v>
      </c>
      <c r="G52" s="57">
        <f>G47+G48+G49+G50+G51</f>
        <v>737.85874714114618</v>
      </c>
      <c r="H52" s="58">
        <f t="shared" si="21"/>
        <v>-8.747141146272952E-3</v>
      </c>
      <c r="I52" s="56">
        <f>I47+I48+I49+I50+I51</f>
        <v>44679</v>
      </c>
      <c r="J52" s="59">
        <f>J47+J48+J49+J50+J51</f>
        <v>44679</v>
      </c>
      <c r="K52" s="60">
        <f t="shared" si="22"/>
        <v>0</v>
      </c>
      <c r="L52" s="56">
        <f>L47+L48+L49+L50+L51</f>
        <v>60462</v>
      </c>
      <c r="M52" s="59">
        <f>M47+M48+M49+M50+M51</f>
        <v>60462</v>
      </c>
      <c r="N52" s="60">
        <f t="shared" si="23"/>
        <v>0</v>
      </c>
    </row>
    <row r="53" spans="1:14">
      <c r="A53" s="46"/>
      <c r="B53" s="47"/>
      <c r="C53" s="48"/>
      <c r="D53" s="65"/>
      <c r="E53" s="67"/>
      <c r="F53" s="48"/>
      <c r="G53" s="51"/>
      <c r="H53" s="67"/>
      <c r="I53" s="48"/>
      <c r="J53" s="66"/>
      <c r="K53" s="68"/>
      <c r="L53" s="48"/>
      <c r="M53" s="54"/>
      <c r="N53" s="68"/>
    </row>
    <row r="54" spans="1:14" s="41" customFormat="1" ht="15">
      <c r="A54" s="42">
        <v>7</v>
      </c>
      <c r="B54" s="43" t="s">
        <v>33</v>
      </c>
      <c r="C54" s="48"/>
      <c r="D54" s="44"/>
      <c r="E54" s="61"/>
      <c r="F54" s="48"/>
      <c r="G54" s="44"/>
      <c r="H54" s="61"/>
      <c r="I54" s="48"/>
      <c r="J54" s="44"/>
      <c r="K54" s="62"/>
      <c r="L54" s="48"/>
      <c r="M54" s="44"/>
      <c r="N54" s="62"/>
    </row>
    <row r="55" spans="1:14">
      <c r="A55" s="46"/>
      <c r="B55" s="47" t="s">
        <v>3</v>
      </c>
      <c r="C55" s="48">
        <v>22.05</v>
      </c>
      <c r="D55" s="65">
        <v>22.052132099999998</v>
      </c>
      <c r="E55" s="50">
        <f>C55-D55</f>
        <v>-2.1320999999971946E-3</v>
      </c>
      <c r="F55" s="48">
        <v>21.99</v>
      </c>
      <c r="G55" s="69">
        <v>21.994518399999997</v>
      </c>
      <c r="H55" s="50">
        <f>F55-G55</f>
        <v>-4.5183999999984792E-3</v>
      </c>
      <c r="I55" s="48">
        <v>2094</v>
      </c>
      <c r="J55" s="66">
        <v>2094</v>
      </c>
      <c r="K55" s="53">
        <f>I55-J55</f>
        <v>0</v>
      </c>
      <c r="L55" s="48">
        <v>4684</v>
      </c>
      <c r="M55" s="70">
        <v>4684</v>
      </c>
      <c r="N55" s="53">
        <f>L55-M55</f>
        <v>0</v>
      </c>
    </row>
    <row r="56" spans="1:14">
      <c r="A56" s="46"/>
      <c r="B56" s="47" t="s">
        <v>4</v>
      </c>
      <c r="C56" s="48">
        <v>93.67</v>
      </c>
      <c r="D56" s="65">
        <v>93.670940286999993</v>
      </c>
      <c r="E56" s="50">
        <f t="shared" ref="E56:E60" si="24">C56-D56</f>
        <v>-9.4028699999171295E-4</v>
      </c>
      <c r="F56" s="48">
        <v>172.71</v>
      </c>
      <c r="G56" s="69">
        <v>172.71187394100002</v>
      </c>
      <c r="H56" s="50">
        <f t="shared" ref="H56:H60" si="25">F56-G56</f>
        <v>-1.8739410000137013E-3</v>
      </c>
      <c r="I56" s="48">
        <v>34099</v>
      </c>
      <c r="J56" s="66">
        <v>34099</v>
      </c>
      <c r="K56" s="53">
        <f t="shared" ref="K56:K60" si="26">I56-J56</f>
        <v>0</v>
      </c>
      <c r="L56" s="48">
        <v>46850</v>
      </c>
      <c r="M56" s="70">
        <v>46850</v>
      </c>
      <c r="N56" s="53">
        <f t="shared" ref="N56:N60" si="27">L56-M56</f>
        <v>0</v>
      </c>
    </row>
    <row r="57" spans="1:14">
      <c r="A57" s="46"/>
      <c r="B57" s="47" t="s">
        <v>5</v>
      </c>
      <c r="C57" s="48">
        <v>311.14999999999998</v>
      </c>
      <c r="D57" s="71">
        <v>387.01466527181691</v>
      </c>
      <c r="E57" s="50">
        <f t="shared" si="24"/>
        <v>-75.864665271816932</v>
      </c>
      <c r="F57" s="48">
        <v>508.39</v>
      </c>
      <c r="G57" s="69">
        <v>508.39284823018897</v>
      </c>
      <c r="H57" s="50">
        <f t="shared" si="25"/>
        <v>-2.8482301889880546E-3</v>
      </c>
      <c r="I57" s="48">
        <v>12</v>
      </c>
      <c r="J57" s="72">
        <v>320</v>
      </c>
      <c r="K57" s="53">
        <f t="shared" si="26"/>
        <v>-308</v>
      </c>
      <c r="L57" s="48">
        <v>14</v>
      </c>
      <c r="M57" s="70">
        <v>14</v>
      </c>
      <c r="N57" s="53">
        <f t="shared" si="27"/>
        <v>0</v>
      </c>
    </row>
    <row r="58" spans="1:14">
      <c r="A58" s="46"/>
      <c r="B58" s="47" t="s">
        <v>6</v>
      </c>
      <c r="C58" s="48">
        <v>0</v>
      </c>
      <c r="D58" s="49">
        <v>0</v>
      </c>
      <c r="E58" s="50">
        <f t="shared" si="24"/>
        <v>0</v>
      </c>
      <c r="F58" s="48">
        <v>0</v>
      </c>
      <c r="G58" s="63">
        <v>0</v>
      </c>
      <c r="H58" s="50">
        <f t="shared" si="25"/>
        <v>0</v>
      </c>
      <c r="I58" s="48">
        <v>0</v>
      </c>
      <c r="J58" s="52">
        <v>0</v>
      </c>
      <c r="K58" s="53">
        <f t="shared" si="26"/>
        <v>0</v>
      </c>
      <c r="L58" s="48">
        <v>0</v>
      </c>
      <c r="M58" s="64">
        <v>0</v>
      </c>
      <c r="N58" s="53">
        <f t="shared" si="27"/>
        <v>0</v>
      </c>
    </row>
    <row r="59" spans="1:14">
      <c r="A59" s="46"/>
      <c r="B59" s="47" t="s">
        <v>25</v>
      </c>
      <c r="C59" s="48">
        <v>75.87</v>
      </c>
      <c r="D59" s="49">
        <v>0</v>
      </c>
      <c r="E59" s="50">
        <f t="shared" si="24"/>
        <v>75.87</v>
      </c>
      <c r="F59" s="48">
        <v>164.57</v>
      </c>
      <c r="G59" s="51">
        <v>164.57301198342503</v>
      </c>
      <c r="H59" s="50">
        <f t="shared" si="25"/>
        <v>-3.0119834250399435E-3</v>
      </c>
      <c r="I59" s="48">
        <v>308</v>
      </c>
      <c r="J59" s="52">
        <v>0</v>
      </c>
      <c r="K59" s="53">
        <f t="shared" si="26"/>
        <v>308</v>
      </c>
      <c r="L59" s="48">
        <v>766</v>
      </c>
      <c r="M59" s="54">
        <v>766</v>
      </c>
      <c r="N59" s="53">
        <f t="shared" si="27"/>
        <v>0</v>
      </c>
    </row>
    <row r="60" spans="1:14" s="41" customFormat="1" ht="15">
      <c r="A60" s="42"/>
      <c r="B60" s="55"/>
      <c r="C60" s="56">
        <f>C55+C56+C57+C58+C59</f>
        <v>502.74</v>
      </c>
      <c r="D60" s="57">
        <f>D55+D56+D57+D58+D59</f>
        <v>502.73773765881691</v>
      </c>
      <c r="E60" s="58">
        <f t="shared" si="24"/>
        <v>2.2623411830977602E-3</v>
      </c>
      <c r="F60" s="56">
        <f>F55+F56+F57+F58+F59</f>
        <v>867.66000000000008</v>
      </c>
      <c r="G60" s="57">
        <f>G55+G56+G57+G58+G59</f>
        <v>867.67225255461403</v>
      </c>
      <c r="H60" s="58">
        <f t="shared" si="25"/>
        <v>-1.2252554613951361E-2</v>
      </c>
      <c r="I60" s="56">
        <f>I55+I56+I57+I58+I59</f>
        <v>36513</v>
      </c>
      <c r="J60" s="59">
        <f>J55+J56+J57+J58+J59</f>
        <v>36513</v>
      </c>
      <c r="K60" s="60">
        <f t="shared" si="26"/>
        <v>0</v>
      </c>
      <c r="L60" s="56">
        <f>L55+L56+L57+L58+L59</f>
        <v>52314</v>
      </c>
      <c r="M60" s="59">
        <f>M55+M56+M57+M58+M59</f>
        <v>52314</v>
      </c>
      <c r="N60" s="60">
        <f t="shared" si="27"/>
        <v>0</v>
      </c>
    </row>
    <row r="61" spans="1:14">
      <c r="A61" s="46"/>
      <c r="B61" s="47"/>
      <c r="C61" s="48"/>
      <c r="D61" s="49"/>
      <c r="E61" s="50"/>
      <c r="F61" s="48"/>
      <c r="G61" s="51"/>
      <c r="H61" s="50"/>
      <c r="I61" s="48"/>
      <c r="J61" s="52"/>
      <c r="K61" s="53"/>
      <c r="L61" s="48"/>
      <c r="M61" s="54"/>
      <c r="N61" s="53"/>
    </row>
    <row r="62" spans="1:14" s="41" customFormat="1" ht="15">
      <c r="A62" s="42">
        <v>8</v>
      </c>
      <c r="B62" s="43" t="s">
        <v>34</v>
      </c>
      <c r="C62" s="48"/>
      <c r="D62" s="44"/>
      <c r="E62" s="61"/>
      <c r="F62" s="48"/>
      <c r="G62" s="44"/>
      <c r="H62" s="61"/>
      <c r="I62" s="48"/>
      <c r="J62" s="44"/>
      <c r="K62" s="62"/>
      <c r="L62" s="48"/>
      <c r="M62" s="44"/>
      <c r="N62" s="62"/>
    </row>
    <row r="63" spans="1:14">
      <c r="A63" s="46"/>
      <c r="B63" s="47" t="s">
        <v>3</v>
      </c>
      <c r="C63" s="48">
        <v>7.52</v>
      </c>
      <c r="D63" s="73">
        <v>7.518472721000002</v>
      </c>
      <c r="E63" s="50">
        <f>C63-D63</f>
        <v>1.5272789999976055E-3</v>
      </c>
      <c r="F63" s="48">
        <v>9.09</v>
      </c>
      <c r="G63" s="51">
        <v>9.0917452440000019</v>
      </c>
      <c r="H63" s="50">
        <f>F63-G63</f>
        <v>-1.7452440000020886E-3</v>
      </c>
      <c r="I63" s="48">
        <v>233</v>
      </c>
      <c r="J63" s="74">
        <v>233</v>
      </c>
      <c r="K63" s="53">
        <f>I63-J63</f>
        <v>0</v>
      </c>
      <c r="L63" s="48">
        <v>711</v>
      </c>
      <c r="M63" s="54">
        <v>711</v>
      </c>
      <c r="N63" s="53">
        <f>L63-M63</f>
        <v>0</v>
      </c>
    </row>
    <row r="64" spans="1:14">
      <c r="A64" s="46"/>
      <c r="B64" s="47" t="s">
        <v>4</v>
      </c>
      <c r="C64" s="48">
        <v>65.78</v>
      </c>
      <c r="D64" s="73">
        <v>65.784743035000673</v>
      </c>
      <c r="E64" s="50">
        <f t="shared" ref="E64:E68" si="28">C64-D64</f>
        <v>-4.7430350006720801E-3</v>
      </c>
      <c r="F64" s="48">
        <v>94.31</v>
      </c>
      <c r="G64" s="69">
        <v>94.310013575999761</v>
      </c>
      <c r="H64" s="50">
        <f t="shared" ref="H64:H68" si="29">F64-G64</f>
        <v>-1.3575999759041224E-5</v>
      </c>
      <c r="I64" s="48">
        <v>19158</v>
      </c>
      <c r="J64" s="74">
        <v>19158</v>
      </c>
      <c r="K64" s="53">
        <f t="shared" ref="K64:K68" si="30">I64-J64</f>
        <v>0</v>
      </c>
      <c r="L64" s="48">
        <v>26795</v>
      </c>
      <c r="M64" s="70">
        <v>26795</v>
      </c>
      <c r="N64" s="53">
        <f t="shared" ref="N64:N68" si="31">L64-M64</f>
        <v>0</v>
      </c>
    </row>
    <row r="65" spans="1:14">
      <c r="A65" s="46"/>
      <c r="B65" s="47" t="s">
        <v>5</v>
      </c>
      <c r="C65" s="48">
        <v>10.48</v>
      </c>
      <c r="D65" s="73">
        <v>10.475672536999998</v>
      </c>
      <c r="E65" s="50">
        <f t="shared" si="28"/>
        <v>4.3274630000027514E-3</v>
      </c>
      <c r="F65" s="48">
        <v>18.670000000000002</v>
      </c>
      <c r="G65" s="69">
        <v>18.667444265</v>
      </c>
      <c r="H65" s="50">
        <f t="shared" si="29"/>
        <v>2.5557350000013912E-3</v>
      </c>
      <c r="I65" s="48">
        <v>0</v>
      </c>
      <c r="J65" s="74">
        <v>0</v>
      </c>
      <c r="K65" s="53">
        <f t="shared" si="30"/>
        <v>0</v>
      </c>
      <c r="L65" s="48">
        <v>0</v>
      </c>
      <c r="M65" s="70">
        <v>0</v>
      </c>
      <c r="N65" s="53">
        <f t="shared" si="31"/>
        <v>0</v>
      </c>
    </row>
    <row r="66" spans="1:14">
      <c r="A66" s="46"/>
      <c r="B66" s="47" t="s">
        <v>6</v>
      </c>
      <c r="C66" s="48">
        <v>0.98</v>
      </c>
      <c r="D66" s="49">
        <v>20.45227277699454</v>
      </c>
      <c r="E66" s="50">
        <f t="shared" si="28"/>
        <v>-19.47227277699454</v>
      </c>
      <c r="F66" s="48">
        <v>9.68</v>
      </c>
      <c r="G66" s="69">
        <v>9.6828967000000006</v>
      </c>
      <c r="H66" s="50">
        <f t="shared" si="29"/>
        <v>-2.8967000000008625E-3</v>
      </c>
      <c r="I66" s="48">
        <v>3</v>
      </c>
      <c r="J66" s="52">
        <v>63</v>
      </c>
      <c r="K66" s="53">
        <f t="shared" si="30"/>
        <v>-60</v>
      </c>
      <c r="L66" s="48">
        <v>9</v>
      </c>
      <c r="M66" s="70">
        <v>9</v>
      </c>
      <c r="N66" s="53">
        <f t="shared" si="31"/>
        <v>0</v>
      </c>
    </row>
    <row r="67" spans="1:14">
      <c r="A67" s="46"/>
      <c r="B67" s="47" t="s">
        <v>25</v>
      </c>
      <c r="C67" s="48">
        <v>19.47</v>
      </c>
      <c r="D67" s="49">
        <v>0</v>
      </c>
      <c r="E67" s="50">
        <f t="shared" si="28"/>
        <v>19.47</v>
      </c>
      <c r="F67" s="48">
        <v>12.94</v>
      </c>
      <c r="G67" s="69">
        <v>12.936288601479458</v>
      </c>
      <c r="H67" s="50">
        <f t="shared" si="29"/>
        <v>3.7113985205419198E-3</v>
      </c>
      <c r="I67" s="48">
        <v>60</v>
      </c>
      <c r="J67" s="52">
        <v>0</v>
      </c>
      <c r="K67" s="53">
        <f t="shared" si="30"/>
        <v>60</v>
      </c>
      <c r="L67" s="48">
        <v>36</v>
      </c>
      <c r="M67" s="70">
        <v>36</v>
      </c>
      <c r="N67" s="53">
        <f t="shared" si="31"/>
        <v>0</v>
      </c>
    </row>
    <row r="68" spans="1:14" s="41" customFormat="1" ht="15">
      <c r="A68" s="42"/>
      <c r="B68" s="55"/>
      <c r="C68" s="56">
        <f>C63+C64+C65+C66+C67</f>
        <v>104.23</v>
      </c>
      <c r="D68" s="57">
        <f>D63+D64+D65+D66+D67</f>
        <v>104.23116106999521</v>
      </c>
      <c r="E68" s="58">
        <f t="shared" si="28"/>
        <v>-1.1610699952058212E-3</v>
      </c>
      <c r="F68" s="56">
        <f>F63+F64+F65+F66+F67</f>
        <v>144.69</v>
      </c>
      <c r="G68" s="57">
        <f>G63+G64+G65+G66+G67</f>
        <v>144.6883883864792</v>
      </c>
      <c r="H68" s="58">
        <f t="shared" si="29"/>
        <v>1.6116135207937532E-3</v>
      </c>
      <c r="I68" s="56">
        <f>I63+I64+I65+I66+I67</f>
        <v>19454</v>
      </c>
      <c r="J68" s="59">
        <f>J63+J64+J65+J66+J67</f>
        <v>19454</v>
      </c>
      <c r="K68" s="60">
        <f t="shared" si="30"/>
        <v>0</v>
      </c>
      <c r="L68" s="56">
        <f>L63+L64+L65+L66+L67</f>
        <v>27551</v>
      </c>
      <c r="M68" s="59">
        <f>M63+M64+M65+M66+M67</f>
        <v>27551</v>
      </c>
      <c r="N68" s="60">
        <f t="shared" si="31"/>
        <v>0</v>
      </c>
    </row>
    <row r="69" spans="1:14">
      <c r="A69" s="46"/>
      <c r="B69" s="47"/>
      <c r="C69" s="48"/>
      <c r="D69" s="49"/>
      <c r="E69" s="50"/>
      <c r="F69" s="48"/>
      <c r="G69" s="69"/>
      <c r="H69" s="50"/>
      <c r="I69" s="48"/>
      <c r="J69" s="52"/>
      <c r="K69" s="53"/>
      <c r="L69" s="48"/>
      <c r="M69" s="70"/>
      <c r="N69" s="53"/>
    </row>
    <row r="70" spans="1:14" s="75" customFormat="1" ht="15">
      <c r="A70" s="42">
        <v>9</v>
      </c>
      <c r="B70" s="43" t="s">
        <v>20</v>
      </c>
      <c r="C70" s="48"/>
      <c r="D70" s="44"/>
      <c r="E70" s="61"/>
      <c r="F70" s="48"/>
      <c r="G70" s="44"/>
      <c r="H70" s="61"/>
      <c r="I70" s="48"/>
      <c r="J70" s="44"/>
      <c r="K70" s="62"/>
      <c r="L70" s="48"/>
      <c r="M70" s="44"/>
      <c r="N70" s="62"/>
    </row>
    <row r="71" spans="1:14" s="78" customFormat="1">
      <c r="A71" s="46"/>
      <c r="B71" s="47" t="s">
        <v>3</v>
      </c>
      <c r="C71" s="48">
        <v>206.98</v>
      </c>
      <c r="D71" s="76">
        <v>206.97788038000002</v>
      </c>
      <c r="E71" s="50">
        <f>C71-D71</f>
        <v>2.1196199999735654E-3</v>
      </c>
      <c r="F71" s="48">
        <v>19.079999999999998</v>
      </c>
      <c r="G71" s="69">
        <v>19.077341993999998</v>
      </c>
      <c r="H71" s="50">
        <f>F71-G71</f>
        <v>2.6580060000007677E-3</v>
      </c>
      <c r="I71" s="48">
        <v>285</v>
      </c>
      <c r="J71" s="77">
        <v>285</v>
      </c>
      <c r="K71" s="53">
        <f>I71-J71</f>
        <v>0</v>
      </c>
      <c r="L71" s="48">
        <v>292</v>
      </c>
      <c r="M71" s="70">
        <v>292</v>
      </c>
      <c r="N71" s="53">
        <f>L71-M71</f>
        <v>0</v>
      </c>
    </row>
    <row r="72" spans="1:14" s="78" customFormat="1">
      <c r="A72" s="46"/>
      <c r="B72" s="47" t="s">
        <v>4</v>
      </c>
      <c r="C72" s="48">
        <v>324.88</v>
      </c>
      <c r="D72" s="76">
        <v>324.88155582899998</v>
      </c>
      <c r="E72" s="50">
        <f t="shared" ref="E72:E76" si="32">C72-D72</f>
        <v>-1.5558289999830777E-3</v>
      </c>
      <c r="F72" s="48">
        <v>319.63</v>
      </c>
      <c r="G72" s="69">
        <v>319.62536685800001</v>
      </c>
      <c r="H72" s="50">
        <f t="shared" ref="H72:H76" si="33">F72-G72</f>
        <v>4.6331419999887657E-3</v>
      </c>
      <c r="I72" s="48">
        <v>104069</v>
      </c>
      <c r="J72" s="77">
        <v>104069</v>
      </c>
      <c r="K72" s="53">
        <f t="shared" ref="K72:K76" si="34">I72-J72</f>
        <v>0</v>
      </c>
      <c r="L72" s="48">
        <v>111867</v>
      </c>
      <c r="M72" s="70">
        <v>111867</v>
      </c>
      <c r="N72" s="53">
        <f t="shared" ref="N72:N76" si="35">L72-M72</f>
        <v>0</v>
      </c>
    </row>
    <row r="73" spans="1:14" s="78" customFormat="1">
      <c r="A73" s="46"/>
      <c r="B73" s="47" t="s">
        <v>5</v>
      </c>
      <c r="C73" s="48">
        <v>0</v>
      </c>
      <c r="D73" s="76">
        <v>0</v>
      </c>
      <c r="E73" s="50">
        <f t="shared" si="32"/>
        <v>0</v>
      </c>
      <c r="F73" s="48">
        <v>0.25</v>
      </c>
      <c r="G73" s="51">
        <v>0.24548562999999998</v>
      </c>
      <c r="H73" s="50">
        <f t="shared" si="33"/>
        <v>4.5143700000000175E-3</v>
      </c>
      <c r="I73" s="48">
        <v>0</v>
      </c>
      <c r="J73" s="77">
        <v>0</v>
      </c>
      <c r="K73" s="53">
        <f t="shared" si="34"/>
        <v>0</v>
      </c>
      <c r="L73" s="48">
        <v>0</v>
      </c>
      <c r="M73" s="54">
        <v>0</v>
      </c>
      <c r="N73" s="53">
        <f t="shared" si="35"/>
        <v>0</v>
      </c>
    </row>
    <row r="74" spans="1:14" s="78" customFormat="1">
      <c r="A74" s="46"/>
      <c r="B74" s="47" t="s">
        <v>6</v>
      </c>
      <c r="C74" s="48">
        <v>17.07</v>
      </c>
      <c r="D74" s="76">
        <v>31.029780949587433</v>
      </c>
      <c r="E74" s="50">
        <f t="shared" si="32"/>
        <v>-13.959780949587433</v>
      </c>
      <c r="F74" s="48">
        <v>44.92</v>
      </c>
      <c r="G74" s="79">
        <v>44.924589502345299</v>
      </c>
      <c r="H74" s="50">
        <f t="shared" si="33"/>
        <v>-4.5895023452970918E-3</v>
      </c>
      <c r="I74" s="48">
        <v>154</v>
      </c>
      <c r="J74" s="77">
        <v>154</v>
      </c>
      <c r="K74" s="53">
        <f t="shared" si="34"/>
        <v>0</v>
      </c>
      <c r="L74" s="48">
        <v>144</v>
      </c>
      <c r="M74" s="80">
        <v>144</v>
      </c>
      <c r="N74" s="53">
        <f t="shared" si="35"/>
        <v>0</v>
      </c>
    </row>
    <row r="75" spans="1:14" s="78" customFormat="1">
      <c r="A75" s="46"/>
      <c r="B75" s="47" t="s">
        <v>25</v>
      </c>
      <c r="C75" s="48">
        <v>13.96</v>
      </c>
      <c r="D75" s="76">
        <v>0</v>
      </c>
      <c r="E75" s="50">
        <f t="shared" si="32"/>
        <v>13.96</v>
      </c>
      <c r="F75" s="48">
        <v>17.84</v>
      </c>
      <c r="G75" s="51">
        <v>17.843249590678486</v>
      </c>
      <c r="H75" s="50">
        <f t="shared" si="33"/>
        <v>-3.2495906784859585E-3</v>
      </c>
      <c r="I75" s="48">
        <v>0</v>
      </c>
      <c r="J75" s="77">
        <v>0</v>
      </c>
      <c r="K75" s="53">
        <f t="shared" si="34"/>
        <v>0</v>
      </c>
      <c r="L75" s="48">
        <v>0</v>
      </c>
      <c r="M75" s="54">
        <v>0</v>
      </c>
      <c r="N75" s="53">
        <f t="shared" si="35"/>
        <v>0</v>
      </c>
    </row>
    <row r="76" spans="1:14" s="75" customFormat="1" ht="15">
      <c r="A76" s="42"/>
      <c r="B76" s="55"/>
      <c r="C76" s="56">
        <f>C71+C72+C73+C74+C75</f>
        <v>562.8900000000001</v>
      </c>
      <c r="D76" s="57">
        <f>D71+D72+D73+D74+D75</f>
        <v>562.88921715858748</v>
      </c>
      <c r="E76" s="58">
        <f t="shared" si="32"/>
        <v>7.8284141261519835E-4</v>
      </c>
      <c r="F76" s="56">
        <f>F71+F72+F73+F74+F75</f>
        <v>401.71999999999997</v>
      </c>
      <c r="G76" s="57">
        <f>G71+G72+G73+G74+G75</f>
        <v>401.71603357502386</v>
      </c>
      <c r="H76" s="58">
        <f t="shared" si="33"/>
        <v>3.9664249761131032E-3</v>
      </c>
      <c r="I76" s="56">
        <f>I71+I72+I73+I74+I75</f>
        <v>104508</v>
      </c>
      <c r="J76" s="59">
        <f>J71+J72+J73+J74+J75</f>
        <v>104508</v>
      </c>
      <c r="K76" s="60">
        <f t="shared" si="34"/>
        <v>0</v>
      </c>
      <c r="L76" s="56">
        <f>L71+L72+L73+L74+L75</f>
        <v>112303</v>
      </c>
      <c r="M76" s="59">
        <f>M71+M72+M73+M74+M75</f>
        <v>112303</v>
      </c>
      <c r="N76" s="60">
        <f t="shared" si="35"/>
        <v>0</v>
      </c>
    </row>
    <row r="77" spans="1:14" s="78" customFormat="1">
      <c r="A77" s="46"/>
      <c r="B77" s="47"/>
      <c r="C77" s="48"/>
      <c r="D77" s="76"/>
      <c r="E77" s="81"/>
      <c r="F77" s="48"/>
      <c r="G77" s="51"/>
      <c r="H77" s="81"/>
      <c r="I77" s="48"/>
      <c r="J77" s="77"/>
      <c r="K77" s="82"/>
      <c r="L77" s="48"/>
      <c r="M77" s="54"/>
      <c r="N77" s="82"/>
    </row>
    <row r="78" spans="1:14" s="85" customFormat="1" ht="15">
      <c r="A78" s="83">
        <v>10</v>
      </c>
      <c r="B78" s="84" t="s">
        <v>17</v>
      </c>
      <c r="C78" s="48"/>
      <c r="D78" s="44"/>
      <c r="E78" s="61"/>
      <c r="F78" s="48"/>
      <c r="G78" s="44"/>
      <c r="H78" s="61"/>
      <c r="I78" s="48"/>
      <c r="J78" s="44"/>
      <c r="K78" s="62"/>
      <c r="L78" s="48"/>
      <c r="M78" s="44"/>
      <c r="N78" s="62"/>
    </row>
    <row r="79" spans="1:14">
      <c r="A79" s="46"/>
      <c r="B79" s="47" t="s">
        <v>3</v>
      </c>
      <c r="C79" s="48">
        <v>4.7699999999999996</v>
      </c>
      <c r="D79" s="49">
        <v>4.7733895420000003</v>
      </c>
      <c r="E79" s="50">
        <f>C79-D79</f>
        <v>-3.3895420000007448E-3</v>
      </c>
      <c r="F79" s="48">
        <v>4.78</v>
      </c>
      <c r="G79" s="51">
        <v>4.7809544640000006</v>
      </c>
      <c r="H79" s="50">
        <f>F79-G79</f>
        <v>-9.5446400000032128E-4</v>
      </c>
      <c r="I79" s="48">
        <v>912</v>
      </c>
      <c r="J79" s="52">
        <v>912</v>
      </c>
      <c r="K79" s="53">
        <f>I79-J79</f>
        <v>0</v>
      </c>
      <c r="L79" s="48">
        <v>611</v>
      </c>
      <c r="M79" s="54">
        <v>611</v>
      </c>
      <c r="N79" s="53">
        <f>L79-M79</f>
        <v>0</v>
      </c>
    </row>
    <row r="80" spans="1:14">
      <c r="A80" s="46"/>
      <c r="B80" s="47" t="s">
        <v>4</v>
      </c>
      <c r="C80" s="48">
        <v>70.06</v>
      </c>
      <c r="D80" s="49">
        <v>70.061342417000006</v>
      </c>
      <c r="E80" s="50">
        <f t="shared" ref="E80:E84" si="36">C80-D80</f>
        <v>-1.3424170000035929E-3</v>
      </c>
      <c r="F80" s="48">
        <v>121.12</v>
      </c>
      <c r="G80" s="63">
        <v>121.12481629899997</v>
      </c>
      <c r="H80" s="50">
        <f t="shared" ref="H80:H84" si="37">F80-G80</f>
        <v>-4.8162989999696038E-3</v>
      </c>
      <c r="I80" s="48">
        <v>19987</v>
      </c>
      <c r="J80" s="52">
        <v>19987</v>
      </c>
      <c r="K80" s="53">
        <f t="shared" ref="K80:K84" si="38">I80-J80</f>
        <v>0</v>
      </c>
      <c r="L80" s="48">
        <v>42313</v>
      </c>
      <c r="M80" s="64">
        <v>42313</v>
      </c>
      <c r="N80" s="53">
        <f t="shared" ref="N80:N84" si="39">L80-M80</f>
        <v>0</v>
      </c>
    </row>
    <row r="81" spans="1:14">
      <c r="A81" s="46"/>
      <c r="B81" s="47" t="s">
        <v>5</v>
      </c>
      <c r="C81" s="48">
        <v>12.41</v>
      </c>
      <c r="D81" s="49">
        <v>12.408772627463257</v>
      </c>
      <c r="E81" s="50">
        <f t="shared" si="36"/>
        <v>1.2273725367428767E-3</v>
      </c>
      <c r="F81" s="48">
        <v>29.59</v>
      </c>
      <c r="G81" s="51">
        <v>29.586573885000004</v>
      </c>
      <c r="H81" s="50">
        <f t="shared" si="37"/>
        <v>3.4261149999963436E-3</v>
      </c>
      <c r="I81" s="48">
        <v>4</v>
      </c>
      <c r="J81" s="52">
        <v>4</v>
      </c>
      <c r="K81" s="53">
        <f t="shared" si="38"/>
        <v>0</v>
      </c>
      <c r="L81" s="48">
        <v>12</v>
      </c>
      <c r="M81" s="54">
        <v>12</v>
      </c>
      <c r="N81" s="53">
        <f t="shared" si="39"/>
        <v>0</v>
      </c>
    </row>
    <row r="82" spans="1:14">
      <c r="A82" s="46"/>
      <c r="B82" s="47" t="s">
        <v>6</v>
      </c>
      <c r="C82" s="48">
        <v>0</v>
      </c>
      <c r="D82" s="49">
        <v>119.25290899999999</v>
      </c>
      <c r="E82" s="50">
        <f t="shared" si="36"/>
        <v>-119.25290899999999</v>
      </c>
      <c r="F82" s="48">
        <v>0</v>
      </c>
      <c r="G82" s="51">
        <v>0</v>
      </c>
      <c r="H82" s="50">
        <f t="shared" si="37"/>
        <v>0</v>
      </c>
      <c r="I82" s="48">
        <v>0</v>
      </c>
      <c r="J82" s="52">
        <v>53</v>
      </c>
      <c r="K82" s="53">
        <f t="shared" si="38"/>
        <v>-53</v>
      </c>
      <c r="L82" s="48">
        <v>0</v>
      </c>
      <c r="M82" s="54">
        <v>0</v>
      </c>
      <c r="N82" s="53">
        <f t="shared" si="39"/>
        <v>0</v>
      </c>
    </row>
    <row r="83" spans="1:14">
      <c r="A83" s="46"/>
      <c r="B83" s="47" t="s">
        <v>25</v>
      </c>
      <c r="C83" s="48">
        <v>119.25</v>
      </c>
      <c r="D83" s="49">
        <v>0</v>
      </c>
      <c r="E83" s="50">
        <f t="shared" si="36"/>
        <v>119.25</v>
      </c>
      <c r="F83" s="48">
        <v>154.76</v>
      </c>
      <c r="G83" s="51">
        <v>154.75764679399998</v>
      </c>
      <c r="H83" s="50">
        <f t="shared" si="37"/>
        <v>2.3532060000093225E-3</v>
      </c>
      <c r="I83" s="48">
        <v>53</v>
      </c>
      <c r="J83" s="52">
        <v>0</v>
      </c>
      <c r="K83" s="53">
        <f t="shared" si="38"/>
        <v>53</v>
      </c>
      <c r="L83" s="48">
        <v>47</v>
      </c>
      <c r="M83" s="54">
        <v>47</v>
      </c>
      <c r="N83" s="53">
        <f t="shared" si="39"/>
        <v>0</v>
      </c>
    </row>
    <row r="84" spans="1:14" s="41" customFormat="1" ht="15">
      <c r="A84" s="42"/>
      <c r="B84" s="55"/>
      <c r="C84" s="56">
        <f>C79+C80+C81+C82+C83</f>
        <v>206.49</v>
      </c>
      <c r="D84" s="57">
        <f>D79+D80+D81+D82+D83</f>
        <v>206.49641358646326</v>
      </c>
      <c r="E84" s="58">
        <f t="shared" si="36"/>
        <v>-6.4135864632532957E-3</v>
      </c>
      <c r="F84" s="56">
        <f>F79+F80+F81+F82+F83</f>
        <v>310.25</v>
      </c>
      <c r="G84" s="57">
        <f>G79+G80+G81+G82+G83</f>
        <v>310.24999144199995</v>
      </c>
      <c r="H84" s="58">
        <f t="shared" si="37"/>
        <v>8.5580000472873508E-6</v>
      </c>
      <c r="I84" s="56">
        <f>I79+I80+I81+I82+I83</f>
        <v>20956</v>
      </c>
      <c r="J84" s="59">
        <f>J79+J80+J81+J82+J83</f>
        <v>20956</v>
      </c>
      <c r="K84" s="60">
        <f t="shared" si="38"/>
        <v>0</v>
      </c>
      <c r="L84" s="56">
        <f>L79+L80+L81+L82+L83</f>
        <v>42983</v>
      </c>
      <c r="M84" s="59">
        <f>M79+M80+M81+M82+M83</f>
        <v>42983</v>
      </c>
      <c r="N84" s="60">
        <f t="shared" si="39"/>
        <v>0</v>
      </c>
    </row>
    <row r="85" spans="1:14">
      <c r="A85" s="46"/>
      <c r="B85" s="47"/>
      <c r="C85" s="48"/>
      <c r="D85" s="49"/>
      <c r="E85" s="50"/>
      <c r="F85" s="48"/>
      <c r="G85" s="51"/>
      <c r="H85" s="50"/>
      <c r="I85" s="48"/>
      <c r="J85" s="52"/>
      <c r="K85" s="53"/>
      <c r="L85" s="48"/>
      <c r="M85" s="54"/>
      <c r="N85" s="53"/>
    </row>
    <row r="86" spans="1:14" s="41" customFormat="1" ht="15">
      <c r="A86" s="42">
        <v>11</v>
      </c>
      <c r="B86" s="43" t="s">
        <v>35</v>
      </c>
      <c r="C86" s="48"/>
      <c r="D86" s="44"/>
      <c r="E86" s="61"/>
      <c r="F86" s="48"/>
      <c r="G86" s="44"/>
      <c r="H86" s="61"/>
      <c r="I86" s="48"/>
      <c r="J86" s="44"/>
      <c r="K86" s="62"/>
      <c r="L86" s="48"/>
      <c r="M86" s="44"/>
      <c r="N86" s="62"/>
    </row>
    <row r="87" spans="1:14">
      <c r="A87" s="46"/>
      <c r="B87" s="47" t="s">
        <v>3</v>
      </c>
      <c r="C87" s="48">
        <v>354.86</v>
      </c>
      <c r="D87" s="49">
        <v>354.86217454400003</v>
      </c>
      <c r="E87" s="50">
        <f>C87-D87</f>
        <v>-2.1745440000131566E-3</v>
      </c>
      <c r="F87" s="48">
        <v>460.55</v>
      </c>
      <c r="G87" s="51">
        <v>460.55016136099999</v>
      </c>
      <c r="H87" s="50">
        <f>F87-G87</f>
        <v>-1.6136099998220743E-4</v>
      </c>
      <c r="I87" s="48">
        <v>143084</v>
      </c>
      <c r="J87" s="52">
        <v>143084</v>
      </c>
      <c r="K87" s="53">
        <f>I87-J87</f>
        <v>0</v>
      </c>
      <c r="L87" s="48">
        <v>12880</v>
      </c>
      <c r="M87" s="54">
        <v>12880</v>
      </c>
      <c r="N87" s="53">
        <f>L87-M87</f>
        <v>0</v>
      </c>
    </row>
    <row r="88" spans="1:14">
      <c r="A88" s="46"/>
      <c r="B88" s="47" t="s">
        <v>4</v>
      </c>
      <c r="C88" s="48">
        <v>1737.58</v>
      </c>
      <c r="D88" s="49">
        <v>1737.5802345660004</v>
      </c>
      <c r="E88" s="50">
        <f t="shared" ref="E88:E92" si="40">C88-D88</f>
        <v>-2.3456600047211396E-4</v>
      </c>
      <c r="F88" s="48">
        <v>2452.89</v>
      </c>
      <c r="G88" s="51">
        <v>2452.8906054909999</v>
      </c>
      <c r="H88" s="50">
        <f t="shared" ref="H88:H92" si="41">F88-G88</f>
        <v>-6.0549099998752354E-4</v>
      </c>
      <c r="I88" s="48">
        <v>447547</v>
      </c>
      <c r="J88" s="52">
        <v>447547</v>
      </c>
      <c r="K88" s="53">
        <f t="shared" ref="K88:K92" si="42">I88-J88</f>
        <v>0</v>
      </c>
      <c r="L88" s="48">
        <v>580030</v>
      </c>
      <c r="M88" s="54">
        <v>580030</v>
      </c>
      <c r="N88" s="53">
        <f t="shared" ref="N88:N92" si="43">L88-M88</f>
        <v>0</v>
      </c>
    </row>
    <row r="89" spans="1:14">
      <c r="A89" s="46"/>
      <c r="B89" s="47" t="s">
        <v>5</v>
      </c>
      <c r="C89" s="48">
        <v>2497.3000000000002</v>
      </c>
      <c r="D89" s="49">
        <v>2591.0174751081272</v>
      </c>
      <c r="E89" s="50">
        <f t="shared" si="40"/>
        <v>-93.717475108127019</v>
      </c>
      <c r="F89" s="48">
        <v>3108.84</v>
      </c>
      <c r="G89" s="51">
        <v>3108.8398551835044</v>
      </c>
      <c r="H89" s="50">
        <f t="shared" si="41"/>
        <v>1.4481649577646749E-4</v>
      </c>
      <c r="I89" s="48">
        <v>65</v>
      </c>
      <c r="J89" s="52">
        <v>454</v>
      </c>
      <c r="K89" s="53">
        <f t="shared" si="42"/>
        <v>-389</v>
      </c>
      <c r="L89" s="48">
        <v>115</v>
      </c>
      <c r="M89" s="54">
        <v>115</v>
      </c>
      <c r="N89" s="53">
        <f t="shared" si="43"/>
        <v>0</v>
      </c>
    </row>
    <row r="90" spans="1:14">
      <c r="A90" s="46"/>
      <c r="B90" s="47" t="s">
        <v>6</v>
      </c>
      <c r="C90" s="48">
        <v>0</v>
      </c>
      <c r="D90" s="49">
        <v>0</v>
      </c>
      <c r="E90" s="50">
        <f t="shared" si="40"/>
        <v>0</v>
      </c>
      <c r="F90" s="48">
        <v>0</v>
      </c>
      <c r="G90" s="63">
        <v>0</v>
      </c>
      <c r="H90" s="50">
        <f t="shared" si="41"/>
        <v>0</v>
      </c>
      <c r="I90" s="48">
        <v>0</v>
      </c>
      <c r="J90" s="52">
        <v>0</v>
      </c>
      <c r="K90" s="53">
        <f t="shared" si="42"/>
        <v>0</v>
      </c>
      <c r="L90" s="48">
        <v>0</v>
      </c>
      <c r="M90" s="64">
        <v>0</v>
      </c>
      <c r="N90" s="53">
        <f t="shared" si="43"/>
        <v>0</v>
      </c>
    </row>
    <row r="91" spans="1:14">
      <c r="A91" s="46"/>
      <c r="B91" s="47" t="s">
        <v>25</v>
      </c>
      <c r="C91" s="48">
        <v>43.13</v>
      </c>
      <c r="D91" s="49">
        <v>0</v>
      </c>
      <c r="E91" s="50">
        <f t="shared" si="40"/>
        <v>43.13</v>
      </c>
      <c r="F91" s="48">
        <v>66.08</v>
      </c>
      <c r="G91" s="69">
        <v>66.08233399300056</v>
      </c>
      <c r="H91" s="50">
        <f t="shared" si="41"/>
        <v>-2.3339930005619181E-3</v>
      </c>
      <c r="I91" s="48">
        <v>148</v>
      </c>
      <c r="J91" s="52">
        <v>0</v>
      </c>
      <c r="K91" s="53">
        <f t="shared" si="42"/>
        <v>148</v>
      </c>
      <c r="L91" s="48">
        <v>242</v>
      </c>
      <c r="M91" s="70">
        <v>242</v>
      </c>
      <c r="N91" s="53">
        <f t="shared" si="43"/>
        <v>0</v>
      </c>
    </row>
    <row r="92" spans="1:14" s="41" customFormat="1" ht="15">
      <c r="A92" s="42"/>
      <c r="B92" s="55"/>
      <c r="C92" s="56">
        <f>C87+C88+C89+C90+C91</f>
        <v>4632.87</v>
      </c>
      <c r="D92" s="57">
        <f>D87+D88+D89+D90+D91</f>
        <v>4683.4598842181276</v>
      </c>
      <c r="E92" s="58">
        <f t="shared" si="40"/>
        <v>-50.589884218127736</v>
      </c>
      <c r="F92" s="56">
        <f>F87+F88+F89+F90+F91</f>
        <v>6088.3600000000006</v>
      </c>
      <c r="G92" s="57">
        <f>G87+G88+G89+G90+G91</f>
        <v>6088.3629560285044</v>
      </c>
      <c r="H92" s="58">
        <f t="shared" si="41"/>
        <v>-2.956028503831476E-3</v>
      </c>
      <c r="I92" s="56">
        <f>I87+I88+I89+I90+I91</f>
        <v>590844</v>
      </c>
      <c r="J92" s="59">
        <f>J87+J88+J89+J90+J91</f>
        <v>591085</v>
      </c>
      <c r="K92" s="60">
        <f t="shared" si="42"/>
        <v>-241</v>
      </c>
      <c r="L92" s="56">
        <f>L87+L88+L89+L90+L91</f>
        <v>593267</v>
      </c>
      <c r="M92" s="59">
        <f>M87+M88+M89+M90+M91</f>
        <v>593267</v>
      </c>
      <c r="N92" s="60">
        <f t="shared" si="43"/>
        <v>0</v>
      </c>
    </row>
    <row r="93" spans="1:14">
      <c r="A93" s="46"/>
      <c r="B93" s="47"/>
      <c r="C93" s="48"/>
      <c r="D93" s="49"/>
      <c r="E93" s="50"/>
      <c r="F93" s="48"/>
      <c r="G93" s="69"/>
      <c r="H93" s="50"/>
      <c r="I93" s="48"/>
      <c r="J93" s="52"/>
      <c r="K93" s="53"/>
      <c r="L93" s="48"/>
      <c r="M93" s="70"/>
      <c r="N93" s="53"/>
    </row>
    <row r="94" spans="1:14" s="41" customFormat="1" ht="15">
      <c r="A94" s="42">
        <v>12</v>
      </c>
      <c r="B94" s="43" t="s">
        <v>36</v>
      </c>
      <c r="C94" s="48"/>
      <c r="D94" s="44"/>
      <c r="E94" s="61"/>
      <c r="F94" s="48"/>
      <c r="G94" s="44"/>
      <c r="H94" s="61"/>
      <c r="I94" s="48"/>
      <c r="J94" s="44"/>
      <c r="K94" s="62"/>
      <c r="L94" s="48"/>
      <c r="M94" s="44"/>
      <c r="N94" s="62"/>
    </row>
    <row r="95" spans="1:14">
      <c r="A95" s="46"/>
      <c r="B95" s="47" t="s">
        <v>3</v>
      </c>
      <c r="C95" s="48">
        <v>384.13</v>
      </c>
      <c r="D95" s="65">
        <v>384.12598602500003</v>
      </c>
      <c r="E95" s="50">
        <f>C95-D95</f>
        <v>4.0139749999639207E-3</v>
      </c>
      <c r="F95" s="48">
        <v>573.04999999999995</v>
      </c>
      <c r="G95" s="51">
        <v>573.0538607200001</v>
      </c>
      <c r="H95" s="50">
        <f>F95-G95</f>
        <v>-3.8607200001479214E-3</v>
      </c>
      <c r="I95" s="48">
        <v>21858</v>
      </c>
      <c r="J95" s="66">
        <v>21858</v>
      </c>
      <c r="K95" s="53">
        <f>I95-J95</f>
        <v>0</v>
      </c>
      <c r="L95" s="48">
        <v>27331</v>
      </c>
      <c r="M95" s="54">
        <v>27331</v>
      </c>
      <c r="N95" s="53">
        <f>L95-M95</f>
        <v>0</v>
      </c>
    </row>
    <row r="96" spans="1:14">
      <c r="A96" s="46"/>
      <c r="B96" s="47" t="s">
        <v>4</v>
      </c>
      <c r="C96" s="48">
        <v>3497.99</v>
      </c>
      <c r="D96" s="65">
        <v>3497.9884767220001</v>
      </c>
      <c r="E96" s="50">
        <f t="shared" ref="E96:E100" si="44">C96-D96</f>
        <v>1.523277999694983E-3</v>
      </c>
      <c r="F96" s="48">
        <v>4621.8999999999996</v>
      </c>
      <c r="G96" s="69">
        <v>4621.9000924100001</v>
      </c>
      <c r="H96" s="50">
        <f t="shared" ref="H96:H100" si="45">F96-G96</f>
        <v>-9.2410000434028916E-5</v>
      </c>
      <c r="I96" s="48">
        <v>383302</v>
      </c>
      <c r="J96" s="66">
        <v>383302</v>
      </c>
      <c r="K96" s="53">
        <f t="shared" ref="K96:K100" si="46">I96-J96</f>
        <v>0</v>
      </c>
      <c r="L96" s="48">
        <v>489781</v>
      </c>
      <c r="M96" s="70">
        <v>489781</v>
      </c>
      <c r="N96" s="53">
        <f t="shared" ref="N96:N100" si="47">L96-M96</f>
        <v>0</v>
      </c>
    </row>
    <row r="97" spans="1:14">
      <c r="A97" s="46"/>
      <c r="B97" s="47" t="s">
        <v>5</v>
      </c>
      <c r="C97" s="48">
        <v>81.27</v>
      </c>
      <c r="D97" s="49">
        <v>593.17569314900004</v>
      </c>
      <c r="E97" s="50">
        <f t="shared" si="44"/>
        <v>-511.90569314900006</v>
      </c>
      <c r="F97" s="48">
        <v>99.4</v>
      </c>
      <c r="G97" s="69">
        <v>99.4038319</v>
      </c>
      <c r="H97" s="50">
        <f t="shared" si="45"/>
        <v>-3.8318999999944481E-3</v>
      </c>
      <c r="I97" s="48">
        <v>72</v>
      </c>
      <c r="J97" s="52">
        <v>476</v>
      </c>
      <c r="K97" s="53">
        <f t="shared" si="46"/>
        <v>-404</v>
      </c>
      <c r="L97" s="48">
        <v>28</v>
      </c>
      <c r="M97" s="70">
        <v>28</v>
      </c>
      <c r="N97" s="53">
        <f t="shared" si="47"/>
        <v>0</v>
      </c>
    </row>
    <row r="98" spans="1:14">
      <c r="A98" s="46"/>
      <c r="B98" s="47" t="s">
        <v>6</v>
      </c>
      <c r="C98" s="48">
        <v>0</v>
      </c>
      <c r="D98" s="49">
        <v>0</v>
      </c>
      <c r="E98" s="50">
        <f t="shared" si="44"/>
        <v>0</v>
      </c>
      <c r="F98" s="48">
        <v>0</v>
      </c>
      <c r="G98" s="69">
        <v>0</v>
      </c>
      <c r="H98" s="50">
        <f t="shared" si="45"/>
        <v>0</v>
      </c>
      <c r="I98" s="48">
        <v>0</v>
      </c>
      <c r="J98" s="52">
        <v>0</v>
      </c>
      <c r="K98" s="53">
        <f t="shared" si="46"/>
        <v>0</v>
      </c>
      <c r="L98" s="48">
        <v>0</v>
      </c>
      <c r="M98" s="70">
        <v>0</v>
      </c>
      <c r="N98" s="53">
        <f t="shared" si="47"/>
        <v>0</v>
      </c>
    </row>
    <row r="99" spans="1:14">
      <c r="A99" s="46"/>
      <c r="B99" s="47" t="s">
        <v>25</v>
      </c>
      <c r="C99" s="48">
        <v>452.99</v>
      </c>
      <c r="D99" s="49">
        <v>0</v>
      </c>
      <c r="E99" s="50">
        <f t="shared" si="44"/>
        <v>452.99</v>
      </c>
      <c r="F99" s="48">
        <v>403.12</v>
      </c>
      <c r="G99" s="69">
        <v>403.11610801999996</v>
      </c>
      <c r="H99" s="50">
        <f t="shared" si="45"/>
        <v>3.8919800000485338E-3</v>
      </c>
      <c r="I99" s="48">
        <v>268</v>
      </c>
      <c r="J99" s="52">
        <v>0</v>
      </c>
      <c r="K99" s="53">
        <f t="shared" si="46"/>
        <v>268</v>
      </c>
      <c r="L99" s="48">
        <v>248</v>
      </c>
      <c r="M99" s="70">
        <v>248</v>
      </c>
      <c r="N99" s="53">
        <f t="shared" si="47"/>
        <v>0</v>
      </c>
    </row>
    <row r="100" spans="1:14" s="41" customFormat="1" ht="15">
      <c r="A100" s="42"/>
      <c r="B100" s="55"/>
      <c r="C100" s="56">
        <f>C95+C96+C97+C98+C99</f>
        <v>4416.38</v>
      </c>
      <c r="D100" s="57">
        <f>D95+D96+D97+D98+D99</f>
        <v>4475.2901558960002</v>
      </c>
      <c r="E100" s="58">
        <f t="shared" si="44"/>
        <v>-58.910155896000106</v>
      </c>
      <c r="F100" s="56">
        <f>F95+F96+F97+F98+F99</f>
        <v>5697.4699999999993</v>
      </c>
      <c r="G100" s="57">
        <f>G95+G96+G97+G98+G99</f>
        <v>5697.4738930499998</v>
      </c>
      <c r="H100" s="58">
        <f t="shared" si="45"/>
        <v>-3.8930500004425994E-3</v>
      </c>
      <c r="I100" s="56">
        <f>I95+I96+I97+I98+I99</f>
        <v>405500</v>
      </c>
      <c r="J100" s="59">
        <f>J95+J96+J97+J98+J99</f>
        <v>405636</v>
      </c>
      <c r="K100" s="60">
        <f t="shared" si="46"/>
        <v>-136</v>
      </c>
      <c r="L100" s="56">
        <f>L95+L96+L97+L98+L99</f>
        <v>517388</v>
      </c>
      <c r="M100" s="59">
        <f>M95+M96+M97+M98+M99</f>
        <v>517388</v>
      </c>
      <c r="N100" s="60">
        <f t="shared" si="47"/>
        <v>0</v>
      </c>
    </row>
    <row r="101" spans="1:14">
      <c r="A101" s="46"/>
      <c r="B101" s="47"/>
      <c r="C101" s="48"/>
      <c r="D101" s="49"/>
      <c r="E101" s="50"/>
      <c r="F101" s="48"/>
      <c r="G101" s="69"/>
      <c r="H101" s="50"/>
      <c r="I101" s="48"/>
      <c r="J101" s="52"/>
      <c r="K101" s="53"/>
      <c r="L101" s="48"/>
      <c r="M101" s="70"/>
      <c r="N101" s="53"/>
    </row>
    <row r="102" spans="1:14" s="41" customFormat="1" ht="15">
      <c r="A102" s="42">
        <v>13</v>
      </c>
      <c r="B102" s="43" t="s">
        <v>37</v>
      </c>
      <c r="C102" s="48"/>
      <c r="D102" s="44"/>
      <c r="E102" s="61"/>
      <c r="F102" s="48"/>
      <c r="G102" s="44"/>
      <c r="H102" s="61"/>
      <c r="I102" s="48"/>
      <c r="J102" s="44"/>
      <c r="K102" s="62"/>
      <c r="L102" s="48"/>
      <c r="M102" s="44"/>
      <c r="N102" s="62"/>
    </row>
    <row r="103" spans="1:14" s="78" customFormat="1">
      <c r="A103" s="46"/>
      <c r="B103" s="47" t="s">
        <v>3</v>
      </c>
      <c r="C103" s="48">
        <v>100.33</v>
      </c>
      <c r="D103" s="49">
        <v>100.32954607400001</v>
      </c>
      <c r="E103" s="50">
        <f>C103-D103</f>
        <v>4.5392599999161121E-4</v>
      </c>
      <c r="F103" s="48">
        <v>185.23</v>
      </c>
      <c r="G103" s="51">
        <v>185.22701860000004</v>
      </c>
      <c r="H103" s="50">
        <f>F103-G103</f>
        <v>2.9813999999532825E-3</v>
      </c>
      <c r="I103" s="48">
        <v>6119</v>
      </c>
      <c r="J103" s="52">
        <v>6119</v>
      </c>
      <c r="K103" s="53">
        <f>I103-J103</f>
        <v>0</v>
      </c>
      <c r="L103" s="48">
        <v>8812</v>
      </c>
      <c r="M103" s="54">
        <v>8812</v>
      </c>
      <c r="N103" s="53">
        <f>L103-M103</f>
        <v>0</v>
      </c>
    </row>
    <row r="104" spans="1:14">
      <c r="A104" s="46"/>
      <c r="B104" s="47" t="s">
        <v>4</v>
      </c>
      <c r="C104" s="48">
        <v>187.22</v>
      </c>
      <c r="D104" s="49">
        <v>187.220644953</v>
      </c>
      <c r="E104" s="50">
        <f t="shared" ref="E104:E108" si="48">C104-D104</f>
        <v>-6.4495300000544376E-4</v>
      </c>
      <c r="F104" s="48">
        <v>238.99</v>
      </c>
      <c r="G104" s="51">
        <v>238.99207381299999</v>
      </c>
      <c r="H104" s="50">
        <f t="shared" ref="H104:H108" si="49">F104-G104</f>
        <v>-2.0738129999813282E-3</v>
      </c>
      <c r="I104" s="48">
        <v>56017</v>
      </c>
      <c r="J104" s="52">
        <v>56017</v>
      </c>
      <c r="K104" s="53">
        <f t="shared" ref="K104:K108" si="50">I104-J104</f>
        <v>0</v>
      </c>
      <c r="L104" s="48">
        <v>59396</v>
      </c>
      <c r="M104" s="54">
        <v>59396</v>
      </c>
      <c r="N104" s="53">
        <f t="shared" ref="N104:N108" si="51">L104-M104</f>
        <v>0</v>
      </c>
    </row>
    <row r="105" spans="1:14">
      <c r="A105" s="46"/>
      <c r="B105" s="47" t="s">
        <v>5</v>
      </c>
      <c r="C105" s="48">
        <v>105.05</v>
      </c>
      <c r="D105" s="49">
        <v>105.049770604</v>
      </c>
      <c r="E105" s="50">
        <f t="shared" si="48"/>
        <v>2.2939599999460825E-4</v>
      </c>
      <c r="F105" s="48">
        <v>56.2</v>
      </c>
      <c r="G105" s="51">
        <v>56.199980695000015</v>
      </c>
      <c r="H105" s="50">
        <f t="shared" si="49"/>
        <v>1.9304999987923566E-5</v>
      </c>
      <c r="I105" s="48">
        <v>40</v>
      </c>
      <c r="J105" s="52">
        <v>40</v>
      </c>
      <c r="K105" s="53">
        <f t="shared" si="50"/>
        <v>0</v>
      </c>
      <c r="L105" s="48">
        <v>15</v>
      </c>
      <c r="M105" s="54">
        <v>15</v>
      </c>
      <c r="N105" s="53">
        <f t="shared" si="51"/>
        <v>0</v>
      </c>
    </row>
    <row r="106" spans="1:14">
      <c r="A106" s="46"/>
      <c r="B106" s="47" t="s">
        <v>6</v>
      </c>
      <c r="C106" s="48">
        <v>2.52</v>
      </c>
      <c r="D106" s="73">
        <v>2.5174278702499997</v>
      </c>
      <c r="E106" s="50">
        <f t="shared" si="48"/>
        <v>2.5721297500003182E-3</v>
      </c>
      <c r="F106" s="48">
        <v>0.71</v>
      </c>
      <c r="G106" s="51">
        <v>0.71089040580001395</v>
      </c>
      <c r="H106" s="50">
        <f t="shared" si="49"/>
        <v>-8.9040580001398251E-4</v>
      </c>
      <c r="I106" s="48">
        <v>0</v>
      </c>
      <c r="J106" s="74">
        <v>0</v>
      </c>
      <c r="K106" s="53">
        <f t="shared" si="50"/>
        <v>0</v>
      </c>
      <c r="L106" s="48">
        <v>0</v>
      </c>
      <c r="M106" s="54">
        <v>0</v>
      </c>
      <c r="N106" s="53">
        <f t="shared" si="51"/>
        <v>0</v>
      </c>
    </row>
    <row r="107" spans="1:14">
      <c r="A107" s="46"/>
      <c r="B107" s="47" t="s">
        <v>25</v>
      </c>
      <c r="C107" s="48">
        <v>0</v>
      </c>
      <c r="D107" s="73">
        <v>0</v>
      </c>
      <c r="E107" s="50">
        <f t="shared" si="48"/>
        <v>0</v>
      </c>
      <c r="F107" s="48">
        <v>0</v>
      </c>
      <c r="G107" s="51">
        <v>0</v>
      </c>
      <c r="H107" s="50">
        <f t="shared" si="49"/>
        <v>0</v>
      </c>
      <c r="I107" s="48">
        <v>0</v>
      </c>
      <c r="J107" s="74">
        <v>0</v>
      </c>
      <c r="K107" s="53">
        <f t="shared" si="50"/>
        <v>0</v>
      </c>
      <c r="L107" s="48">
        <v>0</v>
      </c>
      <c r="M107" s="54">
        <v>0</v>
      </c>
      <c r="N107" s="53">
        <f t="shared" si="51"/>
        <v>0</v>
      </c>
    </row>
    <row r="108" spans="1:14" s="41" customFormat="1" ht="15">
      <c r="A108" s="42"/>
      <c r="B108" s="55"/>
      <c r="C108" s="56">
        <f>C103+C104+C105+C106+C107</f>
        <v>395.12</v>
      </c>
      <c r="D108" s="57">
        <f>D103+D104+D105+D106+D107</f>
        <v>395.11738950124999</v>
      </c>
      <c r="E108" s="58">
        <f t="shared" si="48"/>
        <v>2.6104987500161769E-3</v>
      </c>
      <c r="F108" s="56">
        <f>F103+F104+F105+F106+F107</f>
        <v>481.13</v>
      </c>
      <c r="G108" s="57">
        <f>G103+G104+G105+G106+G107</f>
        <v>481.12996351380002</v>
      </c>
      <c r="H108" s="58">
        <f t="shared" si="49"/>
        <v>3.6486199974206102E-5</v>
      </c>
      <c r="I108" s="56">
        <f>I103+I104+I105+I106+I107</f>
        <v>62176</v>
      </c>
      <c r="J108" s="59">
        <f>J103+J104+J105+J106+J107</f>
        <v>62176</v>
      </c>
      <c r="K108" s="60">
        <f t="shared" si="50"/>
        <v>0</v>
      </c>
      <c r="L108" s="56">
        <f>L103+L104+L105+L106+L107</f>
        <v>68223</v>
      </c>
      <c r="M108" s="59">
        <f>M103+M104+M105+M106+M107</f>
        <v>68223</v>
      </c>
      <c r="N108" s="60">
        <f t="shared" si="51"/>
        <v>0</v>
      </c>
    </row>
    <row r="109" spans="1:14">
      <c r="A109" s="46"/>
      <c r="B109" s="47"/>
      <c r="C109" s="48"/>
      <c r="D109" s="73"/>
      <c r="E109" s="86"/>
      <c r="F109" s="48"/>
      <c r="G109" s="51"/>
      <c r="H109" s="86"/>
      <c r="I109" s="48"/>
      <c r="J109" s="74"/>
      <c r="K109" s="87"/>
      <c r="L109" s="48"/>
      <c r="M109" s="54"/>
      <c r="N109" s="87"/>
    </row>
    <row r="110" spans="1:14" s="41" customFormat="1" ht="15">
      <c r="A110" s="42">
        <v>14</v>
      </c>
      <c r="B110" s="43" t="s">
        <v>38</v>
      </c>
      <c r="C110" s="48"/>
      <c r="D110" s="44"/>
      <c r="E110" s="61"/>
      <c r="F110" s="48"/>
      <c r="G110" s="44"/>
      <c r="H110" s="61"/>
      <c r="I110" s="48"/>
      <c r="J110" s="44"/>
      <c r="K110" s="62"/>
      <c r="L110" s="48"/>
      <c r="M110" s="44"/>
      <c r="N110" s="62"/>
    </row>
    <row r="111" spans="1:14">
      <c r="A111" s="46"/>
      <c r="B111" s="47" t="s">
        <v>3</v>
      </c>
      <c r="C111" s="48">
        <v>7.03</v>
      </c>
      <c r="D111" s="49">
        <v>7.0273832999999994</v>
      </c>
      <c r="E111" s="50">
        <f>C111-D111</f>
        <v>2.6167000000008045E-3</v>
      </c>
      <c r="F111" s="48">
        <v>15.36</v>
      </c>
      <c r="G111" s="51">
        <v>15.358291199999998</v>
      </c>
      <c r="H111" s="50">
        <f>F111-G111</f>
        <v>1.708800000001176E-3</v>
      </c>
      <c r="I111" s="48">
        <v>281</v>
      </c>
      <c r="J111" s="52">
        <v>281</v>
      </c>
      <c r="K111" s="53">
        <f>I111-J111</f>
        <v>0</v>
      </c>
      <c r="L111" s="48">
        <v>2707</v>
      </c>
      <c r="M111" s="54">
        <v>2707</v>
      </c>
      <c r="N111" s="53">
        <f>L111-M111</f>
        <v>0</v>
      </c>
    </row>
    <row r="112" spans="1:14">
      <c r="A112" s="46"/>
      <c r="B112" s="47" t="s">
        <v>4</v>
      </c>
      <c r="C112" s="48">
        <v>169.38</v>
      </c>
      <c r="D112" s="49">
        <v>169.37747939999997</v>
      </c>
      <c r="E112" s="50">
        <f t="shared" ref="E112:E116" si="52">C112-D112</f>
        <v>2.520600000025297E-3</v>
      </c>
      <c r="F112" s="48">
        <v>313.99</v>
      </c>
      <c r="G112" s="63">
        <v>313.99123909999997</v>
      </c>
      <c r="H112" s="50">
        <f t="shared" ref="H112:H116" si="53">F112-G112</f>
        <v>-1.2390999999638552E-3</v>
      </c>
      <c r="I112" s="48">
        <v>63939</v>
      </c>
      <c r="J112" s="52">
        <v>63939</v>
      </c>
      <c r="K112" s="53">
        <f t="shared" ref="K112:K116" si="54">I112-J112</f>
        <v>0</v>
      </c>
      <c r="L112" s="48">
        <v>86393</v>
      </c>
      <c r="M112" s="64">
        <v>86393</v>
      </c>
      <c r="N112" s="53">
        <f t="shared" ref="N112:N116" si="55">L112-M112</f>
        <v>0</v>
      </c>
    </row>
    <row r="113" spans="1:14">
      <c r="A113" s="46"/>
      <c r="B113" s="47" t="s">
        <v>5</v>
      </c>
      <c r="C113" s="48">
        <v>830.24</v>
      </c>
      <c r="D113" s="49">
        <v>890.96426506599994</v>
      </c>
      <c r="E113" s="50">
        <f t="shared" si="52"/>
        <v>-60.72426506599993</v>
      </c>
      <c r="F113" s="48">
        <v>358.55</v>
      </c>
      <c r="G113" s="51">
        <v>358.55211075800565</v>
      </c>
      <c r="H113" s="50">
        <f t="shared" si="53"/>
        <v>-2.1107580056423103E-3</v>
      </c>
      <c r="I113" s="48">
        <v>28</v>
      </c>
      <c r="J113" s="52">
        <v>28</v>
      </c>
      <c r="K113" s="53">
        <f t="shared" si="54"/>
        <v>0</v>
      </c>
      <c r="L113" s="48">
        <v>55</v>
      </c>
      <c r="M113" s="54">
        <v>55</v>
      </c>
      <c r="N113" s="53">
        <f t="shared" si="55"/>
        <v>0</v>
      </c>
    </row>
    <row r="114" spans="1:14">
      <c r="A114" s="46"/>
      <c r="B114" s="47" t="s">
        <v>6</v>
      </c>
      <c r="C114" s="48">
        <v>0</v>
      </c>
      <c r="D114" s="49">
        <v>0</v>
      </c>
      <c r="E114" s="50">
        <f t="shared" si="52"/>
        <v>0</v>
      </c>
      <c r="F114" s="48">
        <v>0</v>
      </c>
      <c r="G114" s="51">
        <v>0</v>
      </c>
      <c r="H114" s="50">
        <f t="shared" si="53"/>
        <v>0</v>
      </c>
      <c r="I114" s="48">
        <v>0</v>
      </c>
      <c r="J114" s="52">
        <v>0</v>
      </c>
      <c r="K114" s="53">
        <f t="shared" si="54"/>
        <v>0</v>
      </c>
      <c r="L114" s="48">
        <v>0</v>
      </c>
      <c r="M114" s="54">
        <v>0</v>
      </c>
      <c r="N114" s="53">
        <f t="shared" si="55"/>
        <v>0</v>
      </c>
    </row>
    <row r="115" spans="1:14">
      <c r="A115" s="46"/>
      <c r="B115" s="47" t="s">
        <v>25</v>
      </c>
      <c r="C115" s="48">
        <v>7.28</v>
      </c>
      <c r="D115" s="49">
        <v>0</v>
      </c>
      <c r="E115" s="50">
        <f t="shared" si="52"/>
        <v>7.28</v>
      </c>
      <c r="F115" s="48">
        <v>0.61</v>
      </c>
      <c r="G115" s="51">
        <v>0.61152399999999996</v>
      </c>
      <c r="H115" s="50">
        <f t="shared" si="53"/>
        <v>-1.5239999999999698E-3</v>
      </c>
      <c r="I115" s="48">
        <v>0</v>
      </c>
      <c r="J115" s="52">
        <v>0</v>
      </c>
      <c r="K115" s="53">
        <f t="shared" si="54"/>
        <v>0</v>
      </c>
      <c r="L115" s="48">
        <v>0</v>
      </c>
      <c r="M115" s="54">
        <v>0</v>
      </c>
      <c r="N115" s="53">
        <f t="shared" si="55"/>
        <v>0</v>
      </c>
    </row>
    <row r="116" spans="1:14" s="41" customFormat="1" ht="15">
      <c r="A116" s="42"/>
      <c r="B116" s="55"/>
      <c r="C116" s="56">
        <f>C111+C112+C113+C114+C115</f>
        <v>1013.93</v>
      </c>
      <c r="D116" s="57">
        <f>D111+D112+D113+D114+D115</f>
        <v>1067.369127766</v>
      </c>
      <c r="E116" s="58">
        <f t="shared" si="52"/>
        <v>-53.43912776600007</v>
      </c>
      <c r="F116" s="56">
        <f>F111+F112+F113+F114+F115</f>
        <v>688.5100000000001</v>
      </c>
      <c r="G116" s="57">
        <f>G111+G112+G113+G114+G115</f>
        <v>688.51316505800571</v>
      </c>
      <c r="H116" s="58">
        <f t="shared" si="53"/>
        <v>-3.1650580056066246E-3</v>
      </c>
      <c r="I116" s="56">
        <f>I111+I112+I113+I114+I115</f>
        <v>64248</v>
      </c>
      <c r="J116" s="59">
        <f>J111+J112+J113+J114+J115</f>
        <v>64248</v>
      </c>
      <c r="K116" s="60">
        <f t="shared" si="54"/>
        <v>0</v>
      </c>
      <c r="L116" s="56">
        <f>L111+L112+L113+L114+L115</f>
        <v>89155</v>
      </c>
      <c r="M116" s="59">
        <f>M111+M112+M113+M114+M115</f>
        <v>89155</v>
      </c>
      <c r="N116" s="60">
        <f t="shared" si="55"/>
        <v>0</v>
      </c>
    </row>
    <row r="117" spans="1:14">
      <c r="A117" s="46"/>
      <c r="B117" s="47"/>
      <c r="C117" s="48"/>
      <c r="D117" s="49"/>
      <c r="E117" s="50"/>
      <c r="F117" s="48"/>
      <c r="G117" s="51"/>
      <c r="H117" s="50"/>
      <c r="I117" s="48"/>
      <c r="J117" s="52"/>
      <c r="K117" s="53"/>
      <c r="L117" s="48"/>
      <c r="M117" s="54"/>
      <c r="N117" s="53"/>
    </row>
    <row r="118" spans="1:14" s="41" customFormat="1" ht="15">
      <c r="A118" s="42">
        <v>15</v>
      </c>
      <c r="B118" s="43" t="s">
        <v>39</v>
      </c>
      <c r="C118" s="48"/>
      <c r="D118" s="44"/>
      <c r="E118" s="61"/>
      <c r="F118" s="48"/>
      <c r="G118" s="44"/>
      <c r="H118" s="61"/>
      <c r="I118" s="48"/>
      <c r="J118" s="44"/>
      <c r="K118" s="62"/>
      <c r="L118" s="48"/>
      <c r="M118" s="44"/>
      <c r="N118" s="62"/>
    </row>
    <row r="119" spans="1:14">
      <c r="A119" s="46"/>
      <c r="B119" s="47" t="s">
        <v>3</v>
      </c>
      <c r="C119" s="48">
        <v>87.47</v>
      </c>
      <c r="D119" s="49">
        <v>87.469529199999997</v>
      </c>
      <c r="E119" s="50">
        <f>C119-D119</f>
        <v>4.7080000000221389E-4</v>
      </c>
      <c r="F119" s="48">
        <v>164.47</v>
      </c>
      <c r="G119" s="51">
        <v>164.46785739999999</v>
      </c>
      <c r="H119" s="50">
        <f>F119-G119</f>
        <v>2.1426000000133172E-3</v>
      </c>
      <c r="I119" s="48">
        <v>17412</v>
      </c>
      <c r="J119" s="52">
        <v>17412</v>
      </c>
      <c r="K119" s="53">
        <f>I119-J119</f>
        <v>0</v>
      </c>
      <c r="L119" s="48">
        <v>29859</v>
      </c>
      <c r="M119" s="54">
        <v>29859</v>
      </c>
      <c r="N119" s="53">
        <f>L119-M119</f>
        <v>0</v>
      </c>
    </row>
    <row r="120" spans="1:14">
      <c r="A120" s="46"/>
      <c r="B120" s="47" t="s">
        <v>4</v>
      </c>
      <c r="C120" s="48">
        <v>484.28</v>
      </c>
      <c r="D120" s="49">
        <v>484.27659299999982</v>
      </c>
      <c r="E120" s="50">
        <f t="shared" ref="E120:E124" si="56">C120-D120</f>
        <v>3.4070000001520384E-3</v>
      </c>
      <c r="F120" s="48">
        <v>669.65</v>
      </c>
      <c r="G120" s="51">
        <v>669.65478569999311</v>
      </c>
      <c r="H120" s="50">
        <f t="shared" ref="H120:H124" si="57">F120-G120</f>
        <v>-4.7856999931354949E-3</v>
      </c>
      <c r="I120" s="48">
        <v>113088</v>
      </c>
      <c r="J120" s="52">
        <v>113085</v>
      </c>
      <c r="K120" s="53">
        <f t="shared" ref="K120:K124" si="58">I120-J120</f>
        <v>3</v>
      </c>
      <c r="L120" s="48">
        <v>133748</v>
      </c>
      <c r="M120" s="54">
        <v>133748</v>
      </c>
      <c r="N120" s="53">
        <f t="shared" ref="N120:N124" si="59">L120-M120</f>
        <v>0</v>
      </c>
    </row>
    <row r="121" spans="1:14">
      <c r="A121" s="46"/>
      <c r="B121" s="47" t="s">
        <v>5</v>
      </c>
      <c r="C121" s="48">
        <v>377.17</v>
      </c>
      <c r="D121" s="49">
        <v>377.16567917417336</v>
      </c>
      <c r="E121" s="50">
        <f t="shared" si="56"/>
        <v>4.3208258266531629E-3</v>
      </c>
      <c r="F121" s="48">
        <v>389.95</v>
      </c>
      <c r="G121" s="51">
        <v>389.95129053200219</v>
      </c>
      <c r="H121" s="50">
        <f t="shared" si="57"/>
        <v>-1.2905320022014166E-3</v>
      </c>
      <c r="I121" s="48">
        <v>52</v>
      </c>
      <c r="J121" s="52">
        <v>52</v>
      </c>
      <c r="K121" s="53">
        <f t="shared" si="58"/>
        <v>0</v>
      </c>
      <c r="L121" s="48">
        <v>82</v>
      </c>
      <c r="M121" s="54">
        <v>82</v>
      </c>
      <c r="N121" s="53">
        <f t="shared" si="59"/>
        <v>0</v>
      </c>
    </row>
    <row r="122" spans="1:14" s="88" customFormat="1">
      <c r="A122" s="46"/>
      <c r="B122" s="47" t="s">
        <v>6</v>
      </c>
      <c r="C122" s="48">
        <v>1.07</v>
      </c>
      <c r="D122" s="49">
        <v>482.00532321428182</v>
      </c>
      <c r="E122" s="50">
        <f t="shared" si="56"/>
        <v>-480.93532321428182</v>
      </c>
      <c r="F122" s="48">
        <v>13.23</v>
      </c>
      <c r="G122" s="63">
        <v>13.229677782999994</v>
      </c>
      <c r="H122" s="50">
        <f t="shared" si="57"/>
        <v>3.2221700000611975E-4</v>
      </c>
      <c r="I122" s="48">
        <v>22</v>
      </c>
      <c r="J122" s="52">
        <v>664</v>
      </c>
      <c r="K122" s="53">
        <f t="shared" si="58"/>
        <v>-642</v>
      </c>
      <c r="L122" s="48">
        <v>35</v>
      </c>
      <c r="M122" s="64">
        <v>35</v>
      </c>
      <c r="N122" s="53">
        <f t="shared" si="59"/>
        <v>0</v>
      </c>
    </row>
    <row r="123" spans="1:14" s="88" customFormat="1">
      <c r="A123" s="46"/>
      <c r="B123" s="47" t="s">
        <v>25</v>
      </c>
      <c r="C123" s="48">
        <v>368.62</v>
      </c>
      <c r="D123" s="49">
        <v>0</v>
      </c>
      <c r="E123" s="50">
        <f t="shared" si="56"/>
        <v>368.62</v>
      </c>
      <c r="F123" s="48">
        <v>362.96</v>
      </c>
      <c r="G123" s="69">
        <v>362.956250399</v>
      </c>
      <c r="H123" s="50">
        <f t="shared" si="57"/>
        <v>3.7496009999813396E-3</v>
      </c>
      <c r="I123" s="48">
        <v>75</v>
      </c>
      <c r="J123" s="52">
        <v>0</v>
      </c>
      <c r="K123" s="53">
        <f t="shared" si="58"/>
        <v>75</v>
      </c>
      <c r="L123" s="48">
        <v>326</v>
      </c>
      <c r="M123" s="70">
        <v>326</v>
      </c>
      <c r="N123" s="53">
        <f t="shared" si="59"/>
        <v>0</v>
      </c>
    </row>
    <row r="124" spans="1:14" s="89" customFormat="1" ht="15">
      <c r="A124" s="42"/>
      <c r="B124" s="55"/>
      <c r="C124" s="56">
        <f>C119+C120+C121+C122+C123</f>
        <v>1318.6100000000001</v>
      </c>
      <c r="D124" s="57">
        <f>D119+D120+D121+D122+D123</f>
        <v>1430.917124588455</v>
      </c>
      <c r="E124" s="58">
        <f t="shared" si="56"/>
        <v>-112.30712458845483</v>
      </c>
      <c r="F124" s="56">
        <f>F119+F120+F121+F122+F123</f>
        <v>1600.26</v>
      </c>
      <c r="G124" s="57">
        <f>G119+G120+G121+G122+G123</f>
        <v>1600.2598618139953</v>
      </c>
      <c r="H124" s="58">
        <f t="shared" si="57"/>
        <v>1.3818600473314291E-4</v>
      </c>
      <c r="I124" s="56">
        <f>I119+I120+I121+I122+I123</f>
        <v>130649</v>
      </c>
      <c r="J124" s="59">
        <f>J119+J120+J121+J122+J123</f>
        <v>131213</v>
      </c>
      <c r="K124" s="60">
        <f t="shared" si="58"/>
        <v>-564</v>
      </c>
      <c r="L124" s="56">
        <f>L119+L120+L121+L122+L123</f>
        <v>164050</v>
      </c>
      <c r="M124" s="59">
        <f>M119+M120+M121+M122+M123</f>
        <v>164050</v>
      </c>
      <c r="N124" s="60">
        <f t="shared" si="59"/>
        <v>0</v>
      </c>
    </row>
    <row r="125" spans="1:14" s="88" customFormat="1">
      <c r="A125" s="46"/>
      <c r="B125" s="47"/>
      <c r="C125" s="48"/>
      <c r="D125" s="49"/>
      <c r="E125" s="50"/>
      <c r="F125" s="48"/>
      <c r="G125" s="69"/>
      <c r="H125" s="50"/>
      <c r="I125" s="48"/>
      <c r="J125" s="52"/>
      <c r="K125" s="53"/>
      <c r="L125" s="48"/>
      <c r="M125" s="70"/>
      <c r="N125" s="53"/>
    </row>
    <row r="126" spans="1:14" s="89" customFormat="1" ht="15">
      <c r="A126" s="42">
        <v>16</v>
      </c>
      <c r="B126" s="43" t="s">
        <v>19</v>
      </c>
      <c r="C126" s="48"/>
      <c r="D126" s="44"/>
      <c r="E126" s="61"/>
      <c r="F126" s="48"/>
      <c r="G126" s="44"/>
      <c r="H126" s="61"/>
      <c r="I126" s="48"/>
      <c r="J126" s="44"/>
      <c r="K126" s="62"/>
      <c r="L126" s="48"/>
      <c r="M126" s="44"/>
      <c r="N126" s="62"/>
    </row>
    <row r="127" spans="1:14" s="88" customFormat="1">
      <c r="A127" s="46"/>
      <c r="B127" s="47" t="s">
        <v>3</v>
      </c>
      <c r="C127" s="48">
        <v>401.07</v>
      </c>
      <c r="D127" s="49">
        <v>401.07473431499966</v>
      </c>
      <c r="E127" s="50">
        <f>C127-D127</f>
        <v>-4.7343149996663669E-3</v>
      </c>
      <c r="F127" s="48">
        <v>466.77</v>
      </c>
      <c r="G127" s="51">
        <v>466.76961128699821</v>
      </c>
      <c r="H127" s="50">
        <f>F127-G127</f>
        <v>3.8871300176879231E-4</v>
      </c>
      <c r="I127" s="48">
        <v>419</v>
      </c>
      <c r="J127" s="52">
        <v>419</v>
      </c>
      <c r="K127" s="53">
        <f>I127-J127</f>
        <v>0</v>
      </c>
      <c r="L127" s="48">
        <v>442</v>
      </c>
      <c r="M127" s="54">
        <v>442</v>
      </c>
      <c r="N127" s="53">
        <f>L127-M127</f>
        <v>0</v>
      </c>
    </row>
    <row r="128" spans="1:14" s="88" customFormat="1">
      <c r="A128" s="46"/>
      <c r="B128" s="47" t="s">
        <v>4</v>
      </c>
      <c r="C128" s="48">
        <v>1243.06</v>
      </c>
      <c r="D128" s="49">
        <v>1243.0577952499998</v>
      </c>
      <c r="E128" s="50">
        <f t="shared" ref="E128:E132" si="60">C128-D128</f>
        <v>2.204750000146305E-3</v>
      </c>
      <c r="F128" s="48">
        <v>1474.65</v>
      </c>
      <c r="G128" s="51">
        <v>1474.6519825950018</v>
      </c>
      <c r="H128" s="50">
        <f t="shared" ref="H128:H132" si="61">F128-G128</f>
        <v>-1.9825950016638672E-3</v>
      </c>
      <c r="I128" s="48">
        <v>250104</v>
      </c>
      <c r="J128" s="52">
        <v>250104</v>
      </c>
      <c r="K128" s="53">
        <f t="shared" ref="K128:K132" si="62">I128-J128</f>
        <v>0</v>
      </c>
      <c r="L128" s="48">
        <v>291204</v>
      </c>
      <c r="M128" s="54">
        <v>291204</v>
      </c>
      <c r="N128" s="53">
        <f t="shared" ref="N128:N132" si="63">L128-M128</f>
        <v>0</v>
      </c>
    </row>
    <row r="129" spans="1:14" s="88" customFormat="1">
      <c r="A129" s="46"/>
      <c r="B129" s="47" t="s">
        <v>5</v>
      </c>
      <c r="C129" s="48">
        <v>173.74</v>
      </c>
      <c r="D129" s="49">
        <v>173.74242021900002</v>
      </c>
      <c r="E129" s="50">
        <f t="shared" si="60"/>
        <v>-2.4202190000153223E-3</v>
      </c>
      <c r="F129" s="48">
        <v>175.8</v>
      </c>
      <c r="G129" s="51">
        <v>175.79761869199999</v>
      </c>
      <c r="H129" s="50">
        <f t="shared" si="61"/>
        <v>2.3813080000252285E-3</v>
      </c>
      <c r="I129" s="48">
        <v>33</v>
      </c>
      <c r="J129" s="52">
        <v>33</v>
      </c>
      <c r="K129" s="53">
        <f t="shared" si="62"/>
        <v>0</v>
      </c>
      <c r="L129" s="48">
        <v>45</v>
      </c>
      <c r="M129" s="54">
        <v>45</v>
      </c>
      <c r="N129" s="53">
        <f t="shared" si="63"/>
        <v>0</v>
      </c>
    </row>
    <row r="130" spans="1:14" s="88" customFormat="1">
      <c r="A130" s="46"/>
      <c r="B130" s="47" t="s">
        <v>6</v>
      </c>
      <c r="C130" s="48">
        <v>0</v>
      </c>
      <c r="D130" s="49">
        <v>48.827270977999987</v>
      </c>
      <c r="E130" s="50">
        <f t="shared" si="60"/>
        <v>-48.827270977999987</v>
      </c>
      <c r="F130" s="48">
        <v>0</v>
      </c>
      <c r="G130" s="51">
        <v>0</v>
      </c>
      <c r="H130" s="50">
        <f t="shared" si="61"/>
        <v>0</v>
      </c>
      <c r="I130" s="48">
        <v>0</v>
      </c>
      <c r="J130" s="52">
        <v>338</v>
      </c>
      <c r="K130" s="53">
        <f t="shared" si="62"/>
        <v>-338</v>
      </c>
      <c r="L130" s="48">
        <v>0</v>
      </c>
      <c r="M130" s="54">
        <v>0</v>
      </c>
      <c r="N130" s="53">
        <f t="shared" si="63"/>
        <v>0</v>
      </c>
    </row>
    <row r="131" spans="1:14" s="88" customFormat="1">
      <c r="A131" s="46"/>
      <c r="B131" s="47" t="s">
        <v>25</v>
      </c>
      <c r="C131" s="48">
        <v>48.83</v>
      </c>
      <c r="D131" s="49">
        <v>0</v>
      </c>
      <c r="E131" s="50">
        <f t="shared" si="60"/>
        <v>48.83</v>
      </c>
      <c r="F131" s="48">
        <v>31.55</v>
      </c>
      <c r="G131" s="51">
        <v>31.545535529000002</v>
      </c>
      <c r="H131" s="50">
        <f t="shared" si="61"/>
        <v>4.4644709999985821E-3</v>
      </c>
      <c r="I131" s="48">
        <v>338</v>
      </c>
      <c r="J131" s="52">
        <v>0</v>
      </c>
      <c r="K131" s="53">
        <f t="shared" si="62"/>
        <v>338</v>
      </c>
      <c r="L131" s="48">
        <v>289</v>
      </c>
      <c r="M131" s="54">
        <v>289</v>
      </c>
      <c r="N131" s="53">
        <f t="shared" si="63"/>
        <v>0</v>
      </c>
    </row>
    <row r="132" spans="1:14" s="89" customFormat="1" ht="15">
      <c r="A132" s="42"/>
      <c r="B132" s="55"/>
      <c r="C132" s="56">
        <f>C127+C128+C129+C130+C131</f>
        <v>1866.6999999999998</v>
      </c>
      <c r="D132" s="57">
        <f>D127+D128+D129+D130+D131</f>
        <v>1866.7022207619993</v>
      </c>
      <c r="E132" s="58">
        <f t="shared" si="60"/>
        <v>-2.2207619995242567E-3</v>
      </c>
      <c r="F132" s="56">
        <f>F127+F128+F129+F130+F131</f>
        <v>2148.7700000000004</v>
      </c>
      <c r="G132" s="57">
        <f>G127+G128+G129+G130+G131</f>
        <v>2148.7647481029999</v>
      </c>
      <c r="H132" s="58">
        <f t="shared" si="61"/>
        <v>5.2518970005621668E-3</v>
      </c>
      <c r="I132" s="56">
        <f>I127+I128+I129+I130+I131</f>
        <v>250894</v>
      </c>
      <c r="J132" s="59">
        <f>J127+J128+J129+J130+J131</f>
        <v>250894</v>
      </c>
      <c r="K132" s="60">
        <f t="shared" si="62"/>
        <v>0</v>
      </c>
      <c r="L132" s="56">
        <f>L127+L128+L129+L130+L131</f>
        <v>291980</v>
      </c>
      <c r="M132" s="59">
        <f>M127+M128+M129+M130+M131</f>
        <v>291980</v>
      </c>
      <c r="N132" s="60">
        <f t="shared" si="63"/>
        <v>0</v>
      </c>
    </row>
    <row r="133" spans="1:14" s="88" customFormat="1">
      <c r="A133" s="46"/>
      <c r="B133" s="47"/>
      <c r="C133" s="48"/>
      <c r="D133" s="49"/>
      <c r="E133" s="50"/>
      <c r="F133" s="48"/>
      <c r="G133" s="51"/>
      <c r="H133" s="50"/>
      <c r="I133" s="48"/>
      <c r="J133" s="52"/>
      <c r="K133" s="53"/>
      <c r="L133" s="48"/>
      <c r="M133" s="54"/>
      <c r="N133" s="53"/>
    </row>
    <row r="134" spans="1:14" s="89" customFormat="1" ht="15">
      <c r="A134" s="42">
        <v>17</v>
      </c>
      <c r="B134" s="43" t="s">
        <v>21</v>
      </c>
      <c r="C134" s="48"/>
      <c r="D134" s="44"/>
      <c r="E134" s="61"/>
      <c r="F134" s="48"/>
      <c r="G134" s="44"/>
      <c r="H134" s="61"/>
      <c r="I134" s="48"/>
      <c r="J134" s="44"/>
      <c r="K134" s="62"/>
      <c r="L134" s="48"/>
      <c r="M134" s="44"/>
      <c r="N134" s="62"/>
    </row>
    <row r="135" spans="1:14" s="88" customFormat="1">
      <c r="A135" s="46"/>
      <c r="B135" s="47" t="s">
        <v>3</v>
      </c>
      <c r="C135" s="48">
        <v>10.27</v>
      </c>
      <c r="D135" s="49">
        <v>10.26544537</v>
      </c>
      <c r="E135" s="50">
        <f>C135-D135</f>
        <v>4.5546299999994488E-3</v>
      </c>
      <c r="F135" s="48">
        <v>24.91</v>
      </c>
      <c r="G135" s="51">
        <v>24.913108349999998</v>
      </c>
      <c r="H135" s="50">
        <f>F135-G135</f>
        <v>-3.1083499999979836E-3</v>
      </c>
      <c r="I135" s="48">
        <v>240</v>
      </c>
      <c r="J135" s="52">
        <v>240</v>
      </c>
      <c r="K135" s="53">
        <f>I135-J135</f>
        <v>0</v>
      </c>
      <c r="L135" s="48">
        <v>555</v>
      </c>
      <c r="M135" s="54">
        <v>555</v>
      </c>
      <c r="N135" s="53">
        <f>L135-M135</f>
        <v>0</v>
      </c>
    </row>
    <row r="136" spans="1:14" s="88" customFormat="1">
      <c r="A136" s="46"/>
      <c r="B136" s="47" t="s">
        <v>4</v>
      </c>
      <c r="C136" s="48">
        <v>522.42999999999995</v>
      </c>
      <c r="D136" s="49">
        <v>522.43078929599994</v>
      </c>
      <c r="E136" s="50">
        <f t="shared" ref="E136:E140" si="64">C136-D136</f>
        <v>-7.892959999935556E-4</v>
      </c>
      <c r="F136" s="48">
        <v>644.84</v>
      </c>
      <c r="G136" s="51">
        <v>644.84141017099989</v>
      </c>
      <c r="H136" s="50">
        <f t="shared" ref="H136:H140" si="65">F136-G136</f>
        <v>-1.4101709998612932E-3</v>
      </c>
      <c r="I136" s="48">
        <v>120787</v>
      </c>
      <c r="J136" s="52">
        <v>120787</v>
      </c>
      <c r="K136" s="53">
        <f t="shared" ref="K136:K140" si="66">I136-J136</f>
        <v>0</v>
      </c>
      <c r="L136" s="48">
        <v>126219</v>
      </c>
      <c r="M136" s="54">
        <v>126219</v>
      </c>
      <c r="N136" s="53">
        <f t="shared" ref="N136:N140" si="67">L136-M136</f>
        <v>0</v>
      </c>
    </row>
    <row r="137" spans="1:14" s="88" customFormat="1">
      <c r="A137" s="46"/>
      <c r="B137" s="47" t="s">
        <v>5</v>
      </c>
      <c r="C137" s="48">
        <v>29.16</v>
      </c>
      <c r="D137" s="49">
        <v>29.155052188999999</v>
      </c>
      <c r="E137" s="50">
        <f t="shared" si="64"/>
        <v>4.9478110000009679E-3</v>
      </c>
      <c r="F137" s="48">
        <v>71.709999999999994</v>
      </c>
      <c r="G137" s="51">
        <v>71.705951900000002</v>
      </c>
      <c r="H137" s="50">
        <f t="shared" si="65"/>
        <v>4.0480999999914502E-3</v>
      </c>
      <c r="I137" s="48">
        <v>0</v>
      </c>
      <c r="J137" s="52">
        <v>0</v>
      </c>
      <c r="K137" s="53">
        <f t="shared" si="66"/>
        <v>0</v>
      </c>
      <c r="L137" s="48">
        <v>0</v>
      </c>
      <c r="M137" s="54">
        <v>0</v>
      </c>
      <c r="N137" s="53">
        <f t="shared" si="67"/>
        <v>0</v>
      </c>
    </row>
    <row r="138" spans="1:14" s="88" customFormat="1">
      <c r="A138" s="46"/>
      <c r="B138" s="47" t="s">
        <v>6</v>
      </c>
      <c r="C138" s="48">
        <v>3.28</v>
      </c>
      <c r="D138" s="49">
        <v>38.052826603</v>
      </c>
      <c r="E138" s="50">
        <f t="shared" si="64"/>
        <v>-34.772826602999999</v>
      </c>
      <c r="F138" s="48">
        <v>1.71</v>
      </c>
      <c r="G138" s="51">
        <v>1.7067108739999997</v>
      </c>
      <c r="H138" s="50">
        <f t="shared" si="65"/>
        <v>3.2891260000003086E-3</v>
      </c>
      <c r="I138" s="48">
        <v>120</v>
      </c>
      <c r="J138" s="52">
        <v>120</v>
      </c>
      <c r="K138" s="53">
        <f t="shared" si="66"/>
        <v>0</v>
      </c>
      <c r="L138" s="48">
        <v>81</v>
      </c>
      <c r="M138" s="54">
        <v>81</v>
      </c>
      <c r="N138" s="53">
        <f t="shared" si="67"/>
        <v>0</v>
      </c>
    </row>
    <row r="139" spans="1:14" s="88" customFormat="1">
      <c r="A139" s="46"/>
      <c r="B139" s="47" t="s">
        <v>25</v>
      </c>
      <c r="C139" s="48">
        <v>34.78</v>
      </c>
      <c r="D139" s="49">
        <v>0</v>
      </c>
      <c r="E139" s="50">
        <f t="shared" si="64"/>
        <v>34.78</v>
      </c>
      <c r="F139" s="48">
        <v>19.78</v>
      </c>
      <c r="G139" s="51">
        <v>19.776672927</v>
      </c>
      <c r="H139" s="50">
        <f t="shared" si="65"/>
        <v>3.327073000001235E-3</v>
      </c>
      <c r="I139" s="48">
        <v>0</v>
      </c>
      <c r="J139" s="52">
        <v>0</v>
      </c>
      <c r="K139" s="53">
        <f t="shared" si="66"/>
        <v>0</v>
      </c>
      <c r="L139" s="48">
        <v>0</v>
      </c>
      <c r="M139" s="54">
        <v>0</v>
      </c>
      <c r="N139" s="53">
        <f t="shared" si="67"/>
        <v>0</v>
      </c>
    </row>
    <row r="140" spans="1:14" s="89" customFormat="1" ht="15">
      <c r="A140" s="42"/>
      <c r="B140" s="55"/>
      <c r="C140" s="56">
        <f>C135+C136+C137+C138+C139</f>
        <v>599.91999999999985</v>
      </c>
      <c r="D140" s="57">
        <f>D135+D136+D137+D138+D139</f>
        <v>599.90411345799987</v>
      </c>
      <c r="E140" s="58">
        <f t="shared" si="64"/>
        <v>1.5886541999975634E-2</v>
      </c>
      <c r="F140" s="56">
        <f>F135+F136+F137+F138+F139</f>
        <v>762.95</v>
      </c>
      <c r="G140" s="57">
        <f>G135+G136+G137+G138+G139</f>
        <v>762.94385422199991</v>
      </c>
      <c r="H140" s="58">
        <f t="shared" si="65"/>
        <v>6.1457780001319406E-3</v>
      </c>
      <c r="I140" s="56">
        <f>I135+I136+I137+I138+I139</f>
        <v>121147</v>
      </c>
      <c r="J140" s="59">
        <f>J135+J136+J137+J138+J139</f>
        <v>121147</v>
      </c>
      <c r="K140" s="60">
        <f t="shared" si="66"/>
        <v>0</v>
      </c>
      <c r="L140" s="56">
        <f>L135+L136+L137+L138+L139</f>
        <v>126855</v>
      </c>
      <c r="M140" s="59">
        <f>M135+M136+M137+M138+M139</f>
        <v>126855</v>
      </c>
      <c r="N140" s="60">
        <f t="shared" si="67"/>
        <v>0</v>
      </c>
    </row>
    <row r="141" spans="1:14" s="88" customFormat="1">
      <c r="A141" s="46"/>
      <c r="B141" s="47"/>
      <c r="C141" s="48"/>
      <c r="D141" s="49"/>
      <c r="E141" s="50"/>
      <c r="F141" s="48"/>
      <c r="G141" s="51"/>
      <c r="H141" s="50"/>
      <c r="I141" s="48"/>
      <c r="J141" s="52"/>
      <c r="K141" s="53"/>
      <c r="L141" s="48"/>
      <c r="M141" s="54"/>
      <c r="N141" s="53"/>
    </row>
    <row r="142" spans="1:14" s="89" customFormat="1" ht="15">
      <c r="A142" s="42">
        <v>18</v>
      </c>
      <c r="B142" s="43" t="s">
        <v>40</v>
      </c>
      <c r="C142" s="48"/>
      <c r="D142" s="44"/>
      <c r="E142" s="61"/>
      <c r="F142" s="48"/>
      <c r="G142" s="44"/>
      <c r="H142" s="61"/>
      <c r="I142" s="48"/>
      <c r="J142" s="44"/>
      <c r="K142" s="62"/>
      <c r="L142" s="48"/>
      <c r="M142" s="44"/>
      <c r="N142" s="62"/>
    </row>
    <row r="143" spans="1:14" s="90" customFormat="1" ht="14.25" customHeight="1">
      <c r="A143" s="46"/>
      <c r="B143" s="47" t="s">
        <v>3</v>
      </c>
      <c r="C143" s="48">
        <v>15.13</v>
      </c>
      <c r="D143" s="49">
        <v>15.1291859</v>
      </c>
      <c r="E143" s="50">
        <f>C143-D143</f>
        <v>8.1410000000126104E-4</v>
      </c>
      <c r="F143" s="48">
        <v>12.08</v>
      </c>
      <c r="G143" s="51">
        <v>12.078252995</v>
      </c>
      <c r="H143" s="50">
        <f>F143-G143</f>
        <v>1.7470050000003567E-3</v>
      </c>
      <c r="I143" s="48">
        <v>642</v>
      </c>
      <c r="J143" s="52">
        <v>642</v>
      </c>
      <c r="K143" s="53">
        <f>I143-J143</f>
        <v>0</v>
      </c>
      <c r="L143" s="48">
        <v>546</v>
      </c>
      <c r="M143" s="54">
        <v>546</v>
      </c>
      <c r="N143" s="53">
        <f>L143-M143</f>
        <v>0</v>
      </c>
    </row>
    <row r="144" spans="1:14" s="88" customFormat="1">
      <c r="A144" s="46"/>
      <c r="B144" s="47" t="s">
        <v>4</v>
      </c>
      <c r="C144" s="48">
        <v>371.89</v>
      </c>
      <c r="D144" s="49">
        <v>371.88720895500001</v>
      </c>
      <c r="E144" s="50">
        <f t="shared" ref="E144:E148" si="68">C144-D144</f>
        <v>2.7910449999808407E-3</v>
      </c>
      <c r="F144" s="48">
        <v>390.9</v>
      </c>
      <c r="G144" s="63">
        <v>390.89979542400005</v>
      </c>
      <c r="H144" s="50">
        <f t="shared" ref="H144:H148" si="69">F144-G144</f>
        <v>2.045759999305119E-4</v>
      </c>
      <c r="I144" s="48">
        <v>158221</v>
      </c>
      <c r="J144" s="52">
        <v>158221</v>
      </c>
      <c r="K144" s="53">
        <f t="shared" ref="K144:K148" si="70">I144-J144</f>
        <v>0</v>
      </c>
      <c r="L144" s="48">
        <v>125811</v>
      </c>
      <c r="M144" s="64">
        <v>125811</v>
      </c>
      <c r="N144" s="53">
        <f t="shared" ref="N144:N148" si="71">L144-M144</f>
        <v>0</v>
      </c>
    </row>
    <row r="145" spans="1:14" s="88" customFormat="1">
      <c r="A145" s="46"/>
      <c r="B145" s="47" t="s">
        <v>5</v>
      </c>
      <c r="C145" s="48">
        <v>12.81</v>
      </c>
      <c r="D145" s="49">
        <v>53.834943136870706</v>
      </c>
      <c r="E145" s="50">
        <f t="shared" si="68"/>
        <v>-41.024943136870704</v>
      </c>
      <c r="F145" s="48">
        <v>17.899999999999999</v>
      </c>
      <c r="G145" s="51">
        <v>17.901928994608696</v>
      </c>
      <c r="H145" s="50">
        <f t="shared" si="69"/>
        <v>-1.9289946086971099E-3</v>
      </c>
      <c r="I145" s="48">
        <v>0</v>
      </c>
      <c r="J145" s="52">
        <v>96</v>
      </c>
      <c r="K145" s="53">
        <f t="shared" si="70"/>
        <v>-96</v>
      </c>
      <c r="L145" s="48">
        <v>2</v>
      </c>
      <c r="M145" s="54">
        <v>2</v>
      </c>
      <c r="N145" s="53">
        <f t="shared" si="71"/>
        <v>0</v>
      </c>
    </row>
    <row r="146" spans="1:14" s="88" customFormat="1">
      <c r="A146" s="46"/>
      <c r="B146" s="47" t="s">
        <v>6</v>
      </c>
      <c r="C146" s="48">
        <v>204.53</v>
      </c>
      <c r="D146" s="49">
        <v>204.52759419806017</v>
      </c>
      <c r="E146" s="50">
        <f t="shared" si="68"/>
        <v>2.4058019398296437E-3</v>
      </c>
      <c r="F146" s="48">
        <v>65.48</v>
      </c>
      <c r="G146" s="51">
        <v>65.484804443270008</v>
      </c>
      <c r="H146" s="50">
        <f t="shared" si="69"/>
        <v>-4.8044432700038442E-3</v>
      </c>
      <c r="I146" s="48">
        <v>26</v>
      </c>
      <c r="J146" s="52">
        <v>26</v>
      </c>
      <c r="K146" s="53">
        <f t="shared" si="70"/>
        <v>0</v>
      </c>
      <c r="L146" s="48">
        <v>24</v>
      </c>
      <c r="M146" s="54">
        <v>24</v>
      </c>
      <c r="N146" s="53">
        <f t="shared" si="71"/>
        <v>0</v>
      </c>
    </row>
    <row r="147" spans="1:14" s="88" customFormat="1">
      <c r="A147" s="46"/>
      <c r="B147" s="47" t="s">
        <v>25</v>
      </c>
      <c r="C147" s="48">
        <v>41.02</v>
      </c>
      <c r="D147" s="49">
        <v>0</v>
      </c>
      <c r="E147" s="50">
        <f t="shared" si="68"/>
        <v>41.02</v>
      </c>
      <c r="F147" s="48">
        <v>15.26</v>
      </c>
      <c r="G147" s="51">
        <v>15.262284471999999</v>
      </c>
      <c r="H147" s="50">
        <f t="shared" si="69"/>
        <v>-2.2844719999994823E-3</v>
      </c>
      <c r="I147" s="48">
        <v>96</v>
      </c>
      <c r="J147" s="52">
        <v>0</v>
      </c>
      <c r="K147" s="53">
        <f t="shared" si="70"/>
        <v>96</v>
      </c>
      <c r="L147" s="48">
        <v>58</v>
      </c>
      <c r="M147" s="54">
        <v>58</v>
      </c>
      <c r="N147" s="53">
        <f t="shared" si="71"/>
        <v>0</v>
      </c>
    </row>
    <row r="148" spans="1:14" s="89" customFormat="1" ht="15">
      <c r="A148" s="42"/>
      <c r="B148" s="55"/>
      <c r="C148" s="56">
        <f>C143+C144+C145+C146+C147</f>
        <v>645.38</v>
      </c>
      <c r="D148" s="57">
        <f>D143+D144+D145+D146+D147</f>
        <v>645.37893218993088</v>
      </c>
      <c r="E148" s="58">
        <f t="shared" si="68"/>
        <v>1.0678100691166037E-3</v>
      </c>
      <c r="F148" s="56">
        <f>F143+F144+F145+F146+F147</f>
        <v>501.61999999999995</v>
      </c>
      <c r="G148" s="57">
        <f>G143+G144+G145+G146+G147</f>
        <v>501.6270663288787</v>
      </c>
      <c r="H148" s="58">
        <f t="shared" si="69"/>
        <v>-7.0663288787500278E-3</v>
      </c>
      <c r="I148" s="56">
        <f>I143+I144+I145+I146+I147</f>
        <v>158985</v>
      </c>
      <c r="J148" s="59">
        <f>J143+J144+J145+J146+J147</f>
        <v>158985</v>
      </c>
      <c r="K148" s="60">
        <f t="shared" si="70"/>
        <v>0</v>
      </c>
      <c r="L148" s="56">
        <f>L143+L144+L145+L146+L147</f>
        <v>126441</v>
      </c>
      <c r="M148" s="59">
        <f>M143+M144+M145+M146+M147</f>
        <v>126441</v>
      </c>
      <c r="N148" s="60">
        <f t="shared" si="71"/>
        <v>0</v>
      </c>
    </row>
    <row r="149" spans="1:14" s="88" customFormat="1">
      <c r="A149" s="46"/>
      <c r="B149" s="47"/>
      <c r="C149" s="48"/>
      <c r="D149" s="49"/>
      <c r="E149" s="50"/>
      <c r="F149" s="48"/>
      <c r="G149" s="51"/>
      <c r="H149" s="50"/>
      <c r="I149" s="48"/>
      <c r="J149" s="52"/>
      <c r="K149" s="53"/>
      <c r="L149" s="48"/>
      <c r="M149" s="54"/>
      <c r="N149" s="53"/>
    </row>
    <row r="150" spans="1:14" s="89" customFormat="1" ht="15">
      <c r="A150" s="42">
        <v>19</v>
      </c>
      <c r="B150" s="43" t="s">
        <v>12</v>
      </c>
      <c r="C150" s="48"/>
      <c r="D150" s="44"/>
      <c r="E150" s="61"/>
      <c r="F150" s="48"/>
      <c r="G150" s="44"/>
      <c r="H150" s="61"/>
      <c r="I150" s="48"/>
      <c r="J150" s="44"/>
      <c r="K150" s="62"/>
      <c r="L150" s="48"/>
      <c r="M150" s="44"/>
      <c r="N150" s="62"/>
    </row>
    <row r="151" spans="1:14" s="88" customFormat="1">
      <c r="A151" s="46"/>
      <c r="B151" s="47" t="s">
        <v>3</v>
      </c>
      <c r="C151" s="48">
        <v>9.68</v>
      </c>
      <c r="D151" s="49">
        <v>9.6802297999999993</v>
      </c>
      <c r="E151" s="50">
        <f>C151-D151</f>
        <v>-2.2979999999961365E-4</v>
      </c>
      <c r="F151" s="48">
        <v>1.98</v>
      </c>
      <c r="G151" s="51">
        <v>1.9033826999999999</v>
      </c>
      <c r="H151" s="50">
        <f>F151-G151</f>
        <v>7.661730000000011E-2</v>
      </c>
      <c r="I151" s="48">
        <v>2014</v>
      </c>
      <c r="J151" s="52">
        <v>2014</v>
      </c>
      <c r="K151" s="53">
        <f>I151-J151</f>
        <v>0</v>
      </c>
      <c r="L151" s="48">
        <v>374</v>
      </c>
      <c r="M151" s="54">
        <v>366</v>
      </c>
      <c r="N151" s="53">
        <f>L151-M151</f>
        <v>8</v>
      </c>
    </row>
    <row r="152" spans="1:14" s="88" customFormat="1">
      <c r="A152" s="46"/>
      <c r="B152" s="47" t="s">
        <v>4</v>
      </c>
      <c r="C152" s="48">
        <v>5.81</v>
      </c>
      <c r="D152" s="49">
        <v>5.8050126999999998</v>
      </c>
      <c r="E152" s="50">
        <f t="shared" ref="E152:E156" si="72">C152-D152</f>
        <v>4.9872999999998058E-3</v>
      </c>
      <c r="F152" s="48">
        <v>1.37</v>
      </c>
      <c r="G152" s="51">
        <v>2.0175369999999999</v>
      </c>
      <c r="H152" s="50">
        <f t="shared" ref="H152:H156" si="73">F152-G152</f>
        <v>-0.64753699999999981</v>
      </c>
      <c r="I152" s="48">
        <v>5307</v>
      </c>
      <c r="J152" s="52">
        <v>5307</v>
      </c>
      <c r="K152" s="53">
        <f t="shared" ref="K152:K156" si="74">I152-J152</f>
        <v>0</v>
      </c>
      <c r="L152" s="48">
        <v>1261</v>
      </c>
      <c r="M152" s="54">
        <v>1256</v>
      </c>
      <c r="N152" s="53">
        <f t="shared" ref="N152:N156" si="75">L152-M152</f>
        <v>5</v>
      </c>
    </row>
    <row r="153" spans="1:14" s="88" customFormat="1">
      <c r="A153" s="46"/>
      <c r="B153" s="47" t="s">
        <v>5</v>
      </c>
      <c r="C153" s="48">
        <v>0</v>
      </c>
      <c r="D153" s="49">
        <v>0</v>
      </c>
      <c r="E153" s="50">
        <f t="shared" si="72"/>
        <v>0</v>
      </c>
      <c r="F153" s="48">
        <v>0</v>
      </c>
      <c r="G153" s="51">
        <v>0</v>
      </c>
      <c r="H153" s="50">
        <f t="shared" si="73"/>
        <v>0</v>
      </c>
      <c r="I153" s="48">
        <v>0</v>
      </c>
      <c r="J153" s="52">
        <v>0</v>
      </c>
      <c r="K153" s="53">
        <f t="shared" si="74"/>
        <v>0</v>
      </c>
      <c r="L153" s="48">
        <v>0</v>
      </c>
      <c r="M153" s="54">
        <v>0</v>
      </c>
      <c r="N153" s="53">
        <f t="shared" si="75"/>
        <v>0</v>
      </c>
    </row>
    <row r="154" spans="1:14" s="88" customFormat="1">
      <c r="A154" s="46"/>
      <c r="B154" s="47" t="s">
        <v>6</v>
      </c>
      <c r="C154" s="48">
        <v>0</v>
      </c>
      <c r="D154" s="73">
        <v>0</v>
      </c>
      <c r="E154" s="50">
        <f t="shared" si="72"/>
        <v>0</v>
      </c>
      <c r="F154" s="48">
        <v>0</v>
      </c>
      <c r="G154" s="63">
        <v>0</v>
      </c>
      <c r="H154" s="50">
        <f t="shared" si="73"/>
        <v>0</v>
      </c>
      <c r="I154" s="48">
        <v>0</v>
      </c>
      <c r="J154" s="74">
        <v>0</v>
      </c>
      <c r="K154" s="53">
        <f t="shared" si="74"/>
        <v>0</v>
      </c>
      <c r="L154" s="48">
        <v>0</v>
      </c>
      <c r="M154" s="64">
        <v>0</v>
      </c>
      <c r="N154" s="53">
        <f t="shared" si="75"/>
        <v>0</v>
      </c>
    </row>
    <row r="155" spans="1:14" s="88" customFormat="1">
      <c r="A155" s="46"/>
      <c r="B155" s="47" t="s">
        <v>25</v>
      </c>
      <c r="C155" s="48">
        <v>0</v>
      </c>
      <c r="D155" s="73">
        <v>0</v>
      </c>
      <c r="E155" s="50">
        <f t="shared" si="72"/>
        <v>0</v>
      </c>
      <c r="F155" s="48">
        <v>0</v>
      </c>
      <c r="G155" s="51">
        <v>0</v>
      </c>
      <c r="H155" s="50">
        <f t="shared" si="73"/>
        <v>0</v>
      </c>
      <c r="I155" s="48">
        <v>0</v>
      </c>
      <c r="J155" s="74">
        <v>0</v>
      </c>
      <c r="K155" s="53">
        <f t="shared" si="74"/>
        <v>0</v>
      </c>
      <c r="L155" s="48">
        <v>0</v>
      </c>
      <c r="M155" s="54">
        <v>0</v>
      </c>
      <c r="N155" s="53">
        <f t="shared" si="75"/>
        <v>0</v>
      </c>
    </row>
    <row r="156" spans="1:14" s="89" customFormat="1" ht="15">
      <c r="A156" s="42"/>
      <c r="B156" s="55"/>
      <c r="C156" s="56">
        <f>C151+C152+C153+C154+C155</f>
        <v>15.489999999999998</v>
      </c>
      <c r="D156" s="57">
        <f>D151+D152+D153+D154+D155</f>
        <v>15.485242499999998</v>
      </c>
      <c r="E156" s="58">
        <f t="shared" si="72"/>
        <v>4.7575000000001921E-3</v>
      </c>
      <c r="F156" s="56">
        <f>F151+F152+F153+F154+F155</f>
        <v>3.35</v>
      </c>
      <c r="G156" s="57">
        <f>G151+G152+G153+G154+G155</f>
        <v>3.9209196999999998</v>
      </c>
      <c r="H156" s="58">
        <f t="shared" si="73"/>
        <v>-0.5709196999999997</v>
      </c>
      <c r="I156" s="56">
        <f>I151+I152+I153+I154+I155</f>
        <v>7321</v>
      </c>
      <c r="J156" s="59">
        <f>J151+J152+J153+J154+J155</f>
        <v>7321</v>
      </c>
      <c r="K156" s="60">
        <f t="shared" si="74"/>
        <v>0</v>
      </c>
      <c r="L156" s="56">
        <f>L151+L152+L153+L154+L155</f>
        <v>1635</v>
      </c>
      <c r="M156" s="59">
        <f>M151+M152+M153+M154+M155</f>
        <v>1622</v>
      </c>
      <c r="N156" s="60">
        <f t="shared" si="75"/>
        <v>13</v>
      </c>
    </row>
    <row r="157" spans="1:14" s="88" customFormat="1">
      <c r="A157" s="46"/>
      <c r="B157" s="47"/>
      <c r="C157" s="48"/>
      <c r="D157" s="73"/>
      <c r="E157" s="86"/>
      <c r="F157" s="48"/>
      <c r="G157" s="51"/>
      <c r="H157" s="86"/>
      <c r="I157" s="48"/>
      <c r="J157" s="74"/>
      <c r="K157" s="87"/>
      <c r="L157" s="48"/>
      <c r="M157" s="54"/>
      <c r="N157" s="87"/>
    </row>
    <row r="158" spans="1:14" s="89" customFormat="1" ht="15">
      <c r="A158" s="91">
        <v>20</v>
      </c>
      <c r="B158" s="43" t="s">
        <v>7</v>
      </c>
      <c r="C158" s="48"/>
      <c r="D158" s="44"/>
      <c r="E158" s="61"/>
      <c r="F158" s="48"/>
      <c r="G158" s="44"/>
      <c r="H158" s="61"/>
      <c r="I158" s="48"/>
      <c r="J158" s="44"/>
      <c r="K158" s="62"/>
      <c r="L158" s="48"/>
      <c r="M158" s="44"/>
      <c r="N158" s="62"/>
    </row>
    <row r="159" spans="1:14" s="88" customFormat="1">
      <c r="A159" s="92"/>
      <c r="B159" s="47" t="s">
        <v>3</v>
      </c>
      <c r="C159" s="48">
        <v>345.32</v>
      </c>
      <c r="D159" s="49">
        <v>345.32051944199992</v>
      </c>
      <c r="E159" s="50">
        <f>C159-D159</f>
        <v>-5.1944199992703943E-4</v>
      </c>
      <c r="F159" s="48">
        <v>405.49</v>
      </c>
      <c r="G159" s="51">
        <v>405.49003768999978</v>
      </c>
      <c r="H159" s="50">
        <f>F159-G159</f>
        <v>-3.7689999771828298E-5</v>
      </c>
      <c r="I159" s="48">
        <v>15427</v>
      </c>
      <c r="J159" s="52">
        <v>15427</v>
      </c>
      <c r="K159" s="53">
        <f>I159-J159</f>
        <v>0</v>
      </c>
      <c r="L159" s="48">
        <v>13048</v>
      </c>
      <c r="M159" s="54">
        <v>13048</v>
      </c>
      <c r="N159" s="53">
        <f>L159-M159</f>
        <v>0</v>
      </c>
    </row>
    <row r="160" spans="1:14" s="88" customFormat="1">
      <c r="A160" s="92"/>
      <c r="B160" s="47" t="s">
        <v>4</v>
      </c>
      <c r="C160" s="48">
        <v>2914.3</v>
      </c>
      <c r="D160" s="49">
        <v>2914.3009764762996</v>
      </c>
      <c r="E160" s="50">
        <f t="shared" ref="E160:E164" si="76">C160-D160</f>
        <v>-9.7647629945640801E-4</v>
      </c>
      <c r="F160" s="48">
        <v>4268.45</v>
      </c>
      <c r="G160" s="51">
        <v>4268.4488657079955</v>
      </c>
      <c r="H160" s="50">
        <f t="shared" ref="H160:H164" si="77">F160-G160</f>
        <v>1.1342920042807236E-3</v>
      </c>
      <c r="I160" s="48">
        <v>700587</v>
      </c>
      <c r="J160" s="52">
        <v>700587</v>
      </c>
      <c r="K160" s="53">
        <f t="shared" ref="K160:K164" si="78">I160-J160</f>
        <v>0</v>
      </c>
      <c r="L160" s="48">
        <v>801622</v>
      </c>
      <c r="M160" s="54">
        <v>801622</v>
      </c>
      <c r="N160" s="53">
        <f t="shared" ref="N160:N164" si="79">L160-M160</f>
        <v>0</v>
      </c>
    </row>
    <row r="161" spans="1:14" s="88" customFormat="1">
      <c r="A161" s="92"/>
      <c r="B161" s="47" t="s">
        <v>5</v>
      </c>
      <c r="C161" s="48">
        <v>2551.42</v>
      </c>
      <c r="D161" s="49">
        <v>2551.4182310599999</v>
      </c>
      <c r="E161" s="50">
        <f t="shared" si="76"/>
        <v>1.7689400001472677E-3</v>
      </c>
      <c r="F161" s="48">
        <v>983.69</v>
      </c>
      <c r="G161" s="51">
        <v>983.68971058299996</v>
      </c>
      <c r="H161" s="50">
        <f t="shared" si="77"/>
        <v>2.894170000899976E-4</v>
      </c>
      <c r="I161" s="48">
        <v>43</v>
      </c>
      <c r="J161" s="52">
        <v>43</v>
      </c>
      <c r="K161" s="53">
        <f t="shared" si="78"/>
        <v>0</v>
      </c>
      <c r="L161" s="48">
        <v>72</v>
      </c>
      <c r="M161" s="54">
        <v>72</v>
      </c>
      <c r="N161" s="53">
        <f t="shared" si="79"/>
        <v>0</v>
      </c>
    </row>
    <row r="162" spans="1:14" s="88" customFormat="1">
      <c r="A162" s="92"/>
      <c r="B162" s="47" t="s">
        <v>6</v>
      </c>
      <c r="C162" s="48">
        <v>112.05</v>
      </c>
      <c r="D162" s="49">
        <v>162.10198360700008</v>
      </c>
      <c r="E162" s="50">
        <f t="shared" si="76"/>
        <v>-50.051983607000082</v>
      </c>
      <c r="F162" s="48">
        <v>129.05000000000001</v>
      </c>
      <c r="G162" s="51">
        <v>129.05113867899991</v>
      </c>
      <c r="H162" s="50">
        <f t="shared" si="77"/>
        <v>-1.1386789998937275E-3</v>
      </c>
      <c r="I162" s="48">
        <v>2</v>
      </c>
      <c r="J162" s="52">
        <v>362</v>
      </c>
      <c r="K162" s="53">
        <f t="shared" si="78"/>
        <v>-360</v>
      </c>
      <c r="L162" s="48">
        <v>10</v>
      </c>
      <c r="M162" s="54">
        <v>10</v>
      </c>
      <c r="N162" s="53">
        <f t="shared" si="79"/>
        <v>0</v>
      </c>
    </row>
    <row r="163" spans="1:14" s="88" customFormat="1">
      <c r="A163" s="92"/>
      <c r="B163" s="47" t="s">
        <v>25</v>
      </c>
      <c r="C163" s="48">
        <v>54.06</v>
      </c>
      <c r="D163" s="49">
        <v>0</v>
      </c>
      <c r="E163" s="50">
        <f t="shared" si="76"/>
        <v>54.06</v>
      </c>
      <c r="F163" s="48">
        <v>131.24</v>
      </c>
      <c r="G163" s="51">
        <v>131.23660943699988</v>
      </c>
      <c r="H163" s="50">
        <f t="shared" si="77"/>
        <v>3.3905630001243026E-3</v>
      </c>
      <c r="I163" s="48">
        <v>360</v>
      </c>
      <c r="J163" s="52">
        <v>0</v>
      </c>
      <c r="K163" s="53">
        <f t="shared" si="78"/>
        <v>360</v>
      </c>
      <c r="L163" s="48">
        <v>766</v>
      </c>
      <c r="M163" s="54">
        <v>766</v>
      </c>
      <c r="N163" s="53">
        <f t="shared" si="79"/>
        <v>0</v>
      </c>
    </row>
    <row r="164" spans="1:14" s="89" customFormat="1" ht="15">
      <c r="A164" s="91"/>
      <c r="B164" s="55"/>
      <c r="C164" s="56">
        <f>C159+C160+C161+C162+C163</f>
        <v>5977.1500000000015</v>
      </c>
      <c r="D164" s="57">
        <f>D159+D160+D161+D162+D163</f>
        <v>5973.1417105852988</v>
      </c>
      <c r="E164" s="58">
        <f t="shared" si="76"/>
        <v>4.0082894147026309</v>
      </c>
      <c r="F164" s="56">
        <f>F159+F160+F161+F162+F163</f>
        <v>5917.9199999999992</v>
      </c>
      <c r="G164" s="57">
        <f>G159+G160+G161+G162+G163</f>
        <v>5917.9163620969948</v>
      </c>
      <c r="H164" s="58">
        <f t="shared" si="77"/>
        <v>3.637903004346299E-3</v>
      </c>
      <c r="I164" s="56">
        <f>I159+I160+I161+I162+I163</f>
        <v>716419</v>
      </c>
      <c r="J164" s="59">
        <f>J159+J160+J161+J162+J163</f>
        <v>716419</v>
      </c>
      <c r="K164" s="60">
        <f t="shared" si="78"/>
        <v>0</v>
      </c>
      <c r="L164" s="56">
        <f>L159+L160+L161+L162+L163</f>
        <v>815518</v>
      </c>
      <c r="M164" s="59">
        <f>M159+M160+M161+M162+M163</f>
        <v>815518</v>
      </c>
      <c r="N164" s="60">
        <f t="shared" si="79"/>
        <v>0</v>
      </c>
    </row>
    <row r="165" spans="1:14" s="88" customFormat="1">
      <c r="A165" s="92"/>
      <c r="B165" s="47"/>
      <c r="C165" s="48"/>
      <c r="D165" s="49"/>
      <c r="E165" s="50"/>
      <c r="F165" s="48"/>
      <c r="G165" s="51"/>
      <c r="H165" s="50"/>
      <c r="I165" s="48"/>
      <c r="J165" s="52"/>
      <c r="K165" s="53"/>
      <c r="L165" s="48"/>
      <c r="M165" s="54"/>
      <c r="N165" s="53"/>
    </row>
    <row r="166" spans="1:14" s="89" customFormat="1" ht="15">
      <c r="A166" s="91">
        <v>21</v>
      </c>
      <c r="B166" s="43" t="s">
        <v>13</v>
      </c>
      <c r="C166" s="48"/>
      <c r="D166" s="44"/>
      <c r="E166" s="61"/>
      <c r="F166" s="48"/>
      <c r="G166" s="44"/>
      <c r="H166" s="61"/>
      <c r="I166" s="48"/>
      <c r="J166" s="44"/>
      <c r="K166" s="62"/>
      <c r="L166" s="48"/>
      <c r="M166" s="44"/>
      <c r="N166" s="62"/>
    </row>
    <row r="167" spans="1:14" s="88" customFormat="1">
      <c r="A167" s="92"/>
      <c r="B167" s="47" t="s">
        <v>3</v>
      </c>
      <c r="C167" s="48">
        <v>30.23</v>
      </c>
      <c r="D167" s="49">
        <v>30.234900000000003</v>
      </c>
      <c r="E167" s="50">
        <f>C167-D167</f>
        <v>-4.900000000002791E-3</v>
      </c>
      <c r="F167" s="48">
        <v>26.57</v>
      </c>
      <c r="G167" s="51">
        <v>26.567700000000006</v>
      </c>
      <c r="H167" s="50">
        <f>F167-G167</f>
        <v>2.2999999999946397E-3</v>
      </c>
      <c r="I167" s="48">
        <v>2119</v>
      </c>
      <c r="J167" s="52">
        <v>2119</v>
      </c>
      <c r="K167" s="53">
        <f>I167-J167</f>
        <v>0</v>
      </c>
      <c r="L167" s="48">
        <v>1515</v>
      </c>
      <c r="M167" s="54">
        <v>1515</v>
      </c>
      <c r="N167" s="53">
        <f>L167-M167</f>
        <v>0</v>
      </c>
    </row>
    <row r="168" spans="1:14" s="88" customFormat="1">
      <c r="A168" s="92"/>
      <c r="B168" s="47" t="s">
        <v>4</v>
      </c>
      <c r="C168" s="48">
        <v>207.52</v>
      </c>
      <c r="D168" s="49">
        <v>207.5188</v>
      </c>
      <c r="E168" s="50">
        <f t="shared" ref="E168:E172" si="80">C168-D168</f>
        <v>1.2000000000114142E-3</v>
      </c>
      <c r="F168" s="48">
        <v>231.45</v>
      </c>
      <c r="G168" s="51">
        <v>231.44840000000005</v>
      </c>
      <c r="H168" s="50">
        <f t="shared" ref="H168:H172" si="81">F168-G168</f>
        <v>1.5999999999394277E-3</v>
      </c>
      <c r="I168" s="48">
        <v>113158</v>
      </c>
      <c r="J168" s="52">
        <v>113158</v>
      </c>
      <c r="K168" s="53">
        <f t="shared" ref="K168:K172" si="82">I168-J168</f>
        <v>0</v>
      </c>
      <c r="L168" s="48">
        <v>131001</v>
      </c>
      <c r="M168" s="54">
        <v>131001</v>
      </c>
      <c r="N168" s="53">
        <f t="shared" ref="N168:N172" si="83">L168-M168</f>
        <v>0</v>
      </c>
    </row>
    <row r="169" spans="1:14" s="88" customFormat="1" ht="14.25" customHeight="1">
      <c r="A169" s="92"/>
      <c r="B169" s="47" t="s">
        <v>5</v>
      </c>
      <c r="C169" s="48">
        <v>123.66</v>
      </c>
      <c r="D169" s="49">
        <v>123.65800638106805</v>
      </c>
      <c r="E169" s="50">
        <f t="shared" si="80"/>
        <v>1.9936189319480491E-3</v>
      </c>
      <c r="F169" s="48">
        <v>158.91999999999999</v>
      </c>
      <c r="G169" s="51">
        <v>158.91820137725421</v>
      </c>
      <c r="H169" s="50">
        <f t="shared" si="81"/>
        <v>1.798622745781131E-3</v>
      </c>
      <c r="I169" s="48">
        <v>5</v>
      </c>
      <c r="J169" s="52">
        <v>5</v>
      </c>
      <c r="K169" s="53">
        <f t="shared" si="82"/>
        <v>0</v>
      </c>
      <c r="L169" s="48">
        <v>9</v>
      </c>
      <c r="M169" s="54">
        <v>9</v>
      </c>
      <c r="N169" s="53">
        <f t="shared" si="83"/>
        <v>0</v>
      </c>
    </row>
    <row r="170" spans="1:14" s="78" customFormat="1">
      <c r="A170" s="92"/>
      <c r="B170" s="47" t="s">
        <v>6</v>
      </c>
      <c r="C170" s="48">
        <v>0</v>
      </c>
      <c r="D170" s="49">
        <v>74.981241828066061</v>
      </c>
      <c r="E170" s="50">
        <f t="shared" si="80"/>
        <v>-74.981241828066061</v>
      </c>
      <c r="F170" s="48">
        <v>0</v>
      </c>
      <c r="G170" s="51">
        <v>0</v>
      </c>
      <c r="H170" s="50">
        <f t="shared" si="81"/>
        <v>0</v>
      </c>
      <c r="I170" s="48">
        <v>0</v>
      </c>
      <c r="J170" s="52">
        <v>100</v>
      </c>
      <c r="K170" s="53">
        <f t="shared" si="82"/>
        <v>-100</v>
      </c>
      <c r="L170" s="48">
        <v>0</v>
      </c>
      <c r="M170" s="54">
        <v>0</v>
      </c>
      <c r="N170" s="53">
        <f t="shared" si="83"/>
        <v>0</v>
      </c>
    </row>
    <row r="171" spans="1:14" s="78" customFormat="1">
      <c r="A171" s="92"/>
      <c r="B171" s="47" t="s">
        <v>25</v>
      </c>
      <c r="C171" s="48">
        <v>74.98</v>
      </c>
      <c r="D171" s="49">
        <v>0</v>
      </c>
      <c r="E171" s="50">
        <f t="shared" si="80"/>
        <v>74.98</v>
      </c>
      <c r="F171" s="48">
        <v>48.62</v>
      </c>
      <c r="G171" s="51">
        <v>48.622910183138401</v>
      </c>
      <c r="H171" s="50">
        <f t="shared" si="81"/>
        <v>-2.9101831384039656E-3</v>
      </c>
      <c r="I171" s="48">
        <v>100</v>
      </c>
      <c r="J171" s="52">
        <v>0</v>
      </c>
      <c r="K171" s="53">
        <f t="shared" si="82"/>
        <v>100</v>
      </c>
      <c r="L171" s="48">
        <v>97</v>
      </c>
      <c r="M171" s="54">
        <v>97</v>
      </c>
      <c r="N171" s="53">
        <f t="shared" si="83"/>
        <v>0</v>
      </c>
    </row>
    <row r="172" spans="1:14" s="75" customFormat="1" ht="15">
      <c r="A172" s="91"/>
      <c r="B172" s="55"/>
      <c r="C172" s="56">
        <f>C167+C168+C169+C170+C171</f>
        <v>436.39</v>
      </c>
      <c r="D172" s="57">
        <f>D167+D168+D169+D170+D171</f>
        <v>436.39294820913409</v>
      </c>
      <c r="E172" s="58">
        <f t="shared" si="80"/>
        <v>-2.9482091341037631E-3</v>
      </c>
      <c r="F172" s="56">
        <f>F167+F168+F169+F170+F171</f>
        <v>465.55999999999995</v>
      </c>
      <c r="G172" s="57">
        <f>G167+G168+G169+G170+G171</f>
        <v>465.55721156039266</v>
      </c>
      <c r="H172" s="58">
        <f t="shared" si="81"/>
        <v>2.7884396072863638E-3</v>
      </c>
      <c r="I172" s="56">
        <f>I167+I168+I169+I170+I171</f>
        <v>115382</v>
      </c>
      <c r="J172" s="59">
        <f>J167+J168+J169+J170+J171</f>
        <v>115382</v>
      </c>
      <c r="K172" s="60">
        <f t="shared" si="82"/>
        <v>0</v>
      </c>
      <c r="L172" s="56">
        <f>L167+L168+L169+L170+L171</f>
        <v>132622</v>
      </c>
      <c r="M172" s="59">
        <f>M167+M168+M169+M170+M171</f>
        <v>132622</v>
      </c>
      <c r="N172" s="60">
        <f t="shared" si="83"/>
        <v>0</v>
      </c>
    </row>
    <row r="173" spans="1:14" s="78" customFormat="1">
      <c r="A173" s="92"/>
      <c r="B173" s="47"/>
      <c r="C173" s="48"/>
      <c r="D173" s="49"/>
      <c r="E173" s="50"/>
      <c r="F173" s="48"/>
      <c r="G173" s="51"/>
      <c r="H173" s="50"/>
      <c r="I173" s="48"/>
      <c r="J173" s="52"/>
      <c r="K173" s="53"/>
      <c r="L173" s="48"/>
      <c r="M173" s="54"/>
      <c r="N173" s="53"/>
    </row>
    <row r="174" spans="1:14" s="75" customFormat="1" ht="15">
      <c r="A174" s="91">
        <v>22</v>
      </c>
      <c r="B174" s="43" t="s">
        <v>41</v>
      </c>
      <c r="C174" s="48"/>
      <c r="D174" s="44"/>
      <c r="E174" s="61"/>
      <c r="F174" s="48"/>
      <c r="G174" s="44"/>
      <c r="H174" s="61"/>
      <c r="I174" s="48"/>
      <c r="J174" s="44"/>
      <c r="K174" s="62"/>
      <c r="L174" s="48"/>
      <c r="M174" s="44"/>
      <c r="N174" s="62"/>
    </row>
    <row r="175" spans="1:14" s="78" customFormat="1">
      <c r="A175" s="92"/>
      <c r="B175" s="47" t="s">
        <v>3</v>
      </c>
      <c r="C175" s="48">
        <v>26.72</v>
      </c>
      <c r="D175" s="49">
        <v>26.723076822999996</v>
      </c>
      <c r="E175" s="50">
        <f>C175-D175</f>
        <v>-3.0768229999971197E-3</v>
      </c>
      <c r="F175" s="48">
        <v>51.61</v>
      </c>
      <c r="G175" s="51">
        <v>51.605756590000013</v>
      </c>
      <c r="H175" s="50">
        <f>F175-G175</f>
        <v>4.2434099999866248E-3</v>
      </c>
      <c r="I175" s="48">
        <v>837</v>
      </c>
      <c r="J175" s="52">
        <v>837</v>
      </c>
      <c r="K175" s="53">
        <f>I175-J175</f>
        <v>0</v>
      </c>
      <c r="L175" s="48">
        <v>1330</v>
      </c>
      <c r="M175" s="54">
        <v>1330</v>
      </c>
      <c r="N175" s="53">
        <f>L175-M175</f>
        <v>0</v>
      </c>
    </row>
    <row r="176" spans="1:14" s="78" customFormat="1">
      <c r="A176" s="92"/>
      <c r="B176" s="47" t="s">
        <v>4</v>
      </c>
      <c r="C176" s="48">
        <v>251.89</v>
      </c>
      <c r="D176" s="49">
        <v>251.88701532199997</v>
      </c>
      <c r="E176" s="50">
        <f t="shared" ref="E176:E180" si="84">C176-D176</f>
        <v>2.9846780000184481E-3</v>
      </c>
      <c r="F176" s="48">
        <v>302.13</v>
      </c>
      <c r="G176" s="63">
        <v>302.12530738299995</v>
      </c>
      <c r="H176" s="50">
        <f t="shared" ref="H176:H180" si="85">F176-G176</f>
        <v>4.6926170000460843E-3</v>
      </c>
      <c r="I176" s="48">
        <v>58896</v>
      </c>
      <c r="J176" s="52">
        <v>58896</v>
      </c>
      <c r="K176" s="53">
        <f t="shared" ref="K176:K180" si="86">I176-J176</f>
        <v>0</v>
      </c>
      <c r="L176" s="48">
        <v>66416</v>
      </c>
      <c r="M176" s="64">
        <v>66416</v>
      </c>
      <c r="N176" s="53">
        <f t="shared" ref="N176:N180" si="87">L176-M176</f>
        <v>0</v>
      </c>
    </row>
    <row r="177" spans="1:14">
      <c r="A177" s="92"/>
      <c r="B177" s="47" t="s">
        <v>5</v>
      </c>
      <c r="C177" s="48">
        <v>13.39</v>
      </c>
      <c r="D177" s="49">
        <v>13.390915575000003</v>
      </c>
      <c r="E177" s="50">
        <f t="shared" si="84"/>
        <v>-9.1557500000227776E-4</v>
      </c>
      <c r="F177" s="48">
        <v>17.649999999999999</v>
      </c>
      <c r="G177" s="51">
        <v>17.652885600000001</v>
      </c>
      <c r="H177" s="50">
        <f t="shared" si="85"/>
        <v>-2.8856000000025972E-3</v>
      </c>
      <c r="I177" s="48">
        <v>1</v>
      </c>
      <c r="J177" s="52">
        <v>1</v>
      </c>
      <c r="K177" s="53">
        <f t="shared" si="86"/>
        <v>0</v>
      </c>
      <c r="L177" s="48">
        <v>0</v>
      </c>
      <c r="M177" s="54">
        <v>0</v>
      </c>
      <c r="N177" s="53">
        <f t="shared" si="87"/>
        <v>0</v>
      </c>
    </row>
    <row r="178" spans="1:14">
      <c r="A178" s="92"/>
      <c r="B178" s="47" t="s">
        <v>6</v>
      </c>
      <c r="C178" s="48">
        <v>2.33</v>
      </c>
      <c r="D178" s="49">
        <v>7.2879493210005037</v>
      </c>
      <c r="E178" s="50">
        <f t="shared" si="84"/>
        <v>-4.9579493210005037</v>
      </c>
      <c r="F178" s="48">
        <v>0.92</v>
      </c>
      <c r="G178" s="51">
        <v>0.92258253200000018</v>
      </c>
      <c r="H178" s="50">
        <f t="shared" si="85"/>
        <v>-2.5825320000001373E-3</v>
      </c>
      <c r="I178" s="48">
        <v>0</v>
      </c>
      <c r="J178" s="52">
        <v>7</v>
      </c>
      <c r="K178" s="53">
        <f t="shared" si="86"/>
        <v>-7</v>
      </c>
      <c r="L178" s="48">
        <v>0</v>
      </c>
      <c r="M178" s="54">
        <v>0</v>
      </c>
      <c r="N178" s="53">
        <f t="shared" si="87"/>
        <v>0</v>
      </c>
    </row>
    <row r="179" spans="1:14">
      <c r="A179" s="92"/>
      <c r="B179" s="47" t="s">
        <v>25</v>
      </c>
      <c r="C179" s="48">
        <v>4.96</v>
      </c>
      <c r="D179" s="49">
        <v>0</v>
      </c>
      <c r="E179" s="50">
        <f t="shared" si="84"/>
        <v>4.96</v>
      </c>
      <c r="F179" s="48">
        <v>9.9700000000000006</v>
      </c>
      <c r="G179" s="51">
        <v>9.9679008840001178</v>
      </c>
      <c r="H179" s="50">
        <f t="shared" si="85"/>
        <v>2.0991159998828834E-3</v>
      </c>
      <c r="I179" s="48">
        <v>7</v>
      </c>
      <c r="J179" s="52">
        <v>0</v>
      </c>
      <c r="K179" s="53">
        <f t="shared" si="86"/>
        <v>7</v>
      </c>
      <c r="L179" s="48">
        <v>7</v>
      </c>
      <c r="M179" s="54">
        <v>7</v>
      </c>
      <c r="N179" s="53">
        <f t="shared" si="87"/>
        <v>0</v>
      </c>
    </row>
    <row r="180" spans="1:14" s="41" customFormat="1" ht="15">
      <c r="A180" s="91"/>
      <c r="B180" s="55"/>
      <c r="C180" s="56">
        <f>C175+C176+C177+C178+C179</f>
        <v>299.28999999999996</v>
      </c>
      <c r="D180" s="57">
        <f>D175+D176+D177+D178+D179</f>
        <v>299.28895704100046</v>
      </c>
      <c r="E180" s="58">
        <f t="shared" si="84"/>
        <v>1.0429589995055721E-3</v>
      </c>
      <c r="F180" s="56">
        <f>F175+F176+F177+F178+F179</f>
        <v>382.28000000000003</v>
      </c>
      <c r="G180" s="57">
        <f>G175+G176+G177+G178+G179</f>
        <v>382.27443298900005</v>
      </c>
      <c r="H180" s="58">
        <f t="shared" si="85"/>
        <v>5.567010999982358E-3</v>
      </c>
      <c r="I180" s="56">
        <f>I175+I176+I177+I178+I179</f>
        <v>59741</v>
      </c>
      <c r="J180" s="59">
        <f>J175+J176+J177+J178+J179</f>
        <v>59741</v>
      </c>
      <c r="K180" s="60">
        <f t="shared" si="86"/>
        <v>0</v>
      </c>
      <c r="L180" s="56">
        <f>L175+L176+L177+L178+L179</f>
        <v>67753</v>
      </c>
      <c r="M180" s="59">
        <f>M175+M176+M177+M178+M179</f>
        <v>67753</v>
      </c>
      <c r="N180" s="60">
        <f t="shared" si="87"/>
        <v>0</v>
      </c>
    </row>
    <row r="181" spans="1:14">
      <c r="A181" s="92"/>
      <c r="B181" s="47"/>
      <c r="C181" s="48"/>
      <c r="D181" s="49"/>
      <c r="E181" s="50"/>
      <c r="F181" s="48"/>
      <c r="G181" s="51"/>
      <c r="H181" s="50"/>
      <c r="I181" s="48"/>
      <c r="J181" s="52"/>
      <c r="K181" s="53"/>
      <c r="L181" s="48"/>
      <c r="M181" s="54"/>
      <c r="N181" s="53"/>
    </row>
    <row r="182" spans="1:14" s="41" customFormat="1" ht="15">
      <c r="A182" s="91">
        <v>23</v>
      </c>
      <c r="B182" s="43" t="s">
        <v>42</v>
      </c>
      <c r="C182" s="48"/>
      <c r="D182" s="44"/>
      <c r="E182" s="61"/>
      <c r="F182" s="48"/>
      <c r="G182" s="44"/>
      <c r="H182" s="61"/>
      <c r="I182" s="48"/>
      <c r="J182" s="44"/>
      <c r="K182" s="62"/>
      <c r="L182" s="48"/>
      <c r="M182" s="44"/>
      <c r="N182" s="62"/>
    </row>
    <row r="183" spans="1:14" ht="15" customHeight="1">
      <c r="A183" s="92"/>
      <c r="B183" s="47" t="s">
        <v>3</v>
      </c>
      <c r="C183" s="48">
        <v>2.6</v>
      </c>
      <c r="D183" s="49">
        <v>2.6010642000000002</v>
      </c>
      <c r="E183" s="50">
        <f>C183-D183</f>
        <v>-1.0642000000000706E-3</v>
      </c>
      <c r="F183" s="48">
        <v>2.52</v>
      </c>
      <c r="G183" s="51">
        <v>2.5243091999999998</v>
      </c>
      <c r="H183" s="50">
        <f>F183-G183</f>
        <v>-4.309199999999791E-3</v>
      </c>
      <c r="I183" s="48">
        <v>86</v>
      </c>
      <c r="J183" s="52">
        <v>86</v>
      </c>
      <c r="K183" s="53">
        <f>I183-J183</f>
        <v>0</v>
      </c>
      <c r="L183" s="48">
        <v>84</v>
      </c>
      <c r="M183" s="54">
        <v>84</v>
      </c>
      <c r="N183" s="53">
        <f>L183-M183</f>
        <v>0</v>
      </c>
    </row>
    <row r="184" spans="1:14" s="78" customFormat="1">
      <c r="A184" s="92"/>
      <c r="B184" s="47" t="s">
        <v>4</v>
      </c>
      <c r="C184" s="48">
        <v>459.37</v>
      </c>
      <c r="D184" s="49">
        <v>459.37112795116957</v>
      </c>
      <c r="E184" s="50">
        <f t="shared" ref="E184:E188" si="88">C184-D184</f>
        <v>-1.127951169564767E-3</v>
      </c>
      <c r="F184" s="48">
        <v>663.83</v>
      </c>
      <c r="G184" s="51">
        <v>663.83247687499988</v>
      </c>
      <c r="H184" s="50">
        <f t="shared" ref="H184:H188" si="89">F184-G184</f>
        <v>-2.4768749998429485E-3</v>
      </c>
      <c r="I184" s="48">
        <v>86636</v>
      </c>
      <c r="J184" s="52">
        <v>86636</v>
      </c>
      <c r="K184" s="53">
        <f t="shared" ref="K184:K188" si="90">I184-J184</f>
        <v>0</v>
      </c>
      <c r="L184" s="48">
        <v>103772</v>
      </c>
      <c r="M184" s="54">
        <v>103772</v>
      </c>
      <c r="N184" s="53">
        <f t="shared" ref="N184:N188" si="91">L184-M184</f>
        <v>0</v>
      </c>
    </row>
    <row r="185" spans="1:14" s="78" customFormat="1">
      <c r="A185" s="92"/>
      <c r="B185" s="47" t="s">
        <v>5</v>
      </c>
      <c r="C185" s="48">
        <v>0.12</v>
      </c>
      <c r="D185" s="49">
        <v>0.11702687299999996</v>
      </c>
      <c r="E185" s="50">
        <f t="shared" si="88"/>
        <v>2.9731270000000337E-3</v>
      </c>
      <c r="F185" s="48">
        <v>0</v>
      </c>
      <c r="G185" s="51">
        <v>1.4611259999999992E-3</v>
      </c>
      <c r="H185" s="50">
        <f t="shared" si="89"/>
        <v>-1.4611259999999992E-3</v>
      </c>
      <c r="I185" s="48">
        <v>0</v>
      </c>
      <c r="J185" s="52">
        <v>0</v>
      </c>
      <c r="K185" s="53">
        <f t="shared" si="90"/>
        <v>0</v>
      </c>
      <c r="L185" s="48">
        <v>0</v>
      </c>
      <c r="M185" s="54">
        <v>0</v>
      </c>
      <c r="N185" s="53">
        <f t="shared" si="91"/>
        <v>0</v>
      </c>
    </row>
    <row r="186" spans="1:14" s="78" customFormat="1">
      <c r="A186" s="92"/>
      <c r="B186" s="47" t="s">
        <v>6</v>
      </c>
      <c r="C186" s="48">
        <v>44.28</v>
      </c>
      <c r="D186" s="49">
        <v>45.898050184000006</v>
      </c>
      <c r="E186" s="50">
        <f t="shared" si="88"/>
        <v>-1.6180501840000048</v>
      </c>
      <c r="F186" s="48">
        <v>60.8</v>
      </c>
      <c r="G186" s="63">
        <v>60.803352126</v>
      </c>
      <c r="H186" s="50">
        <f t="shared" si="89"/>
        <v>-3.3521260000028974E-3</v>
      </c>
      <c r="I186" s="48">
        <v>55</v>
      </c>
      <c r="J186" s="52">
        <v>70</v>
      </c>
      <c r="K186" s="53">
        <f t="shared" si="90"/>
        <v>-15</v>
      </c>
      <c r="L186" s="48">
        <v>54</v>
      </c>
      <c r="M186" s="64">
        <v>54</v>
      </c>
      <c r="N186" s="53">
        <f t="shared" si="91"/>
        <v>0</v>
      </c>
    </row>
    <row r="187" spans="1:14" s="78" customFormat="1">
      <c r="A187" s="92"/>
      <c r="B187" s="47" t="s">
        <v>25</v>
      </c>
      <c r="C187" s="48">
        <v>1.62</v>
      </c>
      <c r="D187" s="49">
        <v>0</v>
      </c>
      <c r="E187" s="50">
        <f t="shared" si="88"/>
        <v>1.62</v>
      </c>
      <c r="F187" s="48">
        <v>0.31</v>
      </c>
      <c r="G187" s="51">
        <v>0.31474826900000002</v>
      </c>
      <c r="H187" s="50">
        <f t="shared" si="89"/>
        <v>-4.7482690000000272E-3</v>
      </c>
      <c r="I187" s="48">
        <v>15</v>
      </c>
      <c r="J187" s="52">
        <v>0</v>
      </c>
      <c r="K187" s="53">
        <f t="shared" si="90"/>
        <v>15</v>
      </c>
      <c r="L187" s="48">
        <v>7</v>
      </c>
      <c r="M187" s="54">
        <v>7</v>
      </c>
      <c r="N187" s="53">
        <f t="shared" si="91"/>
        <v>0</v>
      </c>
    </row>
    <row r="188" spans="1:14" s="75" customFormat="1" ht="15">
      <c r="A188" s="91"/>
      <c r="B188" s="55"/>
      <c r="C188" s="56">
        <f>C183+C184+C185+C186+C187</f>
        <v>507.99</v>
      </c>
      <c r="D188" s="57">
        <f>D183+D184+D185+D186+D187</f>
        <v>507.98726920816955</v>
      </c>
      <c r="E188" s="58">
        <f t="shared" si="88"/>
        <v>2.7307918304586565E-3</v>
      </c>
      <c r="F188" s="56">
        <f>F183+F184+F185+F186+F187</f>
        <v>727.45999999999992</v>
      </c>
      <c r="G188" s="57">
        <f>G183+G184+G185+G186+G187</f>
        <v>727.47634759599987</v>
      </c>
      <c r="H188" s="58">
        <f t="shared" si="89"/>
        <v>-1.6347595999945952E-2</v>
      </c>
      <c r="I188" s="56">
        <f>I183+I184+I185+I186+I187</f>
        <v>86792</v>
      </c>
      <c r="J188" s="59">
        <f>J183+J184+J185+J186+J187</f>
        <v>86792</v>
      </c>
      <c r="K188" s="60">
        <f t="shared" si="90"/>
        <v>0</v>
      </c>
      <c r="L188" s="56">
        <f>L183+L184+L185+L186+L187</f>
        <v>103917</v>
      </c>
      <c r="M188" s="59">
        <f>M183+M184+M185+M186+M187</f>
        <v>103917</v>
      </c>
      <c r="N188" s="60">
        <f t="shared" si="91"/>
        <v>0</v>
      </c>
    </row>
    <row r="189" spans="1:14" s="78" customFormat="1">
      <c r="A189" s="92"/>
      <c r="B189" s="47"/>
      <c r="C189" s="48"/>
      <c r="D189" s="49"/>
      <c r="E189" s="50"/>
      <c r="F189" s="48"/>
      <c r="G189" s="51"/>
      <c r="H189" s="50"/>
      <c r="I189" s="48"/>
      <c r="J189" s="52"/>
      <c r="K189" s="53"/>
      <c r="L189" s="48"/>
      <c r="M189" s="54"/>
      <c r="N189" s="53"/>
    </row>
    <row r="190" spans="1:14" s="75" customFormat="1" ht="15">
      <c r="A190" s="55"/>
      <c r="B190" s="43" t="s">
        <v>10</v>
      </c>
      <c r="C190" s="48"/>
      <c r="D190" s="44"/>
      <c r="E190" s="61"/>
      <c r="F190" s="48"/>
      <c r="G190" s="44"/>
      <c r="H190" s="61"/>
      <c r="I190" s="48"/>
      <c r="J190" s="44"/>
      <c r="K190" s="62"/>
      <c r="L190" s="48"/>
      <c r="M190" s="44"/>
      <c r="N190" s="62"/>
    </row>
    <row r="191" spans="1:14">
      <c r="A191" s="47"/>
      <c r="B191" s="47" t="s">
        <v>3</v>
      </c>
      <c r="C191" s="93">
        <f>C7+C15+C23+C31+C39+C47+C55+C63+C71+C79+C87+C95+C103+C111+C119+C127+C135+C143+C151+C159+C167+C175+C183</f>
        <v>2099.4699999999993</v>
      </c>
      <c r="D191" s="93">
        <f>D7+D15+D23+D31+D39+D47+D55+D63+D71+D79+D87+D95+D103+D111+D119+D127+D135+D143+D151+D159+D167+D175+D183</f>
        <v>2099.482296857911</v>
      </c>
      <c r="E191" s="50">
        <f>C191-D191</f>
        <v>-1.2296857911678671E-2</v>
      </c>
      <c r="F191" s="93">
        <f>F7+F15+F23+F31+F39+F47+F55+F63+F71+F79+F87+F95+F103+F111+F119+F127+F135+F143+F151+F159+F167+F175+F183</f>
        <v>2548.0100000000007</v>
      </c>
      <c r="G191" s="93">
        <f>G7+G15+G23+G31+G39+G47+G55+G63+G71+G79+G87+G95+G103+G111+G119+G127+G135+G143+G151+G159+G167+G175+G183</f>
        <v>2547.9452350367915</v>
      </c>
      <c r="H191" s="50">
        <f>F191-G191</f>
        <v>6.4764963209199777E-2</v>
      </c>
      <c r="I191" s="94">
        <f>I7+I15+I23+I31+I39+I47+I55+I63+I71+I79+I87+I95+I103+I111+I119+I127+I135+I143+I151+I159+I167+I175+I183</f>
        <v>218649</v>
      </c>
      <c r="J191" s="94">
        <f>J7+J15+J23+J31+J39+J47+J55+J63+J71+J79+J87+J95+J103+J111+J119+J127+J135+J143+J151+J159+J167+J175+J183</f>
        <v>218649</v>
      </c>
      <c r="K191" s="53">
        <f>I191-J191</f>
        <v>0</v>
      </c>
      <c r="L191" s="94">
        <f>L7+L15+L23+L31+L39+L47+L55+L63+L71+L79+L87+L95+L103+L111+L119+L127+L135+L143+L151+L159+L167+L175+L183</f>
        <v>111816</v>
      </c>
      <c r="M191" s="94">
        <f>M7+M15+M23+M31+M39+M47+M55+M63+M71+M79+M87+M95+M103+M111+M119+M127+M135+M143+M151+M159+M167+M175+M183</f>
        <v>111808</v>
      </c>
      <c r="N191" s="53">
        <f>L191-M191</f>
        <v>8</v>
      </c>
    </row>
    <row r="192" spans="1:14">
      <c r="A192" s="47"/>
      <c r="B192" s="47" t="s">
        <v>4</v>
      </c>
      <c r="C192" s="93">
        <f t="shared" ref="C192:D192" si="92">C8+C16+C24+C32+C40+C48+C56+C64+C72+C80+C88+C96+C104+C112+C120+C128+C136+C144+C152+C160+C168+C176+C184</f>
        <v>14076.94</v>
      </c>
      <c r="D192" s="93">
        <f t="shared" si="92"/>
        <v>14076.921407537175</v>
      </c>
      <c r="E192" s="50">
        <f t="shared" ref="E192:E196" si="93">C192-D192</f>
        <v>1.8592462825836265E-2</v>
      </c>
      <c r="F192" s="93">
        <f t="shared" ref="F192:G192" si="94">F8+F16+F24+F32+F40+F48+F56+F64+F72+F80+F88+F96+F104+F112+F120+F128+F136+F144+F152+F160+F168+F176+F184</f>
        <v>19049.410000000003</v>
      </c>
      <c r="G192" s="93">
        <f t="shared" si="94"/>
        <v>19050.063776368137</v>
      </c>
      <c r="H192" s="50">
        <f t="shared" ref="H192:H196" si="95">F192-G192</f>
        <v>-0.65377636813354911</v>
      </c>
      <c r="I192" s="94">
        <f t="shared" ref="I192:J192" si="96">I8+I16+I24+I32+I40+I48+I56+I64+I72+I80+I88+I96+I104+I112+I120+I128+I136+I144+I152+I160+I168+I176+I184</f>
        <v>3161443</v>
      </c>
      <c r="J192" s="94">
        <f t="shared" si="96"/>
        <v>3161440</v>
      </c>
      <c r="K192" s="53">
        <f t="shared" ref="K192:K196" si="97">I192-J192</f>
        <v>3</v>
      </c>
      <c r="L192" s="94">
        <f t="shared" ref="L192:M192" si="98">L8+L16+L24+L32+L40+L48+L56+L64+L72+L80+L88+L96+L104+L112+L120+L128+L136+L144+L152+L160+L168+L176+L184</f>
        <v>3713563</v>
      </c>
      <c r="M192" s="94">
        <f t="shared" si="98"/>
        <v>3713558</v>
      </c>
      <c r="N192" s="53">
        <f t="shared" ref="N192:N196" si="99">L192-M192</f>
        <v>5</v>
      </c>
    </row>
    <row r="193" spans="1:14">
      <c r="A193" s="47"/>
      <c r="B193" s="47" t="s">
        <v>5</v>
      </c>
      <c r="C193" s="93">
        <f t="shared" ref="C193:D193" si="100">C9+C17+C25+C33+C41+C49+C57+C65+C73+C81+C89+C97+C105+C113+C121+C129+C137+C145+C153+C161+C169+C177+C185</f>
        <v>8296.8700000000008</v>
      </c>
      <c r="D193" s="93">
        <f t="shared" si="100"/>
        <v>9080.3430562365211</v>
      </c>
      <c r="E193" s="50">
        <f t="shared" si="93"/>
        <v>-783.47305623652028</v>
      </c>
      <c r="F193" s="93">
        <f t="shared" ref="F193:G193" si="101">F9+F17+F25+F33+F41+F49+F57+F65+F73+F81+F89+F97+F105+F113+F121+F129+F137+F145+F153+F161+F169+F177+F185</f>
        <v>8793.6999999999989</v>
      </c>
      <c r="G193" s="93">
        <f t="shared" si="101"/>
        <v>8793.692373366428</v>
      </c>
      <c r="H193" s="50">
        <f t="shared" si="95"/>
        <v>7.6266335709078703E-3</v>
      </c>
      <c r="I193" s="94">
        <f t="shared" ref="I193:J193" si="102">I9+I17+I25+I33+I41+I49+I57+I65+I73+I81+I89+I97+I105+I113+I121+I129+I137+I145+I153+I161+I169+I177+I185</f>
        <v>394</v>
      </c>
      <c r="J193" s="94">
        <f t="shared" si="102"/>
        <v>1607</v>
      </c>
      <c r="K193" s="53">
        <f t="shared" si="97"/>
        <v>-1213</v>
      </c>
      <c r="L193" s="94">
        <f t="shared" ref="L193:M193" si="103">L9+L17+L25+L33+L41+L49+L57+L65+L73+L81+L89+L97+L105+L113+L121+L129+L137+L145+L153+L161+L169+L177+L185</f>
        <v>549</v>
      </c>
      <c r="M193" s="94">
        <f t="shared" si="103"/>
        <v>549</v>
      </c>
      <c r="N193" s="53">
        <f t="shared" si="99"/>
        <v>0</v>
      </c>
    </row>
    <row r="194" spans="1:14">
      <c r="A194" s="47"/>
      <c r="B194" s="47" t="s">
        <v>6</v>
      </c>
      <c r="C194" s="93">
        <f t="shared" ref="C194:D194" si="104">C10+C18+C26+C34+C42+C50+C58+C66+C74+C82+C90+C98+C106+C114+C122+C130+C138+C146+C154+C162+C170+C178+C186</f>
        <v>1724.6199999999997</v>
      </c>
      <c r="D194" s="93">
        <f t="shared" si="104"/>
        <v>2884.7654143757031</v>
      </c>
      <c r="E194" s="50">
        <f t="shared" si="93"/>
        <v>-1160.1454143757035</v>
      </c>
      <c r="F194" s="93">
        <f t="shared" ref="F194:G194" si="105">F10+F18+F26+F34+F42+F50+F58+F66+F74+F82+F90+F98+F106+F114+F122+F130+F138+F146+F154+F162+F170+F178+F186</f>
        <v>398.84000000000003</v>
      </c>
      <c r="G194" s="93">
        <f t="shared" si="105"/>
        <v>398.85832762566952</v>
      </c>
      <c r="H194" s="50">
        <f t="shared" si="95"/>
        <v>-1.8327625669485315E-2</v>
      </c>
      <c r="I194" s="94">
        <f t="shared" ref="I194:J194" si="106">I10+I18+I26+I34+I42+I50+I58+I66+I74+I82+I90+I98+I106+I114+I122+I130+I138+I146+I154+I162+I170+I178+I186</f>
        <v>428</v>
      </c>
      <c r="J194" s="94">
        <f t="shared" si="106"/>
        <v>2364</v>
      </c>
      <c r="K194" s="53">
        <f t="shared" si="97"/>
        <v>-1936</v>
      </c>
      <c r="L194" s="94">
        <f t="shared" ref="L194:M194" si="107">L10+L18+L26+L34+L42+L50+L58+L66+L74+L82+L90+L98+L106+L114+L122+L130+L138+L146+L154+L162+L170+L178+L186</f>
        <v>375</v>
      </c>
      <c r="M194" s="94">
        <f t="shared" si="107"/>
        <v>375</v>
      </c>
      <c r="N194" s="53">
        <f t="shared" si="99"/>
        <v>0</v>
      </c>
    </row>
    <row r="195" spans="1:14">
      <c r="A195" s="47"/>
      <c r="B195" s="47" t="s">
        <v>25</v>
      </c>
      <c r="C195" s="93">
        <f t="shared" ref="C195:D195" si="108">C11+C19+C27+C35+C43+C51+C59+C67+C75+C83+C91+C99+C107+C115+C123+C131+C139+C147+C155+C163+C171+C179+C187</f>
        <v>1672.3999999999999</v>
      </c>
      <c r="D195" s="93">
        <f t="shared" si="108"/>
        <v>0</v>
      </c>
      <c r="E195" s="50">
        <f t="shared" si="93"/>
        <v>1672.3999999999999</v>
      </c>
      <c r="F195" s="93">
        <f t="shared" ref="F195:G195" si="109">F11+F19+F27+F35+F43+F51+F59+F67+F75+F83+F91+F99+F107+F115+F123+F131+F139+F147+F155+F163+F171+F179+F187</f>
        <v>1831.79</v>
      </c>
      <c r="G195" s="93">
        <f t="shared" si="109"/>
        <v>1831.7746631856198</v>
      </c>
      <c r="H195" s="50">
        <f t="shared" si="95"/>
        <v>1.5336814380134456E-2</v>
      </c>
      <c r="I195" s="94">
        <f t="shared" ref="I195:J195" si="110">I11+I19+I27+I35+I43+I51+I59+I67+I75+I83+I91+I99+I107+I115+I123+I131+I139+I147+I155+I163+I171+I179+I187</f>
        <v>2205</v>
      </c>
      <c r="J195" s="94">
        <f t="shared" si="110"/>
        <v>0</v>
      </c>
      <c r="K195" s="53">
        <f t="shared" si="97"/>
        <v>2205</v>
      </c>
      <c r="L195" s="94">
        <f t="shared" ref="L195:M195" si="111">L11+L19+L27+L35+L43+L51+L59+L67+L75+L83+L91+L99+L107+L115+L123+L131+L139+L147+L155+L163+L171+L179+L187</f>
        <v>3504</v>
      </c>
      <c r="M195" s="94">
        <f t="shared" si="111"/>
        <v>3504</v>
      </c>
      <c r="N195" s="53">
        <f t="shared" si="99"/>
        <v>0</v>
      </c>
    </row>
    <row r="196" spans="1:14" s="41" customFormat="1" ht="15">
      <c r="A196" s="55"/>
      <c r="B196" s="55"/>
      <c r="C196" s="56">
        <f>C191+C192+C193+C194+C195</f>
        <v>27870.3</v>
      </c>
      <c r="D196" s="57">
        <f>D191+D192+D193+D194+D195</f>
        <v>28141.512175007309</v>
      </c>
      <c r="E196" s="58">
        <f t="shared" si="93"/>
        <v>-271.21217500730927</v>
      </c>
      <c r="F196" s="56">
        <f>F191+F192+F193+F194+F195</f>
        <v>32621.750000000004</v>
      </c>
      <c r="G196" s="57">
        <f>G191+G192+G193+G194+G195</f>
        <v>32622.334375582643</v>
      </c>
      <c r="H196" s="58">
        <f t="shared" si="95"/>
        <v>-0.58437558263904066</v>
      </c>
      <c r="I196" s="56">
        <f>I191+I192+I193+I194+I195</f>
        <v>3383119</v>
      </c>
      <c r="J196" s="59">
        <f>J191+J192+J193+J194+J195</f>
        <v>3384060</v>
      </c>
      <c r="K196" s="60">
        <f t="shared" si="97"/>
        <v>-941</v>
      </c>
      <c r="L196" s="56">
        <f>L191+L192+L193+L194+L195</f>
        <v>3829807</v>
      </c>
      <c r="M196" s="59">
        <f>M191+M192+M193+M194+M195</f>
        <v>3829794</v>
      </c>
      <c r="N196" s="60">
        <f t="shared" si="99"/>
        <v>13</v>
      </c>
    </row>
    <row r="197" spans="1:14">
      <c r="A197" s="47"/>
      <c r="B197" s="47"/>
      <c r="C197" s="48"/>
      <c r="D197" s="73"/>
      <c r="E197" s="86"/>
      <c r="F197" s="48"/>
      <c r="G197" s="51"/>
      <c r="H197" s="86"/>
      <c r="I197" s="48"/>
      <c r="J197" s="74"/>
      <c r="K197" s="87"/>
      <c r="L197" s="48"/>
      <c r="M197" s="54"/>
      <c r="N197" s="87"/>
    </row>
    <row r="198" spans="1:14" s="41" customFormat="1" ht="15">
      <c r="A198" s="42">
        <v>24</v>
      </c>
      <c r="B198" s="43" t="s">
        <v>1</v>
      </c>
      <c r="C198" s="48"/>
      <c r="D198" s="44"/>
      <c r="E198" s="61"/>
      <c r="F198" s="48"/>
      <c r="G198" s="44"/>
      <c r="H198" s="61"/>
      <c r="I198" s="48"/>
      <c r="J198" s="44"/>
      <c r="K198" s="62"/>
      <c r="L198" s="48"/>
      <c r="M198" s="44"/>
      <c r="N198" s="62"/>
    </row>
    <row r="199" spans="1:14">
      <c r="A199" s="47"/>
      <c r="B199" s="47" t="s">
        <v>3</v>
      </c>
      <c r="C199" s="48">
        <v>17254.310000000001</v>
      </c>
      <c r="D199" s="49">
        <v>17254.310500000003</v>
      </c>
      <c r="E199" s="50">
        <f>C199-D199</f>
        <v>-5.0000000192085281E-4</v>
      </c>
      <c r="F199" s="48">
        <v>19679.86</v>
      </c>
      <c r="G199" s="51">
        <v>19679.857604500001</v>
      </c>
      <c r="H199" s="50">
        <f>F199-G199</f>
        <v>2.3954999996931292E-3</v>
      </c>
      <c r="I199" s="48">
        <v>778671</v>
      </c>
      <c r="J199" s="74">
        <v>778671</v>
      </c>
      <c r="K199" s="53">
        <f>I199-J199</f>
        <v>0</v>
      </c>
      <c r="L199" s="48">
        <v>779922</v>
      </c>
      <c r="M199" s="54">
        <v>779922</v>
      </c>
      <c r="N199" s="53">
        <f>L199-M199</f>
        <v>0</v>
      </c>
    </row>
    <row r="200" spans="1:14">
      <c r="A200" s="47"/>
      <c r="B200" s="47" t="s">
        <v>4</v>
      </c>
      <c r="C200" s="48">
        <v>11841.89</v>
      </c>
      <c r="D200" s="49">
        <v>11841.886499999999</v>
      </c>
      <c r="E200" s="50">
        <f t="shared" ref="E200:E204" si="112">C200-D200</f>
        <v>3.5000000007130438E-3</v>
      </c>
      <c r="F200" s="48">
        <v>13830.67</v>
      </c>
      <c r="G200" s="51">
        <v>13830.665476499998</v>
      </c>
      <c r="H200" s="50">
        <f t="shared" ref="H200:H204" si="113">F200-G200</f>
        <v>4.5235000015964033E-3</v>
      </c>
      <c r="I200" s="48">
        <v>9619908</v>
      </c>
      <c r="J200" s="74">
        <v>9619908</v>
      </c>
      <c r="K200" s="53">
        <f t="shared" ref="K200:K204" si="114">I200-J200</f>
        <v>0</v>
      </c>
      <c r="L200" s="48">
        <v>10441497</v>
      </c>
      <c r="M200" s="54">
        <v>10441497</v>
      </c>
      <c r="N200" s="53">
        <f t="shared" ref="N200:N204" si="115">L200-M200</f>
        <v>0</v>
      </c>
    </row>
    <row r="201" spans="1:14">
      <c r="A201" s="47"/>
      <c r="B201" s="47" t="s">
        <v>5</v>
      </c>
      <c r="C201" s="48">
        <v>43158.07</v>
      </c>
      <c r="D201" s="49">
        <v>43158.069747804999</v>
      </c>
      <c r="E201" s="50">
        <f t="shared" si="112"/>
        <v>2.5219500093953684E-4</v>
      </c>
      <c r="F201" s="48">
        <v>54772.01</v>
      </c>
      <c r="G201" s="51">
        <v>54772.006939040999</v>
      </c>
      <c r="H201" s="50">
        <f t="shared" si="113"/>
        <v>3.0609590030508116E-3</v>
      </c>
      <c r="I201" s="48">
        <v>413</v>
      </c>
      <c r="J201" s="74">
        <v>413</v>
      </c>
      <c r="K201" s="53">
        <f t="shared" si="114"/>
        <v>0</v>
      </c>
      <c r="L201" s="48">
        <v>457</v>
      </c>
      <c r="M201" s="54">
        <v>457</v>
      </c>
      <c r="N201" s="53">
        <f t="shared" si="115"/>
        <v>0</v>
      </c>
    </row>
    <row r="202" spans="1:14">
      <c r="A202" s="47"/>
      <c r="B202" s="47" t="s">
        <v>6</v>
      </c>
      <c r="C202" s="48">
        <v>2699.45</v>
      </c>
      <c r="D202" s="49">
        <v>3008.8186554510003</v>
      </c>
      <c r="E202" s="50">
        <f t="shared" si="112"/>
        <v>-309.36865545100045</v>
      </c>
      <c r="F202" s="48">
        <v>1509.21</v>
      </c>
      <c r="G202" s="51">
        <v>1509.2056919190002</v>
      </c>
      <c r="H202" s="50">
        <f t="shared" si="113"/>
        <v>4.3080809998627956E-3</v>
      </c>
      <c r="I202" s="48">
        <v>1839</v>
      </c>
      <c r="J202" s="74">
        <v>16210</v>
      </c>
      <c r="K202" s="53">
        <f t="shared" si="114"/>
        <v>-14371</v>
      </c>
      <c r="L202" s="48">
        <v>2045</v>
      </c>
      <c r="M202" s="54">
        <v>2045</v>
      </c>
      <c r="N202" s="53">
        <f t="shared" si="115"/>
        <v>0</v>
      </c>
    </row>
    <row r="203" spans="1:14">
      <c r="A203" s="47"/>
      <c r="B203" s="47" t="s">
        <v>25</v>
      </c>
      <c r="C203" s="48">
        <v>309.37</v>
      </c>
      <c r="D203" s="49">
        <v>0</v>
      </c>
      <c r="E203" s="50">
        <f t="shared" si="112"/>
        <v>309.37</v>
      </c>
      <c r="F203" s="48">
        <v>522.52</v>
      </c>
      <c r="G203" s="51">
        <v>522.51923333599996</v>
      </c>
      <c r="H203" s="50">
        <f t="shared" si="113"/>
        <v>7.6666400002523005E-4</v>
      </c>
      <c r="I203" s="48">
        <v>14371</v>
      </c>
      <c r="J203" s="74">
        <v>0</v>
      </c>
      <c r="K203" s="53">
        <f t="shared" si="114"/>
        <v>14371</v>
      </c>
      <c r="L203" s="48">
        <v>14008</v>
      </c>
      <c r="M203" s="54">
        <v>14008</v>
      </c>
      <c r="N203" s="53">
        <f t="shared" si="115"/>
        <v>0</v>
      </c>
    </row>
    <row r="204" spans="1:14" s="41" customFormat="1" ht="15">
      <c r="A204" s="55"/>
      <c r="B204" s="55"/>
      <c r="C204" s="56">
        <f>C199+C200+C201+C202+C203</f>
        <v>75263.09</v>
      </c>
      <c r="D204" s="57">
        <f>D199+D200+D201+D202+D203</f>
        <v>75263.085403256002</v>
      </c>
      <c r="E204" s="58">
        <f t="shared" si="112"/>
        <v>4.5967439946252853E-3</v>
      </c>
      <c r="F204" s="56">
        <f>F199+F200+F201+F202+F203</f>
        <v>90314.270000000019</v>
      </c>
      <c r="G204" s="57">
        <f>G199+G200+G201+G202+G203</f>
        <v>90314.254945296008</v>
      </c>
      <c r="H204" s="58">
        <f t="shared" si="113"/>
        <v>1.5054704010253772E-2</v>
      </c>
      <c r="I204" s="56">
        <f>I199+I200+I201+I202+I203</f>
        <v>10415202</v>
      </c>
      <c r="J204" s="59">
        <f>J199+J200+J201+J202+J203</f>
        <v>10415202</v>
      </c>
      <c r="K204" s="60">
        <f t="shared" si="114"/>
        <v>0</v>
      </c>
      <c r="L204" s="56">
        <f>L199+L200+L201+L202+L203</f>
        <v>11237929</v>
      </c>
      <c r="M204" s="59">
        <f>M199+M200+M201+M202+M203</f>
        <v>11237929</v>
      </c>
      <c r="N204" s="60">
        <f t="shared" si="115"/>
        <v>0</v>
      </c>
    </row>
    <row r="205" spans="1:14">
      <c r="A205" s="47"/>
      <c r="B205" s="47"/>
      <c r="C205" s="48"/>
      <c r="D205" s="49"/>
      <c r="E205" s="50"/>
      <c r="F205" s="48"/>
      <c r="G205" s="51"/>
      <c r="H205" s="50"/>
      <c r="I205" s="48"/>
      <c r="J205" s="74"/>
      <c r="K205" s="53"/>
      <c r="L205" s="48"/>
      <c r="M205" s="54"/>
      <c r="N205" s="53"/>
    </row>
    <row r="206" spans="1:14" s="41" customFormat="1" ht="15">
      <c r="A206" s="55"/>
      <c r="B206" s="43" t="s">
        <v>11</v>
      </c>
      <c r="C206" s="56"/>
      <c r="D206" s="44"/>
      <c r="E206" s="61"/>
      <c r="F206" s="56"/>
      <c r="G206" s="44"/>
      <c r="H206" s="61"/>
      <c r="I206" s="56"/>
      <c r="J206" s="44"/>
      <c r="K206" s="62"/>
      <c r="L206" s="56"/>
      <c r="M206" s="44"/>
      <c r="N206" s="62"/>
    </row>
    <row r="207" spans="1:14">
      <c r="A207" s="47"/>
      <c r="B207" s="47" t="s">
        <v>3</v>
      </c>
      <c r="C207" s="73">
        <f>C191+C199</f>
        <v>19353.78</v>
      </c>
      <c r="D207" s="73">
        <f>D191+D199</f>
        <v>19353.792796857913</v>
      </c>
      <c r="E207" s="50">
        <f>C207-D207</f>
        <v>-1.2796857914509019E-2</v>
      </c>
      <c r="F207" s="73">
        <f>F191+F199</f>
        <v>22227.870000000003</v>
      </c>
      <c r="G207" s="73">
        <f>G191+G199</f>
        <v>22227.802839536791</v>
      </c>
      <c r="H207" s="50">
        <f>F207-G207</f>
        <v>6.7160463211621391E-2</v>
      </c>
      <c r="I207" s="74">
        <f>I191+I199</f>
        <v>997320</v>
      </c>
      <c r="J207" s="74">
        <f>J191+J199</f>
        <v>997320</v>
      </c>
      <c r="K207" s="53">
        <f>I207-J207</f>
        <v>0</v>
      </c>
      <c r="L207" s="74">
        <f>L191+L199</f>
        <v>891738</v>
      </c>
      <c r="M207" s="74">
        <f>M191+M199</f>
        <v>891730</v>
      </c>
      <c r="N207" s="53">
        <f>L207-M207</f>
        <v>8</v>
      </c>
    </row>
    <row r="208" spans="1:14">
      <c r="A208" s="47"/>
      <c r="B208" s="47" t="s">
        <v>4</v>
      </c>
      <c r="C208" s="73">
        <f t="shared" ref="C208:D208" si="116">C192+C200</f>
        <v>25918.83</v>
      </c>
      <c r="D208" s="73">
        <f t="shared" si="116"/>
        <v>25918.807907537172</v>
      </c>
      <c r="E208" s="50">
        <f t="shared" ref="E208:E212" si="117">C208-D208</f>
        <v>2.2092462830187287E-2</v>
      </c>
      <c r="F208" s="73">
        <f t="shared" ref="F208:G208" si="118">F192+F200</f>
        <v>32880.080000000002</v>
      </c>
      <c r="G208" s="73">
        <f t="shared" si="118"/>
        <v>32880.729252868136</v>
      </c>
      <c r="H208" s="50">
        <f t="shared" ref="H208:H212" si="119">F208-G208</f>
        <v>-0.6492528681337717</v>
      </c>
      <c r="I208" s="74">
        <f t="shared" ref="I208:J208" si="120">I192+I200</f>
        <v>12781351</v>
      </c>
      <c r="J208" s="74">
        <f t="shared" si="120"/>
        <v>12781348</v>
      </c>
      <c r="K208" s="53">
        <f t="shared" ref="K208:K212" si="121">I208-J208</f>
        <v>3</v>
      </c>
      <c r="L208" s="74">
        <f t="shared" ref="L208:M208" si="122">L192+L200</f>
        <v>14155060</v>
      </c>
      <c r="M208" s="74">
        <f t="shared" si="122"/>
        <v>14155055</v>
      </c>
      <c r="N208" s="53">
        <f t="shared" ref="N208:N212" si="123">L208-M208</f>
        <v>5</v>
      </c>
    </row>
    <row r="209" spans="1:14">
      <c r="A209" s="47"/>
      <c r="B209" s="47" t="s">
        <v>5</v>
      </c>
      <c r="C209" s="73">
        <f t="shared" ref="C209:D209" si="124">C193+C201</f>
        <v>51454.94</v>
      </c>
      <c r="D209" s="73">
        <f t="shared" si="124"/>
        <v>52238.412804041523</v>
      </c>
      <c r="E209" s="50">
        <f t="shared" si="117"/>
        <v>-783.47280404152116</v>
      </c>
      <c r="F209" s="73">
        <f t="shared" ref="F209:G209" si="125">F193+F201</f>
        <v>63565.71</v>
      </c>
      <c r="G209" s="73">
        <f t="shared" si="125"/>
        <v>63565.699312407429</v>
      </c>
      <c r="H209" s="50">
        <f t="shared" si="119"/>
        <v>1.0687592570320703E-2</v>
      </c>
      <c r="I209" s="74">
        <f t="shared" ref="I209:J209" si="126">I193+I201</f>
        <v>807</v>
      </c>
      <c r="J209" s="74">
        <f t="shared" si="126"/>
        <v>2020</v>
      </c>
      <c r="K209" s="53">
        <f t="shared" si="121"/>
        <v>-1213</v>
      </c>
      <c r="L209" s="74">
        <f t="shared" ref="L209:M209" si="127">L193+L201</f>
        <v>1006</v>
      </c>
      <c r="M209" s="74">
        <f t="shared" si="127"/>
        <v>1006</v>
      </c>
      <c r="N209" s="53">
        <f t="shared" si="123"/>
        <v>0</v>
      </c>
    </row>
    <row r="210" spans="1:14">
      <c r="A210" s="47"/>
      <c r="B210" s="47" t="s">
        <v>6</v>
      </c>
      <c r="C210" s="73">
        <f t="shared" ref="C210:D210" si="128">C194+C202</f>
        <v>4424.07</v>
      </c>
      <c r="D210" s="73">
        <f t="shared" si="128"/>
        <v>5893.5840698267039</v>
      </c>
      <c r="E210" s="50">
        <f t="shared" si="117"/>
        <v>-1469.5140698267041</v>
      </c>
      <c r="F210" s="73">
        <f t="shared" ref="F210:G210" si="129">F194+F202</f>
        <v>1908.0500000000002</v>
      </c>
      <c r="G210" s="73">
        <f t="shared" si="129"/>
        <v>1908.0640195446697</v>
      </c>
      <c r="H210" s="50">
        <f t="shared" si="119"/>
        <v>-1.4019544669508832E-2</v>
      </c>
      <c r="I210" s="74">
        <f t="shared" ref="I210:J210" si="130">I194+I202</f>
        <v>2267</v>
      </c>
      <c r="J210" s="74">
        <f t="shared" si="130"/>
        <v>18574</v>
      </c>
      <c r="K210" s="53">
        <f t="shared" si="121"/>
        <v>-16307</v>
      </c>
      <c r="L210" s="74">
        <f t="shared" ref="L210:M210" si="131">L194+L202</f>
        <v>2420</v>
      </c>
      <c r="M210" s="74">
        <f t="shared" si="131"/>
        <v>2420</v>
      </c>
      <c r="N210" s="53">
        <f t="shared" si="123"/>
        <v>0</v>
      </c>
    </row>
    <row r="211" spans="1:14">
      <c r="A211" s="47"/>
      <c r="B211" s="47" t="s">
        <v>25</v>
      </c>
      <c r="C211" s="73">
        <f t="shared" ref="C211:D211" si="132">C195+C203</f>
        <v>1981.77</v>
      </c>
      <c r="D211" s="73">
        <f t="shared" si="132"/>
        <v>0</v>
      </c>
      <c r="E211" s="50">
        <f t="shared" si="117"/>
        <v>1981.77</v>
      </c>
      <c r="F211" s="73">
        <f t="shared" ref="F211:G211" si="133">F195+F203</f>
        <v>2354.31</v>
      </c>
      <c r="G211" s="73">
        <f t="shared" si="133"/>
        <v>2354.2938965216199</v>
      </c>
      <c r="H211" s="50">
        <f t="shared" si="119"/>
        <v>1.6103478380045999E-2</v>
      </c>
      <c r="I211" s="74">
        <f t="shared" ref="I211:J211" si="134">I195+I203</f>
        <v>16576</v>
      </c>
      <c r="J211" s="74">
        <f t="shared" si="134"/>
        <v>0</v>
      </c>
      <c r="K211" s="53">
        <f t="shared" si="121"/>
        <v>16576</v>
      </c>
      <c r="L211" s="74">
        <f t="shared" ref="L211:M211" si="135">L195+L203</f>
        <v>17512</v>
      </c>
      <c r="M211" s="74">
        <f t="shared" si="135"/>
        <v>17512</v>
      </c>
      <c r="N211" s="53">
        <f t="shared" si="123"/>
        <v>0</v>
      </c>
    </row>
    <row r="212" spans="1:14" s="41" customFormat="1" ht="15">
      <c r="A212" s="55"/>
      <c r="B212" s="55"/>
      <c r="C212" s="56">
        <f>C207+C208+C209+C210+C211</f>
        <v>103133.39</v>
      </c>
      <c r="D212" s="57">
        <f>D207+D208+D209+D210+D211</f>
        <v>103404.5975782633</v>
      </c>
      <c r="E212" s="58">
        <f t="shared" si="117"/>
        <v>-271.20757826330373</v>
      </c>
      <c r="F212" s="56">
        <f>F207+F208+F209+F210+F211</f>
        <v>122936.02</v>
      </c>
      <c r="G212" s="57">
        <f>G207+G208+G209+G210+G211</f>
        <v>122936.58932087866</v>
      </c>
      <c r="H212" s="58">
        <f t="shared" si="119"/>
        <v>-0.56932087865425274</v>
      </c>
      <c r="I212" s="56">
        <f>I207+I208+I209+I210+I211</f>
        <v>13798321</v>
      </c>
      <c r="J212" s="59">
        <f>J207+J208+J209+J210+J211</f>
        <v>13799262</v>
      </c>
      <c r="K212" s="60">
        <f t="shared" si="121"/>
        <v>-941</v>
      </c>
      <c r="L212" s="56">
        <f>L207+L208+L209+L210+L211</f>
        <v>15067736</v>
      </c>
      <c r="M212" s="59">
        <f>M207+M208+M209+M210+M211</f>
        <v>15067723</v>
      </c>
      <c r="N212" s="60">
        <f t="shared" si="123"/>
        <v>13</v>
      </c>
    </row>
    <row r="213" spans="1:14">
      <c r="A213" s="47"/>
      <c r="B213" s="47"/>
      <c r="C213" s="39"/>
      <c r="D213" s="51"/>
      <c r="E213" s="51"/>
      <c r="F213" s="39"/>
      <c r="G213" s="51"/>
      <c r="H213" s="51"/>
      <c r="I213" s="39"/>
      <c r="J213" s="54"/>
      <c r="K213" s="54"/>
      <c r="L213" s="39"/>
      <c r="M213" s="54"/>
      <c r="N213" s="39"/>
    </row>
    <row r="214" spans="1:14">
      <c r="A214" s="95"/>
      <c r="B214" s="95"/>
      <c r="C214" s="88"/>
      <c r="D214" s="96"/>
      <c r="E214" s="96"/>
      <c r="F214" s="88"/>
      <c r="G214" s="96"/>
      <c r="H214" s="96"/>
      <c r="I214" s="88"/>
      <c r="J214" s="97"/>
      <c r="K214" s="97"/>
      <c r="L214" s="88"/>
      <c r="M214" s="97"/>
    </row>
    <row r="215" spans="1:14">
      <c r="A215" s="98" t="s">
        <v>24</v>
      </c>
      <c r="M215" s="78"/>
    </row>
    <row r="216" spans="1:14">
      <c r="A216" s="98" t="s">
        <v>16</v>
      </c>
    </row>
  </sheetData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86"/>
  <sheetViews>
    <sheetView tabSelected="1" zoomScaleSheetLayoutView="70" workbookViewId="0">
      <selection activeCell="C71" sqref="C71"/>
    </sheetView>
  </sheetViews>
  <sheetFormatPr defaultRowHeight="12.75"/>
  <cols>
    <col min="1" max="1" width="6.42578125" style="23" customWidth="1"/>
    <col min="2" max="2" width="30" style="23" customWidth="1"/>
    <col min="3" max="4" width="11.7109375" style="23" customWidth="1"/>
    <col min="5" max="5" width="12.7109375" style="23" bestFit="1" customWidth="1"/>
    <col min="6" max="23" width="11.7109375" style="23" customWidth="1"/>
    <col min="24" max="25" width="14.7109375" style="23" customWidth="1"/>
    <col min="26" max="26" width="12.7109375" style="23" bestFit="1" customWidth="1"/>
    <col min="27" max="28" width="12.7109375" style="23" customWidth="1"/>
    <col min="29" max="30" width="11.7109375" style="23" customWidth="1"/>
    <col min="31" max="16384" width="9.140625" style="23"/>
  </cols>
  <sheetData>
    <row r="1" spans="1:30" ht="15">
      <c r="A1" s="29"/>
      <c r="B1" s="142" t="s">
        <v>63</v>
      </c>
      <c r="C1" s="142"/>
      <c r="D1" s="142"/>
      <c r="E1" s="142"/>
      <c r="F1" s="142"/>
      <c r="G1" s="142"/>
      <c r="H1" s="142"/>
      <c r="I1" s="142"/>
      <c r="J1" s="106"/>
      <c r="K1" s="106"/>
      <c r="L1" s="106"/>
      <c r="M1" s="106"/>
      <c r="N1" s="106"/>
      <c r="O1" s="104"/>
      <c r="P1" s="104"/>
      <c r="Q1" s="104"/>
      <c r="R1" s="139" t="s">
        <v>56</v>
      </c>
      <c r="S1" s="139"/>
      <c r="T1" s="139"/>
      <c r="U1" s="139"/>
      <c r="V1" s="139"/>
      <c r="W1" s="139"/>
      <c r="Y1" s="139" t="s">
        <v>56</v>
      </c>
      <c r="Z1" s="139"/>
      <c r="AA1" s="139"/>
      <c r="AB1" s="139"/>
      <c r="AC1" s="139"/>
      <c r="AD1" s="139"/>
    </row>
    <row r="2" spans="1:30" ht="41.25" customHeight="1">
      <c r="A2" s="140" t="s">
        <v>2</v>
      </c>
      <c r="B2" s="140" t="s">
        <v>0</v>
      </c>
      <c r="C2" s="140" t="s">
        <v>15</v>
      </c>
      <c r="D2" s="140"/>
      <c r="E2" s="140"/>
      <c r="F2" s="140"/>
      <c r="G2" s="140"/>
      <c r="H2" s="140"/>
      <c r="I2" s="140"/>
      <c r="J2" s="140" t="s">
        <v>8</v>
      </c>
      <c r="K2" s="140"/>
      <c r="L2" s="140"/>
      <c r="M2" s="140"/>
      <c r="N2" s="140"/>
      <c r="O2" s="140"/>
      <c r="P2" s="140"/>
      <c r="Q2" s="141" t="s">
        <v>9</v>
      </c>
      <c r="R2" s="141"/>
      <c r="S2" s="141"/>
      <c r="T2" s="141"/>
      <c r="U2" s="141"/>
      <c r="V2" s="141"/>
      <c r="W2" s="141"/>
      <c r="X2" s="141" t="s">
        <v>55</v>
      </c>
      <c r="Y2" s="141"/>
      <c r="Z2" s="141"/>
      <c r="AA2" s="141"/>
      <c r="AB2" s="141"/>
      <c r="AC2" s="141"/>
      <c r="AD2" s="141"/>
    </row>
    <row r="3" spans="1:30" s="24" customFormat="1" ht="39.75" customHeight="1">
      <c r="A3" s="140"/>
      <c r="B3" s="140"/>
      <c r="C3" s="107" t="s">
        <v>64</v>
      </c>
      <c r="D3" s="107" t="s">
        <v>65</v>
      </c>
      <c r="E3" s="105" t="s">
        <v>23</v>
      </c>
      <c r="F3" s="101" t="s">
        <v>67</v>
      </c>
      <c r="G3" s="101" t="s">
        <v>68</v>
      </c>
      <c r="H3" s="105" t="s">
        <v>23</v>
      </c>
      <c r="I3" s="105" t="s">
        <v>54</v>
      </c>
      <c r="J3" s="107" t="s">
        <v>64</v>
      </c>
      <c r="K3" s="107" t="s">
        <v>66</v>
      </c>
      <c r="L3" s="105" t="s">
        <v>23</v>
      </c>
      <c r="M3" s="101" t="s">
        <v>67</v>
      </c>
      <c r="N3" s="101" t="s">
        <v>68</v>
      </c>
      <c r="O3" s="105" t="s">
        <v>23</v>
      </c>
      <c r="P3" s="105" t="s">
        <v>54</v>
      </c>
      <c r="Q3" s="107" t="s">
        <v>64</v>
      </c>
      <c r="R3" s="107" t="s">
        <v>65</v>
      </c>
      <c r="S3" s="105" t="s">
        <v>23</v>
      </c>
      <c r="T3" s="101" t="s">
        <v>67</v>
      </c>
      <c r="U3" s="101" t="s">
        <v>68</v>
      </c>
      <c r="V3" s="105" t="s">
        <v>23</v>
      </c>
      <c r="W3" s="105" t="s">
        <v>54</v>
      </c>
      <c r="X3" s="107" t="s">
        <v>64</v>
      </c>
      <c r="Y3" s="107" t="s">
        <v>65</v>
      </c>
      <c r="Z3" s="105" t="s">
        <v>23</v>
      </c>
      <c r="AA3" s="101" t="s">
        <v>67</v>
      </c>
      <c r="AB3" s="101" t="s">
        <v>68</v>
      </c>
      <c r="AC3" s="105" t="s">
        <v>23</v>
      </c>
      <c r="AD3" s="105" t="s">
        <v>54</v>
      </c>
    </row>
    <row r="4" spans="1:30" s="24" customFormat="1" ht="15">
      <c r="A4" s="16">
        <v>1</v>
      </c>
      <c r="B4" s="6" t="s">
        <v>46</v>
      </c>
      <c r="C4" s="112">
        <f>C5+C6+C7+C8+C9</f>
        <v>375.20772583476941</v>
      </c>
      <c r="D4" s="112">
        <v>316.27590222333083</v>
      </c>
      <c r="E4" s="113">
        <f t="shared" ref="E4:E9" si="0">((D4-C4)/C4)*100</f>
        <v>-15.706452600443106</v>
      </c>
      <c r="F4" s="112">
        <f>F5+F6+F7+F8+F9</f>
        <v>1291.6842124057735</v>
      </c>
      <c r="G4" s="112">
        <v>986.68185859512414</v>
      </c>
      <c r="H4" s="113">
        <f t="shared" ref="H4:H9" si="1">((G4-F4)/F4)*100</f>
        <v>-23.612764705281926</v>
      </c>
      <c r="I4" s="114">
        <f>(G4/G$179)*100</f>
        <v>1.3486633560927113</v>
      </c>
      <c r="J4" s="115">
        <v>21137</v>
      </c>
      <c r="K4" s="115">
        <v>18039</v>
      </c>
      <c r="L4" s="113">
        <f t="shared" ref="L4:L9" si="2">((K4-J4)/J4)*100</f>
        <v>-14.65676302218858</v>
      </c>
      <c r="M4" s="115">
        <v>73716</v>
      </c>
      <c r="N4" s="115">
        <v>58230</v>
      </c>
      <c r="O4" s="113">
        <f t="shared" ref="O4:O9" si="3">((N4-M4)/M4)*100</f>
        <v>-21.007650984860817</v>
      </c>
      <c r="P4" s="114">
        <f>(N4/N$179)*100</f>
        <v>1.0456824788654695</v>
      </c>
      <c r="Q4" s="115">
        <v>178396</v>
      </c>
      <c r="R4" s="115">
        <v>159797</v>
      </c>
      <c r="S4" s="113">
        <f t="shared" ref="S4:S9" si="4">((R4-Q4)/Q4)*100</f>
        <v>-10.425682190183636</v>
      </c>
      <c r="T4" s="115">
        <v>422391</v>
      </c>
      <c r="U4" s="115">
        <v>435191</v>
      </c>
      <c r="V4" s="113">
        <f>((U4-T4)/T4)*100</f>
        <v>3.0303675977944606</v>
      </c>
      <c r="W4" s="114">
        <f>(U4/U$179)*100</f>
        <v>0.96717858704109472</v>
      </c>
      <c r="X4" s="112">
        <v>17299.060573541999</v>
      </c>
      <c r="Y4" s="112">
        <v>17807.677100169003</v>
      </c>
      <c r="Z4" s="113">
        <f t="shared" ref="Z4:Z9" si="5">((Y4-X4)/X4)*100</f>
        <v>2.9401395784746009</v>
      </c>
      <c r="AA4" s="112">
        <v>73009.340555948991</v>
      </c>
      <c r="AB4" s="112">
        <v>51771.783248759006</v>
      </c>
      <c r="AC4" s="113">
        <f t="shared" ref="AC4:AC9" si="6">((AB4-AA4)/AA4)*100</f>
        <v>-29.088822259550589</v>
      </c>
      <c r="AD4" s="114">
        <f>(AB4/AB$179)*100</f>
        <v>3.1613102341073049</v>
      </c>
    </row>
    <row r="5" spans="1:30">
      <c r="A5" s="5"/>
      <c r="B5" s="8" t="s">
        <v>3</v>
      </c>
      <c r="C5" s="116">
        <v>9.2505868390000003</v>
      </c>
      <c r="D5" s="117">
        <v>17.423321602118097</v>
      </c>
      <c r="E5" s="108">
        <f t="shared" si="0"/>
        <v>88.348284334376132</v>
      </c>
      <c r="F5" s="116">
        <v>30.136785240999998</v>
      </c>
      <c r="G5" s="117">
        <v>66.045893689731713</v>
      </c>
      <c r="H5" s="108">
        <f t="shared" si="1"/>
        <v>119.15374570171036</v>
      </c>
      <c r="I5" s="118">
        <f>(G5/G$180)*100</f>
        <v>0.6847536261611703</v>
      </c>
      <c r="J5" s="119">
        <v>185</v>
      </c>
      <c r="K5" s="119">
        <v>222</v>
      </c>
      <c r="L5" s="108">
        <f t="shared" si="2"/>
        <v>20</v>
      </c>
      <c r="M5" s="119">
        <v>595</v>
      </c>
      <c r="N5" s="119">
        <v>575</v>
      </c>
      <c r="O5" s="108">
        <f t="shared" si="3"/>
        <v>-3.3613445378151261</v>
      </c>
      <c r="P5" s="118">
        <f>(N5/N$180)*100</f>
        <v>0.20655516280139091</v>
      </c>
      <c r="Q5" s="119">
        <v>0</v>
      </c>
      <c r="R5" s="119">
        <v>0</v>
      </c>
      <c r="S5" s="108" t="s">
        <v>57</v>
      </c>
      <c r="T5" s="119">
        <v>0</v>
      </c>
      <c r="U5" s="119">
        <v>0</v>
      </c>
      <c r="V5" s="108" t="s">
        <v>57</v>
      </c>
      <c r="W5" s="118" t="s">
        <v>57</v>
      </c>
      <c r="X5" s="116">
        <v>15.709590286000012</v>
      </c>
      <c r="Y5" s="116">
        <v>21.375646778</v>
      </c>
      <c r="Z5" s="108">
        <f t="shared" si="5"/>
        <v>36.067500099282881</v>
      </c>
      <c r="AA5" s="116">
        <v>48.95921437600002</v>
      </c>
      <c r="AB5" s="116">
        <v>57.690929274999974</v>
      </c>
      <c r="AC5" s="108">
        <f t="shared" si="6"/>
        <v>17.834671185574152</v>
      </c>
      <c r="AD5" s="118">
        <f>(AB5/AB$180)*100</f>
        <v>0.57061981581536247</v>
      </c>
    </row>
    <row r="6" spans="1:30">
      <c r="A6" s="5"/>
      <c r="B6" s="8" t="s">
        <v>4</v>
      </c>
      <c r="C6" s="116">
        <v>136.55902663376949</v>
      </c>
      <c r="D6" s="117">
        <v>158.5124282432127</v>
      </c>
      <c r="E6" s="108">
        <f t="shared" si="0"/>
        <v>16.076126310067281</v>
      </c>
      <c r="F6" s="116">
        <v>443.58924953477378</v>
      </c>
      <c r="G6" s="117">
        <v>478.90150732239238</v>
      </c>
      <c r="H6" s="108">
        <f t="shared" si="1"/>
        <v>7.9605756507068817</v>
      </c>
      <c r="I6" s="118">
        <f>(G6/G$181)*100</f>
        <v>2.6553483867976202</v>
      </c>
      <c r="J6" s="119">
        <v>20865</v>
      </c>
      <c r="K6" s="119">
        <v>17806</v>
      </c>
      <c r="L6" s="108">
        <f t="shared" si="2"/>
        <v>-14.660915408578958</v>
      </c>
      <c r="M6" s="119">
        <v>72899</v>
      </c>
      <c r="N6" s="119">
        <v>57599</v>
      </c>
      <c r="O6" s="108">
        <f t="shared" si="3"/>
        <v>-20.987942221429648</v>
      </c>
      <c r="P6" s="118">
        <f>(N6/N$181)*100</f>
        <v>1.0905530714748775</v>
      </c>
      <c r="Q6" s="119">
        <v>0</v>
      </c>
      <c r="R6" s="119">
        <v>0</v>
      </c>
      <c r="S6" s="108" t="s">
        <v>57</v>
      </c>
      <c r="T6" s="119">
        <v>0</v>
      </c>
      <c r="U6" s="119">
        <v>0</v>
      </c>
      <c r="V6" s="108" t="s">
        <v>57</v>
      </c>
      <c r="W6" s="118" t="s">
        <v>57</v>
      </c>
      <c r="X6" s="116">
        <v>3846.4180461500005</v>
      </c>
      <c r="Y6" s="116">
        <v>3940.0845447679999</v>
      </c>
      <c r="Z6" s="108">
        <f t="shared" si="5"/>
        <v>2.4351616879437517</v>
      </c>
      <c r="AA6" s="116">
        <v>13114.683156805995</v>
      </c>
      <c r="AB6" s="116">
        <v>13452.425942205</v>
      </c>
      <c r="AC6" s="108">
        <f t="shared" si="6"/>
        <v>2.5753026692355112</v>
      </c>
      <c r="AD6" s="118">
        <f>(AB6/AB$181)*100</f>
        <v>2.739072270651592</v>
      </c>
    </row>
    <row r="7" spans="1:30">
      <c r="A7" s="5"/>
      <c r="B7" s="8" t="s">
        <v>5</v>
      </c>
      <c r="C7" s="116">
        <v>217.20894832899984</v>
      </c>
      <c r="D7" s="117">
        <v>134.64180578200001</v>
      </c>
      <c r="E7" s="108">
        <f t="shared" si="0"/>
        <v>-38.0127721174442</v>
      </c>
      <c r="F7" s="116">
        <v>777.75843671799987</v>
      </c>
      <c r="G7" s="117">
        <v>424.87118566400005</v>
      </c>
      <c r="H7" s="108">
        <f t="shared" si="1"/>
        <v>-45.372346270279017</v>
      </c>
      <c r="I7" s="118">
        <f>(G7/G$182)*100</f>
        <v>0.9940204766252887</v>
      </c>
      <c r="J7" s="119">
        <v>6</v>
      </c>
      <c r="K7" s="119">
        <v>4</v>
      </c>
      <c r="L7" s="108">
        <f t="shared" si="2"/>
        <v>-33.333333333333329</v>
      </c>
      <c r="M7" s="119">
        <v>17</v>
      </c>
      <c r="N7" s="119">
        <v>22</v>
      </c>
      <c r="O7" s="108">
        <f t="shared" si="3"/>
        <v>29.411764705882355</v>
      </c>
      <c r="P7" s="118">
        <f>(N7/N$182)*100</f>
        <v>6.179775280898876</v>
      </c>
      <c r="Q7" s="119">
        <v>99583</v>
      </c>
      <c r="R7" s="119">
        <v>79737</v>
      </c>
      <c r="S7" s="108">
        <f t="shared" si="4"/>
        <v>-19.929104365202896</v>
      </c>
      <c r="T7" s="119">
        <v>126764</v>
      </c>
      <c r="U7" s="119">
        <v>202080</v>
      </c>
      <c r="V7" s="108">
        <f>((U7-T7)/T7)*100</f>
        <v>59.414344766652995</v>
      </c>
      <c r="W7" s="118">
        <f>(U7/U$182)*100</f>
        <v>0.85043056624543956</v>
      </c>
      <c r="X7" s="116">
        <v>724.98660440000003</v>
      </c>
      <c r="Y7" s="116">
        <v>1121.1208614000002</v>
      </c>
      <c r="Z7" s="108">
        <f t="shared" si="5"/>
        <v>54.64021743240918</v>
      </c>
      <c r="AA7" s="116">
        <v>1308.3577303000002</v>
      </c>
      <c r="AB7" s="116">
        <v>3124.9875101800003</v>
      </c>
      <c r="AC7" s="108">
        <f t="shared" si="6"/>
        <v>138.84809466165308</v>
      </c>
      <c r="AD7" s="118">
        <f>(AB7/AB$182)*100</f>
        <v>0.94980924144019574</v>
      </c>
    </row>
    <row r="8" spans="1:30">
      <c r="A8" s="5"/>
      <c r="B8" s="8" t="s">
        <v>6</v>
      </c>
      <c r="C8" s="116">
        <v>2.8119260269999997</v>
      </c>
      <c r="D8" s="117">
        <v>0.11024270000000001</v>
      </c>
      <c r="E8" s="108">
        <f t="shared" si="0"/>
        <v>-96.079459454428957</v>
      </c>
      <c r="F8" s="116">
        <v>7.6235402249999984</v>
      </c>
      <c r="G8" s="117">
        <v>0.87023313099999999</v>
      </c>
      <c r="H8" s="108">
        <f t="shared" si="1"/>
        <v>-88.584921108617877</v>
      </c>
      <c r="I8" s="118">
        <f>(G8/G$183)*100</f>
        <v>0.14571360248133242</v>
      </c>
      <c r="J8" s="119">
        <v>1</v>
      </c>
      <c r="K8" s="119">
        <v>1</v>
      </c>
      <c r="L8" s="108">
        <f t="shared" si="2"/>
        <v>0</v>
      </c>
      <c r="M8" s="119">
        <v>1</v>
      </c>
      <c r="N8" s="119">
        <v>1</v>
      </c>
      <c r="O8" s="108">
        <f t="shared" si="3"/>
        <v>0</v>
      </c>
      <c r="P8" s="118">
        <f>(N8/N$183)*100</f>
        <v>4.8216007714561235E-2</v>
      </c>
      <c r="Q8" s="119">
        <v>108</v>
      </c>
      <c r="R8" s="119">
        <v>13</v>
      </c>
      <c r="S8" s="108">
        <f t="shared" si="4"/>
        <v>-87.962962962962962</v>
      </c>
      <c r="T8" s="119">
        <v>108</v>
      </c>
      <c r="U8" s="119">
        <v>13</v>
      </c>
      <c r="V8" s="108">
        <f>((U8-T8)/T8)*100</f>
        <v>-87.962962962962962</v>
      </c>
      <c r="W8" s="118">
        <f>(U8/U$183)*100</f>
        <v>1.0251565532344083E-3</v>
      </c>
      <c r="X8" s="116">
        <v>0</v>
      </c>
      <c r="Y8" s="116">
        <v>0</v>
      </c>
      <c r="Z8" s="108" t="s">
        <v>57</v>
      </c>
      <c r="AA8" s="116">
        <v>0</v>
      </c>
      <c r="AB8" s="116">
        <v>0</v>
      </c>
      <c r="AC8" s="108" t="s">
        <v>57</v>
      </c>
      <c r="AD8" s="118">
        <f>(AB8/AB$183)*100</f>
        <v>0</v>
      </c>
    </row>
    <row r="9" spans="1:30">
      <c r="A9" s="5"/>
      <c r="B9" s="25" t="s">
        <v>25</v>
      </c>
      <c r="C9" s="116">
        <v>9.3772380060000025</v>
      </c>
      <c r="D9" s="117">
        <v>5.5881038960000229</v>
      </c>
      <c r="E9" s="108">
        <f t="shared" si="0"/>
        <v>-40.407784334529119</v>
      </c>
      <c r="F9" s="116">
        <v>32.576200686999989</v>
      </c>
      <c r="G9" s="117">
        <v>15.99303878800003</v>
      </c>
      <c r="H9" s="108">
        <f t="shared" si="1"/>
        <v>-50.905758035858717</v>
      </c>
      <c r="I9" s="118">
        <f>(G9/G$184)*100</f>
        <v>0.74751300418759714</v>
      </c>
      <c r="J9" s="119">
        <v>80</v>
      </c>
      <c r="K9" s="119">
        <v>6</v>
      </c>
      <c r="L9" s="108">
        <f t="shared" si="2"/>
        <v>-92.5</v>
      </c>
      <c r="M9" s="119">
        <v>204</v>
      </c>
      <c r="N9" s="119">
        <v>33</v>
      </c>
      <c r="O9" s="108">
        <f t="shared" si="3"/>
        <v>-83.82352941176471</v>
      </c>
      <c r="P9" s="118">
        <f>(N9/N$184)*100</f>
        <v>0.53449951409135088</v>
      </c>
      <c r="Q9" s="119">
        <v>78705</v>
      </c>
      <c r="R9" s="119">
        <v>80047</v>
      </c>
      <c r="S9" s="108">
        <f t="shared" si="4"/>
        <v>1.7051013277428373</v>
      </c>
      <c r="T9" s="119">
        <v>295519</v>
      </c>
      <c r="U9" s="119">
        <v>233098</v>
      </c>
      <c r="V9" s="108">
        <f>((U9-T9)/T9)*100</f>
        <v>-21.122499737749521</v>
      </c>
      <c r="W9" s="118">
        <f>(U9/U$184)*100</f>
        <v>1.1674893254698673</v>
      </c>
      <c r="X9" s="116">
        <v>12711.946332705998</v>
      </c>
      <c r="Y9" s="116">
        <v>12725.096047223</v>
      </c>
      <c r="Z9" s="108">
        <f t="shared" si="5"/>
        <v>0.10344375418868135</v>
      </c>
      <c r="AA9" s="116">
        <v>58537.340454466997</v>
      </c>
      <c r="AB9" s="116">
        <v>35136.678867098999</v>
      </c>
      <c r="AC9" s="108">
        <f t="shared" si="6"/>
        <v>-39.975614549092981</v>
      </c>
      <c r="AD9" s="118">
        <f>(AB9/AB$184)*100</f>
        <v>5.1397345951494078</v>
      </c>
    </row>
    <row r="10" spans="1:30">
      <c r="A10" s="5"/>
      <c r="B10" s="25"/>
      <c r="C10" s="116"/>
      <c r="D10" s="116"/>
      <c r="E10" s="108"/>
      <c r="F10" s="116"/>
      <c r="G10" s="116"/>
      <c r="H10" s="108"/>
      <c r="I10" s="118"/>
      <c r="J10" s="119"/>
      <c r="K10" s="119"/>
      <c r="L10" s="108"/>
      <c r="M10" s="119"/>
      <c r="N10" s="119"/>
      <c r="O10" s="108"/>
      <c r="P10" s="118"/>
      <c r="Q10" s="119"/>
      <c r="R10" s="119"/>
      <c r="S10" s="108"/>
      <c r="T10" s="119"/>
      <c r="U10" s="119"/>
      <c r="V10" s="108"/>
      <c r="W10" s="118"/>
      <c r="X10" s="116"/>
      <c r="Y10" s="116"/>
      <c r="Z10" s="108"/>
      <c r="AA10" s="116"/>
      <c r="AB10" s="116"/>
      <c r="AC10" s="108"/>
      <c r="AD10" s="118"/>
    </row>
    <row r="11" spans="1:30" s="24" customFormat="1" ht="15">
      <c r="A11" s="16">
        <v>2</v>
      </c>
      <c r="B11" s="6" t="s">
        <v>59</v>
      </c>
      <c r="C11" s="112">
        <f>C12+C13+C14+C15+C16</f>
        <v>45.419498376</v>
      </c>
      <c r="D11" s="112">
        <v>67.126883587000009</v>
      </c>
      <c r="E11" s="113">
        <f t="shared" ref="E11:E15" si="7">((D11-C11)/C11)*100</f>
        <v>47.793097650039996</v>
      </c>
      <c r="F11" s="112">
        <f>F12+F13+F14+F15+F16</f>
        <v>109.308891168</v>
      </c>
      <c r="G11" s="112">
        <v>168.73982142799997</v>
      </c>
      <c r="H11" s="113">
        <f>((G11-F11)/F11)*100</f>
        <v>54.369712861380002</v>
      </c>
      <c r="I11" s="114">
        <f>(G11/G$179)*100</f>
        <v>0.23064497628201941</v>
      </c>
      <c r="J11" s="115">
        <v>3271</v>
      </c>
      <c r="K11" s="115">
        <v>4030</v>
      </c>
      <c r="L11" s="113">
        <f t="shared" ref="L11:L13" si="8">((K11-J11)/J11)*100</f>
        <v>23.203913176398654</v>
      </c>
      <c r="M11" s="115">
        <v>8281</v>
      </c>
      <c r="N11" s="115">
        <v>9720</v>
      </c>
      <c r="O11" s="113">
        <f>((N11-M11)/M11)*100</f>
        <v>17.377128366139356</v>
      </c>
      <c r="P11" s="114">
        <f>(N11/N$179)*100</f>
        <v>0.17454978008882646</v>
      </c>
      <c r="Q11" s="115">
        <v>1125</v>
      </c>
      <c r="R11" s="115">
        <v>1775</v>
      </c>
      <c r="S11" s="113">
        <f t="shared" ref="S11:S15" si="9">((R11-Q11)/Q11)*100</f>
        <v>57.777777777777771</v>
      </c>
      <c r="T11" s="115">
        <v>2753</v>
      </c>
      <c r="U11" s="115">
        <v>5022</v>
      </c>
      <c r="V11" s="113">
        <f>((U11-T11)/T11)*100</f>
        <v>82.419179077370146</v>
      </c>
      <c r="W11" s="114">
        <f>(U11/U$179)*100</f>
        <v>1.1161009451299261E-2</v>
      </c>
      <c r="X11" s="112">
        <v>565.73215223929992</v>
      </c>
      <c r="Y11" s="112">
        <v>987.91141243050038</v>
      </c>
      <c r="Z11" s="113">
        <f t="shared" ref="Z11:Z15" si="10">((Y11-X11)/X11)*100</f>
        <v>74.625290169582271</v>
      </c>
      <c r="AA11" s="112">
        <v>1240.5854552904993</v>
      </c>
      <c r="AB11" s="112">
        <v>2670.0086474623008</v>
      </c>
      <c r="AC11" s="113">
        <f t="shared" ref="AC11:AC15" si="11">((AB11-AA11)/AA11)*100</f>
        <v>115.22166297178482</v>
      </c>
      <c r="AD11" s="114">
        <f>(AB11/AB$179)*100</f>
        <v>0.16303718227785602</v>
      </c>
    </row>
    <row r="12" spans="1:30">
      <c r="A12" s="5"/>
      <c r="B12" s="8" t="s">
        <v>3</v>
      </c>
      <c r="C12" s="120">
        <v>21.851588899999996</v>
      </c>
      <c r="D12" s="121">
        <v>25.904995995</v>
      </c>
      <c r="E12" s="108">
        <f t="shared" si="7"/>
        <v>18.549713311694259</v>
      </c>
      <c r="F12" s="120">
        <v>59.786077788</v>
      </c>
      <c r="G12" s="121">
        <v>69.161957994999995</v>
      </c>
      <c r="H12" s="108">
        <f>((G12-F12)/F12)*100</f>
        <v>15.682380503779894</v>
      </c>
      <c r="I12" s="118">
        <f>(G12/G$180)*100</f>
        <v>0.71706049965746432</v>
      </c>
      <c r="J12" s="122">
        <v>652</v>
      </c>
      <c r="K12" s="122">
        <v>449</v>
      </c>
      <c r="L12" s="108">
        <f t="shared" si="8"/>
        <v>-31.134969325153371</v>
      </c>
      <c r="M12" s="122">
        <v>2163</v>
      </c>
      <c r="N12" s="122">
        <v>1321</v>
      </c>
      <c r="O12" s="108">
        <f>((N12-M12)/M12)*100</f>
        <v>-38.927415626444748</v>
      </c>
      <c r="P12" s="118">
        <f>(N12/N$180)*100</f>
        <v>0.47453803488806506</v>
      </c>
      <c r="Q12" s="122">
        <v>0</v>
      </c>
      <c r="R12" s="122">
        <v>0</v>
      </c>
      <c r="S12" s="108" t="s">
        <v>57</v>
      </c>
      <c r="T12" s="119">
        <v>0</v>
      </c>
      <c r="U12" s="119">
        <v>0</v>
      </c>
      <c r="V12" s="108" t="s">
        <v>57</v>
      </c>
      <c r="W12" s="118" t="s">
        <v>57</v>
      </c>
      <c r="X12" s="120">
        <v>38.202777800000007</v>
      </c>
      <c r="Y12" s="120">
        <v>50.474571500000003</v>
      </c>
      <c r="Z12" s="108">
        <f t="shared" si="10"/>
        <v>32.122778516906678</v>
      </c>
      <c r="AA12" s="120">
        <v>106.6440071</v>
      </c>
      <c r="AB12" s="120">
        <v>132.4298541</v>
      </c>
      <c r="AC12" s="108">
        <f t="shared" si="11"/>
        <v>24.179368068775435</v>
      </c>
      <c r="AD12" s="118">
        <f>(AB12/AB$180)*100</f>
        <v>1.3098610111614875</v>
      </c>
    </row>
    <row r="13" spans="1:30">
      <c r="A13" s="5"/>
      <c r="B13" s="8" t="s">
        <v>4</v>
      </c>
      <c r="C13" s="120">
        <v>17.568413206999999</v>
      </c>
      <c r="D13" s="121">
        <v>30.851634954000001</v>
      </c>
      <c r="E13" s="108">
        <f t="shared" si="7"/>
        <v>75.608545805988925</v>
      </c>
      <c r="F13" s="120">
        <v>36.450870346000002</v>
      </c>
      <c r="G13" s="121">
        <v>69.471767493999991</v>
      </c>
      <c r="H13" s="108">
        <f>((G13-F13)/F13)*100</f>
        <v>90.590147325861025</v>
      </c>
      <c r="I13" s="118">
        <f>(G13/G$181)*100</f>
        <v>0.38519767201105809</v>
      </c>
      <c r="J13" s="122">
        <v>2619</v>
      </c>
      <c r="K13" s="122">
        <v>3581</v>
      </c>
      <c r="L13" s="108">
        <f t="shared" si="8"/>
        <v>36.731576937762505</v>
      </c>
      <c r="M13" s="122">
        <v>6117</v>
      </c>
      <c r="N13" s="122">
        <v>8399</v>
      </c>
      <c r="O13" s="108">
        <f>((N13-M13)/M13)*100</f>
        <v>37.305868889978747</v>
      </c>
      <c r="P13" s="118">
        <f>(N13/N$181)*100</f>
        <v>0.15902281718983829</v>
      </c>
      <c r="Q13" s="122">
        <v>0</v>
      </c>
      <c r="R13" s="122">
        <v>0</v>
      </c>
      <c r="S13" s="108" t="s">
        <v>57</v>
      </c>
      <c r="T13" s="119">
        <v>0</v>
      </c>
      <c r="U13" s="119">
        <v>0</v>
      </c>
      <c r="V13" s="108" t="s">
        <v>57</v>
      </c>
      <c r="W13" s="118" t="s">
        <v>57</v>
      </c>
      <c r="X13" s="120">
        <v>244.32218399999999</v>
      </c>
      <c r="Y13" s="120">
        <v>426.52488110000007</v>
      </c>
      <c r="Z13" s="108">
        <f t="shared" si="10"/>
        <v>74.574766039255806</v>
      </c>
      <c r="AA13" s="120">
        <v>513.66593519999992</v>
      </c>
      <c r="AB13" s="120">
        <v>1055.3587055</v>
      </c>
      <c r="AC13" s="108">
        <f t="shared" si="11"/>
        <v>105.45623783463229</v>
      </c>
      <c r="AD13" s="118">
        <f>(AB13/AB$181)*100</f>
        <v>0.2148834550916689</v>
      </c>
    </row>
    <row r="14" spans="1:30">
      <c r="A14" s="5"/>
      <c r="B14" s="8" t="s">
        <v>5</v>
      </c>
      <c r="C14" s="120">
        <v>5.9987969690000007</v>
      </c>
      <c r="D14" s="121">
        <v>10.369623268000007</v>
      </c>
      <c r="E14" s="108">
        <f t="shared" si="7"/>
        <v>72.861714133469377</v>
      </c>
      <c r="F14" s="120">
        <v>13.068718484000003</v>
      </c>
      <c r="G14" s="121">
        <v>30.105357788999999</v>
      </c>
      <c r="H14" s="108">
        <f>((G14-F14)/F14)*100</f>
        <v>130.36197333241134</v>
      </c>
      <c r="I14" s="118">
        <f>(G14/G$182)*100</f>
        <v>7.0433917639362853E-2</v>
      </c>
      <c r="J14" s="122">
        <v>0</v>
      </c>
      <c r="K14" s="122">
        <v>0</v>
      </c>
      <c r="L14" s="108" t="s">
        <v>57</v>
      </c>
      <c r="M14" s="122">
        <v>0</v>
      </c>
      <c r="N14" s="122">
        <v>0</v>
      </c>
      <c r="O14" s="108" t="s">
        <v>57</v>
      </c>
      <c r="P14" s="118">
        <f>(N14/N$182)*100</f>
        <v>0</v>
      </c>
      <c r="Q14" s="122">
        <v>1035</v>
      </c>
      <c r="R14" s="122">
        <v>1694</v>
      </c>
      <c r="S14" s="108">
        <f t="shared" si="9"/>
        <v>63.671497584541058</v>
      </c>
      <c r="T14" s="122">
        <v>2338</v>
      </c>
      <c r="U14" s="122">
        <v>4927</v>
      </c>
      <c r="V14" s="108">
        <f>((U14-T14)/T14)*100</f>
        <v>110.73567151411463</v>
      </c>
      <c r="W14" s="118">
        <f>(U14/U$182)*100</f>
        <v>2.0734715953539592E-2</v>
      </c>
      <c r="X14" s="120">
        <v>282.93719043929997</v>
      </c>
      <c r="Y14" s="120">
        <v>510.66895983050023</v>
      </c>
      <c r="Z14" s="108">
        <f t="shared" si="10"/>
        <v>80.48845365206833</v>
      </c>
      <c r="AA14" s="120">
        <v>619.03051299049969</v>
      </c>
      <c r="AB14" s="120">
        <v>1481.9350878623002</v>
      </c>
      <c r="AC14" s="108">
        <f t="shared" si="11"/>
        <v>139.39612939322808</v>
      </c>
      <c r="AD14" s="118">
        <f>(AB14/AB$182)*100</f>
        <v>0.45041960554428756</v>
      </c>
    </row>
    <row r="15" spans="1:30">
      <c r="A15" s="5"/>
      <c r="B15" s="8" t="s">
        <v>6</v>
      </c>
      <c r="C15" s="120">
        <v>6.9929999999999895E-4</v>
      </c>
      <c r="D15" s="121">
        <v>6.2937000000000019E-4</v>
      </c>
      <c r="E15" s="108">
        <f t="shared" si="7"/>
        <v>-9.9999999999998366</v>
      </c>
      <c r="F15" s="120">
        <v>3.2245499999999988E-3</v>
      </c>
      <c r="G15" s="121">
        <v>7.3815000000000024E-4</v>
      </c>
      <c r="H15" s="108">
        <f>((G15-F15)/F15)*100</f>
        <v>-77.108433734939737</v>
      </c>
      <c r="I15" s="118">
        <f>(G15/G$183)*100</f>
        <v>1.2359733482911439E-4</v>
      </c>
      <c r="J15" s="122">
        <v>0</v>
      </c>
      <c r="K15" s="122">
        <v>0</v>
      </c>
      <c r="L15" s="108" t="s">
        <v>57</v>
      </c>
      <c r="M15" s="122">
        <v>1</v>
      </c>
      <c r="N15" s="122">
        <v>0</v>
      </c>
      <c r="O15" s="108">
        <f>((N15-M15)/M15)*100</f>
        <v>-100</v>
      </c>
      <c r="P15" s="118">
        <f>(N15/N$183)*100</f>
        <v>0</v>
      </c>
      <c r="Q15" s="122">
        <v>90</v>
      </c>
      <c r="R15" s="122">
        <v>81</v>
      </c>
      <c r="S15" s="108">
        <f t="shared" si="9"/>
        <v>-10</v>
      </c>
      <c r="T15" s="122">
        <v>415</v>
      </c>
      <c r="U15" s="122">
        <v>95</v>
      </c>
      <c r="V15" s="108">
        <f>((U15-T15)/T15)*100</f>
        <v>-77.108433734939766</v>
      </c>
      <c r="W15" s="118">
        <f>(U15/U$183)*100</f>
        <v>7.4915286582514454E-3</v>
      </c>
      <c r="X15" s="120">
        <v>0.27</v>
      </c>
      <c r="Y15" s="120">
        <v>0.24299999999999999</v>
      </c>
      <c r="Z15" s="108">
        <f t="shared" si="10"/>
        <v>-10.000000000000009</v>
      </c>
      <c r="AA15" s="120">
        <v>1.2450000000000001</v>
      </c>
      <c r="AB15" s="120">
        <v>0.28499999999999998</v>
      </c>
      <c r="AC15" s="108">
        <f t="shared" si="11"/>
        <v>-77.108433734939766</v>
      </c>
      <c r="AD15" s="118">
        <f>(AB15/AB$183)*100</f>
        <v>2.302338432861363E-4</v>
      </c>
    </row>
    <row r="16" spans="1:30">
      <c r="A16" s="5"/>
      <c r="B16" s="25" t="s">
        <v>25</v>
      </c>
      <c r="C16" s="120">
        <v>0</v>
      </c>
      <c r="D16" s="121">
        <v>0</v>
      </c>
      <c r="E16" s="108" t="s">
        <v>57</v>
      </c>
      <c r="F16" s="120">
        <v>0</v>
      </c>
      <c r="G16" s="121">
        <v>0</v>
      </c>
      <c r="H16" s="108" t="s">
        <v>57</v>
      </c>
      <c r="I16" s="118">
        <f>(G16/G$184)*100</f>
        <v>0</v>
      </c>
      <c r="J16" s="122">
        <v>0</v>
      </c>
      <c r="K16" s="122">
        <v>0</v>
      </c>
      <c r="L16" s="108" t="s">
        <v>57</v>
      </c>
      <c r="M16" s="122">
        <v>0</v>
      </c>
      <c r="N16" s="122">
        <v>0</v>
      </c>
      <c r="O16" s="108" t="s">
        <v>57</v>
      </c>
      <c r="P16" s="118">
        <f>(N16/N$184)*100</f>
        <v>0</v>
      </c>
      <c r="Q16" s="122">
        <v>0</v>
      </c>
      <c r="R16" s="122">
        <v>0</v>
      </c>
      <c r="S16" s="108" t="s">
        <v>57</v>
      </c>
      <c r="T16" s="122">
        <v>0</v>
      </c>
      <c r="U16" s="122">
        <v>0</v>
      </c>
      <c r="V16" s="108" t="s">
        <v>57</v>
      </c>
      <c r="W16" s="118">
        <f>(U16/U$184)*100</f>
        <v>0</v>
      </c>
      <c r="X16" s="120">
        <v>0</v>
      </c>
      <c r="Y16" s="120">
        <v>0</v>
      </c>
      <c r="Z16" s="108" t="s">
        <v>57</v>
      </c>
      <c r="AA16" s="120">
        <v>0</v>
      </c>
      <c r="AB16" s="120">
        <v>0</v>
      </c>
      <c r="AC16" s="108" t="s">
        <v>57</v>
      </c>
      <c r="AD16" s="118">
        <f>(AB16/AB$184)*100</f>
        <v>0</v>
      </c>
    </row>
    <row r="17" spans="1:30">
      <c r="A17" s="5"/>
      <c r="B17" s="25"/>
      <c r="C17" s="120"/>
      <c r="D17" s="120"/>
      <c r="E17" s="108"/>
      <c r="F17" s="120"/>
      <c r="G17" s="120"/>
      <c r="H17" s="108"/>
      <c r="I17" s="118"/>
      <c r="J17" s="122"/>
      <c r="K17" s="122"/>
      <c r="L17" s="108"/>
      <c r="M17" s="122"/>
      <c r="N17" s="122"/>
      <c r="O17" s="108"/>
      <c r="P17" s="118"/>
      <c r="Q17" s="122"/>
      <c r="R17" s="122"/>
      <c r="S17" s="108"/>
      <c r="T17" s="122"/>
      <c r="U17" s="122"/>
      <c r="V17" s="108"/>
      <c r="W17" s="118"/>
      <c r="X17" s="120"/>
      <c r="Y17" s="120"/>
      <c r="Z17" s="108"/>
      <c r="AA17" s="120"/>
      <c r="AB17" s="120"/>
      <c r="AC17" s="108"/>
      <c r="AD17" s="118"/>
    </row>
    <row r="18" spans="1:30" s="24" customFormat="1" ht="15">
      <c r="A18" s="16">
        <v>3</v>
      </c>
      <c r="B18" s="109" t="s">
        <v>22</v>
      </c>
      <c r="C18" s="112">
        <f>C19+C20+C21+C22+C23</f>
        <v>6.8298181070000004</v>
      </c>
      <c r="D18" s="112">
        <v>1.7741848810000005</v>
      </c>
      <c r="E18" s="113">
        <f t="shared" ref="E18:E23" si="12">((D18-C18)/C18)*100</f>
        <v>-74.022955616027204</v>
      </c>
      <c r="F18" s="112">
        <f>F19+F20+F21+F22+F23</f>
        <v>19.946137827000001</v>
      </c>
      <c r="G18" s="112">
        <v>10.463090354</v>
      </c>
      <c r="H18" s="113">
        <f>((G18-F18)/F18)*100</f>
        <v>-47.54327657439184</v>
      </c>
      <c r="I18" s="114">
        <f>(G18/G$179)*100</f>
        <v>1.4301658056244155E-2</v>
      </c>
      <c r="J18" s="115">
        <v>1885</v>
      </c>
      <c r="K18" s="115">
        <v>1306</v>
      </c>
      <c r="L18" s="113">
        <f t="shared" ref="L18:L23" si="13">((K18-J18)/J18)*100</f>
        <v>-30.716180371352785</v>
      </c>
      <c r="M18" s="115">
        <v>5360</v>
      </c>
      <c r="N18" s="115">
        <v>4800</v>
      </c>
      <c r="O18" s="113">
        <f>((N18-M18)/M18)*100</f>
        <v>-10.44776119402985</v>
      </c>
      <c r="P18" s="114">
        <f>(N18/N$179)*100</f>
        <v>8.6197422266087134E-2</v>
      </c>
      <c r="Q18" s="115">
        <v>10737</v>
      </c>
      <c r="R18" s="115">
        <v>6030</v>
      </c>
      <c r="S18" s="113">
        <f t="shared" ref="S18:S23" si="14">((R18-Q18)/Q18)*100</f>
        <v>-43.83906119027661</v>
      </c>
      <c r="T18" s="115">
        <v>50778</v>
      </c>
      <c r="U18" s="115">
        <v>34841</v>
      </c>
      <c r="V18" s="113">
        <f>((U18-T18)/T18)*100</f>
        <v>-31.38563945015558</v>
      </c>
      <c r="W18" s="114">
        <f>(U18/U$179)*100</f>
        <v>7.7431447688713184E-2</v>
      </c>
      <c r="X18" s="112">
        <v>4750.6488343999999</v>
      </c>
      <c r="Y18" s="112">
        <v>4244.8252934000002</v>
      </c>
      <c r="Z18" s="113">
        <f t="shared" ref="Z18:Z23" si="15">((Y18-X18)/X18)*100</f>
        <v>-10.647462244257516</v>
      </c>
      <c r="AA18" s="112">
        <v>12696.701346499998</v>
      </c>
      <c r="AB18" s="112">
        <v>15690.390644464</v>
      </c>
      <c r="AC18" s="113">
        <f t="shared" ref="AC18:AC23" si="16">((AB18-AA18)/AA18)*100</f>
        <v>23.578480868885276</v>
      </c>
      <c r="AD18" s="114">
        <f>(AB18/AB$179)*100</f>
        <v>0.95809318143729472</v>
      </c>
    </row>
    <row r="19" spans="1:30">
      <c r="A19" s="5"/>
      <c r="B19" s="110" t="s">
        <v>3</v>
      </c>
      <c r="C19" s="120">
        <v>7.1065600000000007E-2</v>
      </c>
      <c r="D19" s="121">
        <v>7.6199599999999992E-2</v>
      </c>
      <c r="E19" s="108">
        <f t="shared" si="12"/>
        <v>7.2243110590777899</v>
      </c>
      <c r="F19" s="120">
        <v>0.17629672599999999</v>
      </c>
      <c r="G19" s="121">
        <v>8.8062799999999997E-2</v>
      </c>
      <c r="H19" s="108">
        <f>((G19-F19)/F19)*100</f>
        <v>-50.048533516158436</v>
      </c>
      <c r="I19" s="118">
        <f>(G19/G$180)*100</f>
        <v>9.1302151066631812E-4</v>
      </c>
      <c r="J19" s="122">
        <v>2</v>
      </c>
      <c r="K19" s="122">
        <v>504</v>
      </c>
      <c r="L19" s="108">
        <f t="shared" si="13"/>
        <v>25100</v>
      </c>
      <c r="M19" s="122">
        <v>9</v>
      </c>
      <c r="N19" s="122">
        <v>506</v>
      </c>
      <c r="O19" s="108">
        <f>((N19-M19)/M19)*100</f>
        <v>5522.2222222222217</v>
      </c>
      <c r="P19" s="118">
        <f>(N19/N$180)*100</f>
        <v>0.18176854326522401</v>
      </c>
      <c r="Q19" s="122">
        <v>0</v>
      </c>
      <c r="R19" s="122">
        <v>0</v>
      </c>
      <c r="S19" s="108" t="s">
        <v>57</v>
      </c>
      <c r="T19" s="119">
        <v>0</v>
      </c>
      <c r="U19" s="119">
        <v>0</v>
      </c>
      <c r="V19" s="108" t="s">
        <v>57</v>
      </c>
      <c r="W19" s="118" t="s">
        <v>57</v>
      </c>
      <c r="X19" s="120">
        <v>1.5</v>
      </c>
      <c r="Y19" s="120">
        <v>3.7635199999999998</v>
      </c>
      <c r="Z19" s="108">
        <f t="shared" si="15"/>
        <v>150.9013333333333</v>
      </c>
      <c r="AA19" s="120">
        <v>5.6</v>
      </c>
      <c r="AB19" s="120">
        <v>4.6135199999999994</v>
      </c>
      <c r="AC19" s="108">
        <f t="shared" si="16"/>
        <v>-17.61571428571429</v>
      </c>
      <c r="AD19" s="118">
        <f>(AB19/AB$180)*100</f>
        <v>4.5632233103953451E-2</v>
      </c>
    </row>
    <row r="20" spans="1:30">
      <c r="A20" s="5"/>
      <c r="B20" s="110" t="s">
        <v>4</v>
      </c>
      <c r="C20" s="120">
        <v>4.2807481920000008</v>
      </c>
      <c r="D20" s="121">
        <v>1.1598236479999999</v>
      </c>
      <c r="E20" s="108">
        <f t="shared" si="12"/>
        <v>-72.906052961313733</v>
      </c>
      <c r="F20" s="120">
        <v>13.269759569</v>
      </c>
      <c r="G20" s="121">
        <v>5.6419143429999998</v>
      </c>
      <c r="H20" s="108">
        <f>((G20-F20)/F20)*100</f>
        <v>-57.482919613854236</v>
      </c>
      <c r="I20" s="118">
        <f>(G20/G$181)*100</f>
        <v>3.1282524527637696E-2</v>
      </c>
      <c r="J20" s="122">
        <v>1876</v>
      </c>
      <c r="K20" s="122">
        <v>800</v>
      </c>
      <c r="L20" s="108">
        <f t="shared" si="13"/>
        <v>-57.356076759061835</v>
      </c>
      <c r="M20" s="122">
        <v>5328</v>
      </c>
      <c r="N20" s="122">
        <v>4278</v>
      </c>
      <c r="O20" s="108">
        <f>((N20-M20)/M20)*100</f>
        <v>-19.707207207207208</v>
      </c>
      <c r="P20" s="118">
        <f>(N20/N$181)*100</f>
        <v>8.0997691622589379E-2</v>
      </c>
      <c r="Q20" s="122">
        <v>0</v>
      </c>
      <c r="R20" s="122">
        <v>0</v>
      </c>
      <c r="S20" s="108" t="s">
        <v>57</v>
      </c>
      <c r="T20" s="119">
        <v>0</v>
      </c>
      <c r="U20" s="119">
        <v>0</v>
      </c>
      <c r="V20" s="108" t="s">
        <v>57</v>
      </c>
      <c r="W20" s="118" t="s">
        <v>57</v>
      </c>
      <c r="X20" s="120">
        <v>1389.5746817000002</v>
      </c>
      <c r="Y20" s="120">
        <v>767.55479869999999</v>
      </c>
      <c r="Z20" s="108">
        <f t="shared" si="15"/>
        <v>-44.763328750277999</v>
      </c>
      <c r="AA20" s="120">
        <v>3601.2176596999993</v>
      </c>
      <c r="AB20" s="120">
        <v>4260.0840184999997</v>
      </c>
      <c r="AC20" s="108">
        <f t="shared" si="16"/>
        <v>18.295654999506127</v>
      </c>
      <c r="AD20" s="118">
        <f>(AB20/AB$181)*100</f>
        <v>0.86740325171466637</v>
      </c>
    </row>
    <row r="21" spans="1:30">
      <c r="A21" s="5"/>
      <c r="B21" s="110" t="s">
        <v>5</v>
      </c>
      <c r="C21" s="120">
        <v>0</v>
      </c>
      <c r="D21" s="121">
        <v>0</v>
      </c>
      <c r="E21" s="108" t="s">
        <v>57</v>
      </c>
      <c r="F21" s="120">
        <v>0</v>
      </c>
      <c r="G21" s="121">
        <v>0</v>
      </c>
      <c r="H21" s="108" t="s">
        <v>57</v>
      </c>
      <c r="I21" s="118">
        <f>(G21/G$182)*100</f>
        <v>0</v>
      </c>
      <c r="J21" s="122">
        <v>0</v>
      </c>
      <c r="K21" s="122">
        <v>0</v>
      </c>
      <c r="L21" s="108" t="s">
        <v>57</v>
      </c>
      <c r="M21" s="122">
        <v>0</v>
      </c>
      <c r="N21" s="122">
        <v>0</v>
      </c>
      <c r="O21" s="108" t="s">
        <v>57</v>
      </c>
      <c r="P21" s="118">
        <f>(N21/N$182)*100</f>
        <v>0</v>
      </c>
      <c r="Q21" s="122">
        <v>0</v>
      </c>
      <c r="R21" s="122">
        <v>0</v>
      </c>
      <c r="S21" s="108" t="s">
        <v>57</v>
      </c>
      <c r="T21" s="119">
        <v>0</v>
      </c>
      <c r="U21" s="119">
        <v>0</v>
      </c>
      <c r="V21" s="108" t="s">
        <v>57</v>
      </c>
      <c r="W21" s="118" t="s">
        <v>57</v>
      </c>
      <c r="X21" s="120">
        <v>0</v>
      </c>
      <c r="Y21" s="120">
        <v>0</v>
      </c>
      <c r="Z21" s="108" t="s">
        <v>57</v>
      </c>
      <c r="AA21" s="120">
        <v>0</v>
      </c>
      <c r="AB21" s="120">
        <v>0</v>
      </c>
      <c r="AC21" s="108" t="s">
        <v>57</v>
      </c>
      <c r="AD21" s="118">
        <f>(AB21/AB$182)*100</f>
        <v>0</v>
      </c>
    </row>
    <row r="22" spans="1:30">
      <c r="A22" s="5"/>
      <c r="B22" s="110" t="s">
        <v>6</v>
      </c>
      <c r="C22" s="120">
        <v>0</v>
      </c>
      <c r="D22" s="121">
        <v>0</v>
      </c>
      <c r="E22" s="108" t="s">
        <v>57</v>
      </c>
      <c r="F22" s="120">
        <v>0</v>
      </c>
      <c r="G22" s="121">
        <v>0</v>
      </c>
      <c r="H22" s="108" t="s">
        <v>57</v>
      </c>
      <c r="I22" s="118">
        <f>(G22/G$183)*100</f>
        <v>0</v>
      </c>
      <c r="J22" s="122">
        <v>0</v>
      </c>
      <c r="K22" s="122">
        <v>0</v>
      </c>
      <c r="L22" s="108" t="s">
        <v>57</v>
      </c>
      <c r="M22" s="122">
        <v>0</v>
      </c>
      <c r="N22" s="122">
        <v>0</v>
      </c>
      <c r="O22" s="108" t="s">
        <v>57</v>
      </c>
      <c r="P22" s="118">
        <f>(N22/N$183)*100</f>
        <v>0</v>
      </c>
      <c r="Q22" s="122">
        <v>0</v>
      </c>
      <c r="R22" s="122">
        <v>0</v>
      </c>
      <c r="S22" s="108" t="s">
        <v>57</v>
      </c>
      <c r="T22" s="119">
        <v>0</v>
      </c>
      <c r="U22" s="119">
        <v>0</v>
      </c>
      <c r="V22" s="108" t="s">
        <v>57</v>
      </c>
      <c r="W22" s="118" t="s">
        <v>57</v>
      </c>
      <c r="X22" s="120">
        <v>0</v>
      </c>
      <c r="Y22" s="120">
        <v>0</v>
      </c>
      <c r="Z22" s="108" t="s">
        <v>57</v>
      </c>
      <c r="AA22" s="120">
        <v>0</v>
      </c>
      <c r="AB22" s="120">
        <v>0</v>
      </c>
      <c r="AC22" s="108" t="s">
        <v>57</v>
      </c>
      <c r="AD22" s="118">
        <f>(AB22/AB$183)*100</f>
        <v>0</v>
      </c>
    </row>
    <row r="23" spans="1:30">
      <c r="A23" s="5"/>
      <c r="B23" s="110" t="s">
        <v>25</v>
      </c>
      <c r="C23" s="120">
        <v>2.4780043149999997</v>
      </c>
      <c r="D23" s="121">
        <v>0.53816163300000053</v>
      </c>
      <c r="E23" s="108">
        <f t="shared" si="12"/>
        <v>-78.282457793056722</v>
      </c>
      <c r="F23" s="120">
        <v>6.5000815320000003</v>
      </c>
      <c r="G23" s="121">
        <v>4.733113211</v>
      </c>
      <c r="H23" s="108">
        <f>((G23-F23)/F23)*100</f>
        <v>-27.183787038688489</v>
      </c>
      <c r="I23" s="118">
        <f>(G23/G$184)*100</f>
        <v>0.22122522945228584</v>
      </c>
      <c r="J23" s="122">
        <v>7</v>
      </c>
      <c r="K23" s="122">
        <v>2</v>
      </c>
      <c r="L23" s="108">
        <f t="shared" si="13"/>
        <v>-71.428571428571431</v>
      </c>
      <c r="M23" s="122">
        <v>23</v>
      </c>
      <c r="N23" s="122">
        <v>16</v>
      </c>
      <c r="O23" s="108">
        <f>((N23-M23)/M23)*100</f>
        <v>-30.434782608695656</v>
      </c>
      <c r="P23" s="118">
        <f>(N23/N$184)*100</f>
        <v>0.25915127955944284</v>
      </c>
      <c r="Q23" s="122">
        <v>10737</v>
      </c>
      <c r="R23" s="122">
        <v>6030</v>
      </c>
      <c r="S23" s="108">
        <f t="shared" si="14"/>
        <v>-43.83906119027661</v>
      </c>
      <c r="T23" s="122">
        <v>50778</v>
      </c>
      <c r="U23" s="122">
        <v>34841</v>
      </c>
      <c r="V23" s="108">
        <f>((U23-T23)/T23)*100</f>
        <v>-31.38563945015558</v>
      </c>
      <c r="W23" s="118">
        <f>(U23/U$184)*100</f>
        <v>0.17450383782227064</v>
      </c>
      <c r="X23" s="120">
        <v>3359.5741527</v>
      </c>
      <c r="Y23" s="120">
        <v>3473.5069747000002</v>
      </c>
      <c r="Z23" s="108">
        <f t="shared" si="15"/>
        <v>3.3912876103191665</v>
      </c>
      <c r="AA23" s="120">
        <v>9089.8836867999999</v>
      </c>
      <c r="AB23" s="120">
        <v>11425.693105963999</v>
      </c>
      <c r="AC23" s="108">
        <f t="shared" si="16"/>
        <v>25.696802067511349</v>
      </c>
      <c r="AD23" s="118">
        <f>(AB23/AB$184)*100</f>
        <v>1.6713312704483216</v>
      </c>
    </row>
    <row r="24" spans="1:30">
      <c r="A24" s="5"/>
      <c r="B24" s="110"/>
      <c r="C24" s="120"/>
      <c r="D24" s="121"/>
      <c r="E24" s="108"/>
      <c r="F24" s="120"/>
      <c r="G24" s="121"/>
      <c r="H24" s="108"/>
      <c r="I24" s="118"/>
      <c r="J24" s="122"/>
      <c r="K24" s="122"/>
      <c r="L24" s="108"/>
      <c r="M24" s="122"/>
      <c r="N24" s="122"/>
      <c r="O24" s="108"/>
      <c r="P24" s="118"/>
      <c r="Q24" s="122"/>
      <c r="R24" s="122"/>
      <c r="S24" s="108"/>
      <c r="T24" s="122"/>
      <c r="U24" s="122"/>
      <c r="V24" s="108"/>
      <c r="W24" s="118"/>
      <c r="X24" s="120"/>
      <c r="Y24" s="120"/>
      <c r="Z24" s="108"/>
      <c r="AA24" s="120"/>
      <c r="AB24" s="120"/>
      <c r="AC24" s="108"/>
      <c r="AD24" s="118"/>
    </row>
    <row r="25" spans="1:30" s="24" customFormat="1" ht="15">
      <c r="A25" s="16">
        <v>4</v>
      </c>
      <c r="B25" s="109" t="s">
        <v>30</v>
      </c>
      <c r="C25" s="112">
        <f>C26+C27+C28+C29+C30</f>
        <v>16.080975459089757</v>
      </c>
      <c r="D25" s="112">
        <v>32.615703595525105</v>
      </c>
      <c r="E25" s="113">
        <f t="shared" ref="E25:E30" si="17">((D25-C25)/C25)*100</f>
        <v>102.82167383751033</v>
      </c>
      <c r="F25" s="112">
        <f>F26+F27+F28+F29+F30</f>
        <v>63.290689781341484</v>
      </c>
      <c r="G25" s="112">
        <v>72.05658558586336</v>
      </c>
      <c r="H25" s="113">
        <f t="shared" ref="H25:H30" si="18">((G25-F25)/F25)*100</f>
        <v>13.850213727811383</v>
      </c>
      <c r="I25" s="114">
        <f>(G25/G$179)*100</f>
        <v>9.849180432199385E-2</v>
      </c>
      <c r="J25" s="115">
        <v>1744</v>
      </c>
      <c r="K25" s="115">
        <v>1573</v>
      </c>
      <c r="L25" s="113">
        <f t="shared" ref="L25:L30" si="19">((K25-J25)/J25)*100</f>
        <v>-9.8050458715596331</v>
      </c>
      <c r="M25" s="115">
        <v>6332</v>
      </c>
      <c r="N25" s="115">
        <v>4560</v>
      </c>
      <c r="O25" s="113">
        <f>((N25-M25)/M25)*100</f>
        <v>-27.984838913455462</v>
      </c>
      <c r="P25" s="114">
        <f>(N25/N$179)*100</f>
        <v>8.1887551152782775E-2</v>
      </c>
      <c r="Q25" s="115">
        <v>26856</v>
      </c>
      <c r="R25" s="115">
        <v>29072</v>
      </c>
      <c r="S25" s="113">
        <f t="shared" ref="S25:S30" si="20">((R25-Q25)/Q25)*100</f>
        <v>8.2514149538278225</v>
      </c>
      <c r="T25" s="115">
        <v>227599</v>
      </c>
      <c r="U25" s="115">
        <v>100855</v>
      </c>
      <c r="V25" s="113">
        <f>((U25-T25)/T25)*100</f>
        <v>-55.687415146815233</v>
      </c>
      <c r="W25" s="114">
        <f>(U25/U$179)*100</f>
        <v>0.22414249466562863</v>
      </c>
      <c r="X25" s="112">
        <v>2499.3884049610797</v>
      </c>
      <c r="Y25" s="112">
        <v>4483.793249360021</v>
      </c>
      <c r="Z25" s="113">
        <f t="shared" ref="Z25:Z30" si="21">((Y25-X25)/X25)*100</f>
        <v>79.395616962136074</v>
      </c>
      <c r="AA25" s="112">
        <v>10245.771077985755</v>
      </c>
      <c r="AB25" s="112">
        <v>7730.3031439894112</v>
      </c>
      <c r="AC25" s="113">
        <f t="shared" ref="AC25:AC30" si="22">((AB25-AA25)/AA25)*100</f>
        <v>-24.551279887573546</v>
      </c>
      <c r="AD25" s="114">
        <f>(AB25/AB$179)*100</f>
        <v>0.47203099658405895</v>
      </c>
    </row>
    <row r="26" spans="1:30">
      <c r="A26" s="5"/>
      <c r="B26" s="110" t="s">
        <v>3</v>
      </c>
      <c r="C26" s="120">
        <v>1.4880605</v>
      </c>
      <c r="D26" s="121">
        <v>1.7949476999999998</v>
      </c>
      <c r="E26" s="108">
        <f t="shared" si="17"/>
        <v>20.62330127034484</v>
      </c>
      <c r="F26" s="120">
        <v>4.4633726999999999</v>
      </c>
      <c r="G26" s="121">
        <v>3.3615410000000003</v>
      </c>
      <c r="H26" s="108">
        <f t="shared" si="18"/>
        <v>-24.686078758334467</v>
      </c>
      <c r="I26" s="118">
        <f>(G26/G$180)*100</f>
        <v>3.4851937957761578E-2</v>
      </c>
      <c r="J26" s="122">
        <v>27</v>
      </c>
      <c r="K26" s="122">
        <v>18</v>
      </c>
      <c r="L26" s="108">
        <f t="shared" si="19"/>
        <v>-33.333333333333329</v>
      </c>
      <c r="M26" s="122">
        <v>86</v>
      </c>
      <c r="N26" s="122">
        <v>2</v>
      </c>
      <c r="O26" s="108">
        <f>((N26-M26)/M26)*100</f>
        <v>-97.674418604651152</v>
      </c>
      <c r="P26" s="118">
        <f>(N26/N$180)*100</f>
        <v>7.1845274017875104E-4</v>
      </c>
      <c r="Q26" s="122">
        <v>0</v>
      </c>
      <c r="R26" s="122">
        <v>0</v>
      </c>
      <c r="S26" s="108" t="s">
        <v>57</v>
      </c>
      <c r="T26" s="119">
        <v>0</v>
      </c>
      <c r="U26" s="119">
        <v>0</v>
      </c>
      <c r="V26" s="108" t="s">
        <v>57</v>
      </c>
      <c r="W26" s="118" t="s">
        <v>57</v>
      </c>
      <c r="X26" s="120">
        <v>0.28025250000000002</v>
      </c>
      <c r="Y26" s="120">
        <v>0.58125000000000004</v>
      </c>
      <c r="Z26" s="108">
        <f t="shared" si="21"/>
        <v>107.40225332512645</v>
      </c>
      <c r="AA26" s="120">
        <v>1.0208562000000001</v>
      </c>
      <c r="AB26" s="120">
        <v>2.0890359000000003</v>
      </c>
      <c r="AC26" s="108">
        <f t="shared" si="22"/>
        <v>104.63566758961743</v>
      </c>
      <c r="AD26" s="118">
        <f>(AB26/AB$180)*100</f>
        <v>2.0662611877986268E-2</v>
      </c>
    </row>
    <row r="27" spans="1:30">
      <c r="A27" s="5"/>
      <c r="B27" s="110" t="s">
        <v>4</v>
      </c>
      <c r="C27" s="120">
        <v>9.8474049999999984</v>
      </c>
      <c r="D27" s="121">
        <v>11.905067299999999</v>
      </c>
      <c r="E27" s="108">
        <f t="shared" si="17"/>
        <v>20.895477539514225</v>
      </c>
      <c r="F27" s="120">
        <v>37.143006799999995</v>
      </c>
      <c r="G27" s="121">
        <v>36.498204299999998</v>
      </c>
      <c r="H27" s="108">
        <f t="shared" si="18"/>
        <v>-1.7359997360256718</v>
      </c>
      <c r="I27" s="118">
        <f>(G27/G$181)*100</f>
        <v>0.20237031294990751</v>
      </c>
      <c r="J27" s="122">
        <v>1708</v>
      </c>
      <c r="K27" s="122">
        <v>1531</v>
      </c>
      <c r="L27" s="108">
        <f t="shared" si="19"/>
        <v>-10.362997658079626</v>
      </c>
      <c r="M27" s="122">
        <v>6190</v>
      </c>
      <c r="N27" s="122">
        <v>4511</v>
      </c>
      <c r="O27" s="108">
        <f>((N27-M27)/M27)*100</f>
        <v>-27.124394184168011</v>
      </c>
      <c r="P27" s="118">
        <f>(N27/N$181)*100</f>
        <v>8.5409206851215683E-2</v>
      </c>
      <c r="Q27" s="122">
        <v>0</v>
      </c>
      <c r="R27" s="122">
        <v>0</v>
      </c>
      <c r="S27" s="108" t="s">
        <v>57</v>
      </c>
      <c r="T27" s="119">
        <v>0</v>
      </c>
      <c r="U27" s="119">
        <v>0</v>
      </c>
      <c r="V27" s="108" t="s">
        <v>57</v>
      </c>
      <c r="W27" s="118" t="s">
        <v>57</v>
      </c>
      <c r="X27" s="120">
        <v>186.26725930000001</v>
      </c>
      <c r="Y27" s="120">
        <v>248.33551719999997</v>
      </c>
      <c r="Z27" s="108">
        <f t="shared" si="21"/>
        <v>33.322151264400958</v>
      </c>
      <c r="AA27" s="120">
        <v>716.26336819999995</v>
      </c>
      <c r="AB27" s="120">
        <v>767.91338729999984</v>
      </c>
      <c r="AC27" s="108">
        <f t="shared" si="22"/>
        <v>7.2110373632255644</v>
      </c>
      <c r="AD27" s="118">
        <f>(AB27/AB$181)*100</f>
        <v>0.15635620478062268</v>
      </c>
    </row>
    <row r="28" spans="1:30">
      <c r="A28" s="5"/>
      <c r="B28" s="110" t="s">
        <v>5</v>
      </c>
      <c r="C28" s="120">
        <v>9.0019920096116035E-2</v>
      </c>
      <c r="D28" s="121">
        <v>0.45999613726864114</v>
      </c>
      <c r="E28" s="108">
        <f t="shared" si="17"/>
        <v>410.99371869858834</v>
      </c>
      <c r="F28" s="120">
        <v>0.51336245370894407</v>
      </c>
      <c r="G28" s="121">
        <v>1.1171731525780926</v>
      </c>
      <c r="H28" s="108">
        <f t="shared" si="18"/>
        <v>117.61878853950721</v>
      </c>
      <c r="I28" s="118">
        <f>(G28/G$182)*100</f>
        <v>2.6137168795364262E-3</v>
      </c>
      <c r="J28" s="122">
        <v>0</v>
      </c>
      <c r="K28" s="122">
        <v>0</v>
      </c>
      <c r="L28" s="108" t="s">
        <v>57</v>
      </c>
      <c r="M28" s="122">
        <v>0</v>
      </c>
      <c r="N28" s="122">
        <v>0</v>
      </c>
      <c r="O28" s="108" t="s">
        <v>57</v>
      </c>
      <c r="P28" s="118">
        <f>(N28/N$182)*100</f>
        <v>0</v>
      </c>
      <c r="Q28" s="122">
        <v>87</v>
      </c>
      <c r="R28" s="122">
        <v>588</v>
      </c>
      <c r="S28" s="108">
        <f t="shared" si="20"/>
        <v>575.86206896551721</v>
      </c>
      <c r="T28" s="122">
        <v>2943</v>
      </c>
      <c r="U28" s="122">
        <v>2250</v>
      </c>
      <c r="V28" s="108">
        <f>((U28-T28)/T28)*100</f>
        <v>-23.547400611620795</v>
      </c>
      <c r="W28" s="118">
        <f>(U28/U$182)*100</f>
        <v>9.4688676467351487E-3</v>
      </c>
      <c r="X28" s="120">
        <v>2.3114045999999999</v>
      </c>
      <c r="Y28" s="120">
        <v>25.271629300000001</v>
      </c>
      <c r="Z28" s="108">
        <f t="shared" si="21"/>
        <v>993.34511577938383</v>
      </c>
      <c r="AA28" s="120">
        <v>24.9336989</v>
      </c>
      <c r="AB28" s="120">
        <v>59.872270500000006</v>
      </c>
      <c r="AC28" s="108">
        <f t="shared" si="22"/>
        <v>140.12590646949701</v>
      </c>
      <c r="AD28" s="118">
        <f>(AB28/AB$182)*100</f>
        <v>1.8197588195682624E-2</v>
      </c>
    </row>
    <row r="29" spans="1:30">
      <c r="A29" s="5"/>
      <c r="B29" s="110" t="s">
        <v>6</v>
      </c>
      <c r="C29" s="120">
        <v>0.14132690000000001</v>
      </c>
      <c r="D29" s="121">
        <v>9.04581E-2</v>
      </c>
      <c r="E29" s="108">
        <f t="shared" si="17"/>
        <v>-35.993713864805642</v>
      </c>
      <c r="F29" s="120">
        <v>0.38145200000000001</v>
      </c>
      <c r="G29" s="121">
        <v>0.30293239999999999</v>
      </c>
      <c r="H29" s="108">
        <f t="shared" si="18"/>
        <v>-20.584398561286875</v>
      </c>
      <c r="I29" s="118">
        <f>(G29/G$183)*100</f>
        <v>5.072361616661545E-2</v>
      </c>
      <c r="J29" s="122">
        <v>0</v>
      </c>
      <c r="K29" s="122">
        <v>0</v>
      </c>
      <c r="L29" s="108" t="s">
        <v>57</v>
      </c>
      <c r="M29" s="122">
        <v>0</v>
      </c>
      <c r="N29" s="122">
        <v>0</v>
      </c>
      <c r="O29" s="108" t="s">
        <v>57</v>
      </c>
      <c r="P29" s="118">
        <f>(N29/N$183)*100</f>
        <v>0</v>
      </c>
      <c r="Q29" s="122">
        <v>0</v>
      </c>
      <c r="R29" s="122">
        <v>0</v>
      </c>
      <c r="S29" s="108" t="s">
        <v>57</v>
      </c>
      <c r="T29" s="122">
        <v>0</v>
      </c>
      <c r="U29" s="122">
        <v>0</v>
      </c>
      <c r="V29" s="108" t="s">
        <v>57</v>
      </c>
      <c r="W29" s="118">
        <f>(U29/U$183)*100</f>
        <v>0</v>
      </c>
      <c r="X29" s="120">
        <v>-8.5999999999999993E-2</v>
      </c>
      <c r="Y29" s="120">
        <v>-0.79500000000000004</v>
      </c>
      <c r="Z29" s="108">
        <f t="shared" si="21"/>
        <v>824.41860465116292</v>
      </c>
      <c r="AA29" s="120">
        <v>-0.29749999999999999</v>
      </c>
      <c r="AB29" s="120">
        <v>-3.5189999999999997</v>
      </c>
      <c r="AC29" s="108">
        <f t="shared" si="22"/>
        <v>1082.8571428571429</v>
      </c>
      <c r="AD29" s="118">
        <f>(AB29/AB$183)*100</f>
        <v>-2.8427820860488203E-3</v>
      </c>
    </row>
    <row r="30" spans="1:30">
      <c r="A30" s="5"/>
      <c r="B30" s="110" t="s">
        <v>25</v>
      </c>
      <c r="C30" s="120">
        <v>4.514163138993645</v>
      </c>
      <c r="D30" s="121">
        <v>18.365234358256465</v>
      </c>
      <c r="E30" s="108">
        <f t="shared" si="17"/>
        <v>306.83585844774495</v>
      </c>
      <c r="F30" s="120">
        <v>20.789495827632546</v>
      </c>
      <c r="G30" s="121">
        <v>30.776734733285274</v>
      </c>
      <c r="H30" s="108">
        <f t="shared" si="18"/>
        <v>48.039832175141541</v>
      </c>
      <c r="I30" s="118">
        <f>(G30/G$184)*100</f>
        <v>1.4385014470686344</v>
      </c>
      <c r="J30" s="122">
        <v>9</v>
      </c>
      <c r="K30" s="122">
        <v>24</v>
      </c>
      <c r="L30" s="108">
        <f t="shared" si="19"/>
        <v>166.66666666666669</v>
      </c>
      <c r="M30" s="122">
        <v>56</v>
      </c>
      <c r="N30" s="122">
        <v>47</v>
      </c>
      <c r="O30" s="108">
        <f>((N30-M30)/M30)*100</f>
        <v>-16.071428571428573</v>
      </c>
      <c r="P30" s="118">
        <f>(N30/N$184)*100</f>
        <v>0.76125688370586331</v>
      </c>
      <c r="Q30" s="122">
        <v>26769</v>
      </c>
      <c r="R30" s="122">
        <v>28484</v>
      </c>
      <c r="S30" s="108">
        <f t="shared" si="20"/>
        <v>6.4066644252680343</v>
      </c>
      <c r="T30" s="122">
        <v>224656</v>
      </c>
      <c r="U30" s="122">
        <v>98605</v>
      </c>
      <c r="V30" s="108">
        <f>((U30-T30)/T30)*100</f>
        <v>-56.108450252830998</v>
      </c>
      <c r="W30" s="118">
        <f>(U30/U$184)*100</f>
        <v>0.49387075366565242</v>
      </c>
      <c r="X30" s="120">
        <v>2310.6154885610799</v>
      </c>
      <c r="Y30" s="120">
        <v>4210.3998528600214</v>
      </c>
      <c r="Z30" s="108">
        <f t="shared" si="21"/>
        <v>82.219840285153595</v>
      </c>
      <c r="AA30" s="120">
        <v>9503.8506546857552</v>
      </c>
      <c r="AB30" s="120">
        <v>6903.9474502894109</v>
      </c>
      <c r="AC30" s="108">
        <f t="shared" si="22"/>
        <v>-27.356313760196709</v>
      </c>
      <c r="AD30" s="118">
        <f>(AB30/AB$184)*100</f>
        <v>1.0098978815716328</v>
      </c>
    </row>
    <row r="31" spans="1:30">
      <c r="A31" s="5"/>
      <c r="B31" s="110"/>
      <c r="C31" s="120"/>
      <c r="D31" s="121"/>
      <c r="E31" s="108"/>
      <c r="F31" s="120"/>
      <c r="G31" s="121"/>
      <c r="H31" s="108"/>
      <c r="I31" s="118"/>
      <c r="J31" s="122"/>
      <c r="K31" s="122"/>
      <c r="L31" s="108"/>
      <c r="M31" s="122"/>
      <c r="N31" s="122"/>
      <c r="O31" s="108"/>
      <c r="P31" s="118"/>
      <c r="Q31" s="122"/>
      <c r="R31" s="122"/>
      <c r="S31" s="108"/>
      <c r="T31" s="122"/>
      <c r="U31" s="122"/>
      <c r="V31" s="108"/>
      <c r="W31" s="118"/>
      <c r="X31" s="120"/>
      <c r="Y31" s="120"/>
      <c r="Z31" s="108"/>
      <c r="AA31" s="120"/>
      <c r="AB31" s="120"/>
      <c r="AC31" s="108"/>
      <c r="AD31" s="118"/>
    </row>
    <row r="32" spans="1:30" s="24" customFormat="1" ht="15">
      <c r="A32" s="16">
        <v>5</v>
      </c>
      <c r="B32" s="109" t="s">
        <v>31</v>
      </c>
      <c r="C32" s="112">
        <f>C33+C34+C35+C36+C37</f>
        <v>602.77120665635118</v>
      </c>
      <c r="D32" s="112">
        <v>636.91269038858002</v>
      </c>
      <c r="E32" s="113">
        <f t="shared" ref="E32:E37" si="23">((D32-C32)/C32)*100</f>
        <v>5.6640866974413067</v>
      </c>
      <c r="F32" s="112">
        <f>F33+F34+F35+F36+F37</f>
        <v>1344.3869658686799</v>
      </c>
      <c r="G32" s="112">
        <v>1932.8431454830893</v>
      </c>
      <c r="H32" s="113">
        <f t="shared" ref="H32:H37" si="24">((G32-F32)/F32)*100</f>
        <v>43.77133924637365</v>
      </c>
      <c r="I32" s="114">
        <f>(G32/G$179)*100</f>
        <v>2.6419404600177958</v>
      </c>
      <c r="J32" s="115">
        <v>34989</v>
      </c>
      <c r="K32" s="115">
        <v>36269</v>
      </c>
      <c r="L32" s="113">
        <f t="shared" ref="L32:L37" si="25">((K32-J32)/J32)*100</f>
        <v>3.6582926062476777</v>
      </c>
      <c r="M32" s="115">
        <v>125367</v>
      </c>
      <c r="N32" s="115">
        <v>106885</v>
      </c>
      <c r="O32" s="113">
        <f>((N32-M32)/M32)*100</f>
        <v>-14.742316558583997</v>
      </c>
      <c r="P32" s="114">
        <f>(N32/N$179)*100</f>
        <v>1.9194190581064006</v>
      </c>
      <c r="Q32" s="115">
        <v>1212938</v>
      </c>
      <c r="R32" s="115">
        <v>1963477</v>
      </c>
      <c r="S32" s="113">
        <f t="shared" ref="S32:S37" si="26">((R32-Q32)/Q32)*100</f>
        <v>61.877771163901208</v>
      </c>
      <c r="T32" s="115">
        <v>2870795</v>
      </c>
      <c r="U32" s="115">
        <v>6447243</v>
      </c>
      <c r="V32" s="113">
        <f>((U32-T32)/T32)*100</f>
        <v>124.58040368608695</v>
      </c>
      <c r="W32" s="114">
        <f>(U32/U$179)*100</f>
        <v>14.328502600124054</v>
      </c>
      <c r="X32" s="112">
        <v>19305.429688482003</v>
      </c>
      <c r="Y32" s="112">
        <v>31322.915081931998</v>
      </c>
      <c r="Z32" s="113">
        <f t="shared" ref="Z32:Z37" si="27">((Y32-X32)/X32)*100</f>
        <v>62.249251051997369</v>
      </c>
      <c r="AA32" s="112">
        <v>69188.384486475756</v>
      </c>
      <c r="AB32" s="112">
        <v>128675.16582402861</v>
      </c>
      <c r="AC32" s="113">
        <f t="shared" ref="AC32:AC37" si="28">((AB32-AA32)/AA32)*100</f>
        <v>85.977988616254976</v>
      </c>
      <c r="AD32" s="114">
        <f>(AB32/AB$179)*100</f>
        <v>7.8572166741949516</v>
      </c>
    </row>
    <row r="33" spans="1:30">
      <c r="A33" s="5"/>
      <c r="B33" s="110" t="s">
        <v>3</v>
      </c>
      <c r="C33" s="120">
        <v>-0.12347711899999966</v>
      </c>
      <c r="D33" s="121">
        <v>20.098221719999991</v>
      </c>
      <c r="E33" s="108">
        <f t="shared" si="23"/>
        <v>-16376.8793787617</v>
      </c>
      <c r="F33" s="120">
        <v>15.318275676879972</v>
      </c>
      <c r="G33" s="121">
        <v>65.109153585499982</v>
      </c>
      <c r="H33" s="108">
        <f t="shared" si="24"/>
        <v>325.04231519850424</v>
      </c>
      <c r="I33" s="118">
        <f>(G33/G$180)*100</f>
        <v>0.67504164942334932</v>
      </c>
      <c r="J33" s="122">
        <v>72</v>
      </c>
      <c r="K33" s="122">
        <v>296</v>
      </c>
      <c r="L33" s="108">
        <f t="shared" si="25"/>
        <v>311.11111111111114</v>
      </c>
      <c r="M33" s="122">
        <v>260</v>
      </c>
      <c r="N33" s="122">
        <v>890</v>
      </c>
      <c r="O33" s="108">
        <f>((N33-M33)/M33)*100</f>
        <v>242.30769230769229</v>
      </c>
      <c r="P33" s="118">
        <f>(N33/N$180)*100</f>
        <v>0.3197114693795442</v>
      </c>
      <c r="Q33" s="122">
        <v>0</v>
      </c>
      <c r="R33" s="122">
        <v>0</v>
      </c>
      <c r="S33" s="108" t="s">
        <v>57</v>
      </c>
      <c r="T33" s="119">
        <v>0</v>
      </c>
      <c r="U33" s="119">
        <v>0</v>
      </c>
      <c r="V33" s="108" t="s">
        <v>57</v>
      </c>
      <c r="W33" s="118" t="s">
        <v>57</v>
      </c>
      <c r="X33" s="120">
        <v>14.419118578000001</v>
      </c>
      <c r="Y33" s="120">
        <v>32.4208955</v>
      </c>
      <c r="Z33" s="108">
        <f t="shared" si="27"/>
        <v>124.84658354544808</v>
      </c>
      <c r="AA33" s="120">
        <v>66.528791099999992</v>
      </c>
      <c r="AB33" s="120">
        <v>101.29279109999999</v>
      </c>
      <c r="AC33" s="108">
        <f t="shared" si="28"/>
        <v>52.254068389347296</v>
      </c>
      <c r="AD33" s="118">
        <f>(AB33/AB$180)*100</f>
        <v>1.0018849501520013</v>
      </c>
    </row>
    <row r="34" spans="1:30">
      <c r="A34" s="5"/>
      <c r="B34" s="110" t="s">
        <v>4</v>
      </c>
      <c r="C34" s="120">
        <v>179.37291786035115</v>
      </c>
      <c r="D34" s="121">
        <v>247.40135012457998</v>
      </c>
      <c r="E34" s="108">
        <f t="shared" si="23"/>
        <v>37.925698637066063</v>
      </c>
      <c r="F34" s="120">
        <v>508.1879826508</v>
      </c>
      <c r="G34" s="121">
        <v>736.2292773620693</v>
      </c>
      <c r="H34" s="108">
        <f t="shared" si="24"/>
        <v>44.873413480138758</v>
      </c>
      <c r="I34" s="118">
        <f>(G34/G$181)*100</f>
        <v>4.0821446457475776</v>
      </c>
      <c r="J34" s="122">
        <v>34900</v>
      </c>
      <c r="K34" s="122">
        <v>35957</v>
      </c>
      <c r="L34" s="108">
        <f t="shared" si="25"/>
        <v>3.0286532951289398</v>
      </c>
      <c r="M34" s="122">
        <v>125073</v>
      </c>
      <c r="N34" s="122">
        <v>105939</v>
      </c>
      <c r="O34" s="108">
        <f>((N34-M34)/M34)*100</f>
        <v>-15.298265812765344</v>
      </c>
      <c r="P34" s="118">
        <f>(N34/N$181)*100</f>
        <v>2.0058004798516822</v>
      </c>
      <c r="Q34" s="122">
        <v>0</v>
      </c>
      <c r="R34" s="122">
        <v>0</v>
      </c>
      <c r="S34" s="108" t="s">
        <v>57</v>
      </c>
      <c r="T34" s="119">
        <v>0</v>
      </c>
      <c r="U34" s="119">
        <v>0</v>
      </c>
      <c r="V34" s="108" t="s">
        <v>57</v>
      </c>
      <c r="W34" s="118" t="s">
        <v>57</v>
      </c>
      <c r="X34" s="120">
        <v>6385.0775217040036</v>
      </c>
      <c r="Y34" s="120">
        <v>4682.168130987</v>
      </c>
      <c r="Z34" s="108">
        <f t="shared" si="27"/>
        <v>-26.670144331505991</v>
      </c>
      <c r="AA34" s="120">
        <v>33218.069533531758</v>
      </c>
      <c r="AB34" s="120">
        <v>18444.194918399</v>
      </c>
      <c r="AC34" s="108">
        <f t="shared" si="28"/>
        <v>-44.475416008806192</v>
      </c>
      <c r="AD34" s="118">
        <f>(AB34/AB$181)*100</f>
        <v>3.7554551924334123</v>
      </c>
    </row>
    <row r="35" spans="1:30">
      <c r="A35" s="5"/>
      <c r="B35" s="110" t="s">
        <v>5</v>
      </c>
      <c r="C35" s="120">
        <v>406.32000233100001</v>
      </c>
      <c r="D35" s="121">
        <v>343.94538957500004</v>
      </c>
      <c r="E35" s="108">
        <f t="shared" si="23"/>
        <v>-15.351105630578289</v>
      </c>
      <c r="F35" s="120">
        <v>770.91449634500009</v>
      </c>
      <c r="G35" s="121">
        <v>1027.7857511195202</v>
      </c>
      <c r="H35" s="108">
        <f t="shared" si="24"/>
        <v>33.320330074525536</v>
      </c>
      <c r="I35" s="118">
        <f>(G35/G$182)*100</f>
        <v>2.4045878296026579</v>
      </c>
      <c r="J35" s="122">
        <v>7</v>
      </c>
      <c r="K35" s="122">
        <v>9</v>
      </c>
      <c r="L35" s="108">
        <f t="shared" si="25"/>
        <v>28.571428571428569</v>
      </c>
      <c r="M35" s="122">
        <v>17</v>
      </c>
      <c r="N35" s="122">
        <v>21</v>
      </c>
      <c r="O35" s="108">
        <f>((N35-M35)/M35)*100</f>
        <v>23.52941176470588</v>
      </c>
      <c r="P35" s="118">
        <f>(N35/N$182)*100</f>
        <v>5.8988764044943816</v>
      </c>
      <c r="Q35" s="122">
        <v>689111</v>
      </c>
      <c r="R35" s="122">
        <v>1421020</v>
      </c>
      <c r="S35" s="108">
        <f t="shared" si="26"/>
        <v>106.21061048220098</v>
      </c>
      <c r="T35" s="122">
        <v>1578410</v>
      </c>
      <c r="U35" s="122">
        <v>4460103</v>
      </c>
      <c r="V35" s="108">
        <f>((U35-T35)/T35)*100</f>
        <v>182.56935777142823</v>
      </c>
      <c r="W35" s="118">
        <f>(U35/U$182)*100</f>
        <v>18.769833332358392</v>
      </c>
      <c r="X35" s="120">
        <v>4172.5565303000003</v>
      </c>
      <c r="Y35" s="120">
        <v>7836.2552406999994</v>
      </c>
      <c r="Z35" s="108">
        <f t="shared" si="27"/>
        <v>87.804651268237819</v>
      </c>
      <c r="AA35" s="120">
        <v>10216.4796947</v>
      </c>
      <c r="AB35" s="120">
        <v>28123.316774799518</v>
      </c>
      <c r="AC35" s="108">
        <f t="shared" si="28"/>
        <v>175.27404365506683</v>
      </c>
      <c r="AD35" s="118">
        <f>(AB35/AB$182)*100</f>
        <v>8.5478057386271136</v>
      </c>
    </row>
    <row r="36" spans="1:30">
      <c r="A36" s="5"/>
      <c r="B36" s="110" t="s">
        <v>6</v>
      </c>
      <c r="C36" s="120">
        <v>0</v>
      </c>
      <c r="D36" s="121">
        <v>0</v>
      </c>
      <c r="E36" s="108" t="s">
        <v>57</v>
      </c>
      <c r="F36" s="120">
        <v>1.0486560000000002E-3</v>
      </c>
      <c r="G36" s="121">
        <v>0</v>
      </c>
      <c r="H36" s="108">
        <f t="shared" si="24"/>
        <v>-100</v>
      </c>
      <c r="I36" s="118">
        <f>(G36/G$183)*100</f>
        <v>0</v>
      </c>
      <c r="J36" s="122">
        <v>0</v>
      </c>
      <c r="K36" s="122">
        <v>0</v>
      </c>
      <c r="L36" s="108" t="s">
        <v>57</v>
      </c>
      <c r="M36" s="122">
        <v>0</v>
      </c>
      <c r="N36" s="122">
        <v>0</v>
      </c>
      <c r="O36" s="108" t="s">
        <v>57</v>
      </c>
      <c r="P36" s="118">
        <f>(N36/N$183)*100</f>
        <v>0</v>
      </c>
      <c r="Q36" s="122">
        <v>0</v>
      </c>
      <c r="R36" s="122">
        <v>0</v>
      </c>
      <c r="S36" s="108" t="s">
        <v>57</v>
      </c>
      <c r="T36" s="122">
        <v>0</v>
      </c>
      <c r="U36" s="122">
        <v>0</v>
      </c>
      <c r="V36" s="108" t="s">
        <v>57</v>
      </c>
      <c r="W36" s="118">
        <f>(U36/U$183)*100</f>
        <v>0</v>
      </c>
      <c r="X36" s="120">
        <v>0</v>
      </c>
      <c r="Y36" s="120">
        <v>0</v>
      </c>
      <c r="Z36" s="108" t="s">
        <v>57</v>
      </c>
      <c r="AA36" s="120">
        <v>0</v>
      </c>
      <c r="AB36" s="120">
        <v>0</v>
      </c>
      <c r="AC36" s="108" t="s">
        <v>57</v>
      </c>
      <c r="AD36" s="118">
        <f>(AB36/AB$183)*100</f>
        <v>0</v>
      </c>
    </row>
    <row r="37" spans="1:30">
      <c r="A37" s="5"/>
      <c r="B37" s="110" t="s">
        <v>25</v>
      </c>
      <c r="C37" s="120">
        <v>17.201763583999995</v>
      </c>
      <c r="D37" s="121">
        <v>25.467728968999999</v>
      </c>
      <c r="E37" s="108">
        <f t="shared" si="23"/>
        <v>48.053011219666395</v>
      </c>
      <c r="F37" s="120">
        <v>49.965162540000001</v>
      </c>
      <c r="G37" s="121">
        <v>103.71896341599999</v>
      </c>
      <c r="H37" s="108">
        <f t="shared" si="24"/>
        <v>107.58255981448468</v>
      </c>
      <c r="I37" s="118">
        <f>(G37/G$184)*100</f>
        <v>4.8478137871141325</v>
      </c>
      <c r="J37" s="122">
        <v>10</v>
      </c>
      <c r="K37" s="122">
        <v>7</v>
      </c>
      <c r="L37" s="108">
        <f t="shared" si="25"/>
        <v>-30</v>
      </c>
      <c r="M37" s="122">
        <v>17</v>
      </c>
      <c r="N37" s="122">
        <v>35</v>
      </c>
      <c r="O37" s="108">
        <f>((N37-M37)/M37)*100</f>
        <v>105.88235294117648</v>
      </c>
      <c r="P37" s="118">
        <f>(N37/N$184)*100</f>
        <v>0.56689342403628118</v>
      </c>
      <c r="Q37" s="122">
        <v>523827</v>
      </c>
      <c r="R37" s="122">
        <v>542457</v>
      </c>
      <c r="S37" s="108">
        <f t="shared" si="26"/>
        <v>3.556517705272924</v>
      </c>
      <c r="T37" s="122">
        <v>1292385</v>
      </c>
      <c r="U37" s="122">
        <v>1987140</v>
      </c>
      <c r="V37" s="108">
        <f>((U37-T37)/T37)*100</f>
        <v>53.757587715734864</v>
      </c>
      <c r="W37" s="118">
        <f>(U37/U$184)*100</f>
        <v>9.9527440742271143</v>
      </c>
      <c r="X37" s="120">
        <v>8733.3765179000002</v>
      </c>
      <c r="Y37" s="120">
        <v>18772.070814745002</v>
      </c>
      <c r="Z37" s="108">
        <f t="shared" si="27"/>
        <v>114.94631287531931</v>
      </c>
      <c r="AA37" s="120">
        <v>25687.306467144001</v>
      </c>
      <c r="AB37" s="120">
        <v>82006.361339730094</v>
      </c>
      <c r="AC37" s="108">
        <f t="shared" si="28"/>
        <v>219.24858079075906</v>
      </c>
      <c r="AD37" s="118">
        <f>(AB37/AB$184)*100</f>
        <v>11.995753326442188</v>
      </c>
    </row>
    <row r="38" spans="1:30">
      <c r="A38" s="5"/>
      <c r="B38" s="110"/>
      <c r="C38" s="120"/>
      <c r="D38" s="121"/>
      <c r="E38" s="108"/>
      <c r="F38" s="120"/>
      <c r="G38" s="121"/>
      <c r="H38" s="108"/>
      <c r="I38" s="118"/>
      <c r="J38" s="122"/>
      <c r="K38" s="122"/>
      <c r="L38" s="108"/>
      <c r="M38" s="122"/>
      <c r="N38" s="122"/>
      <c r="O38" s="108"/>
      <c r="P38" s="118"/>
      <c r="Q38" s="122"/>
      <c r="R38" s="122"/>
      <c r="S38" s="108"/>
      <c r="T38" s="122"/>
      <c r="U38" s="122"/>
      <c r="V38" s="108"/>
      <c r="W38" s="118"/>
      <c r="X38" s="120"/>
      <c r="Y38" s="120"/>
      <c r="Z38" s="108"/>
      <c r="AA38" s="120"/>
      <c r="AB38" s="120"/>
      <c r="AC38" s="108"/>
      <c r="AD38" s="118"/>
    </row>
    <row r="39" spans="1:30" s="24" customFormat="1" ht="15">
      <c r="A39" s="16">
        <v>6</v>
      </c>
      <c r="B39" s="109" t="s">
        <v>14</v>
      </c>
      <c r="C39" s="112">
        <f>C40+C41+C42+C43+C44</f>
        <v>51.595600112329386</v>
      </c>
      <c r="D39" s="112">
        <v>72.364046514169331</v>
      </c>
      <c r="E39" s="113">
        <f t="shared" ref="E39:E42" si="29">((D39-C39)/C39)*100</f>
        <v>40.252359419455765</v>
      </c>
      <c r="F39" s="112">
        <f>F40+F41+F42+F43+F44</f>
        <v>161.29589974135797</v>
      </c>
      <c r="G39" s="112">
        <v>224.06507253744047</v>
      </c>
      <c r="H39" s="113">
        <f>((G39-F39)/F39)*100</f>
        <v>38.915541496550404</v>
      </c>
      <c r="I39" s="114">
        <f>(G39/G$179)*100</f>
        <v>0.30626726343359423</v>
      </c>
      <c r="J39" s="115">
        <v>8671</v>
      </c>
      <c r="K39" s="115">
        <v>10132</v>
      </c>
      <c r="L39" s="113">
        <f t="shared" ref="L39:L42" si="30">((K39-J39)/J39)*100</f>
        <v>16.84926767385538</v>
      </c>
      <c r="M39" s="115">
        <v>30145</v>
      </c>
      <c r="N39" s="115">
        <v>29700</v>
      </c>
      <c r="O39" s="113">
        <f>((N39-M39)/M39)*100</f>
        <v>-1.4761983745231382</v>
      </c>
      <c r="P39" s="114">
        <f>(N39/N$179)*100</f>
        <v>0.53334655027141409</v>
      </c>
      <c r="Q39" s="115">
        <v>148559</v>
      </c>
      <c r="R39" s="115">
        <v>5716</v>
      </c>
      <c r="S39" s="113">
        <f t="shared" ref="S39:S42" si="31">((R39-Q39)/Q39)*100</f>
        <v>-96.152370438680919</v>
      </c>
      <c r="T39" s="115">
        <v>663930</v>
      </c>
      <c r="U39" s="115">
        <v>215320</v>
      </c>
      <c r="V39" s="113">
        <f>((U39-T39)/T39)*100</f>
        <v>-67.568870212221171</v>
      </c>
      <c r="W39" s="114">
        <f>(U39/U$179)*100</f>
        <v>0.47853216946510496</v>
      </c>
      <c r="X39" s="112">
        <v>4244.4267945000001</v>
      </c>
      <c r="Y39" s="112">
        <v>2529.8612490300002</v>
      </c>
      <c r="Z39" s="113">
        <f t="shared" ref="Z39:Z42" si="32">((Y39-X39)/X39)*100</f>
        <v>-40.395691302575017</v>
      </c>
      <c r="AA39" s="112">
        <v>17081.627405384999</v>
      </c>
      <c r="AB39" s="112">
        <v>11411.029995594001</v>
      </c>
      <c r="AC39" s="113">
        <f t="shared" ref="AC39:AC42" si="33">((AB39-AA39)/AA39)*100</f>
        <v>-33.197055966712732</v>
      </c>
      <c r="AD39" s="114">
        <f>(AB39/AB$179)*100</f>
        <v>0.6967850756356061</v>
      </c>
    </row>
    <row r="40" spans="1:30">
      <c r="A40" s="5"/>
      <c r="B40" s="110" t="s">
        <v>3</v>
      </c>
      <c r="C40" s="120">
        <v>2.7428249999999998</v>
      </c>
      <c r="D40" s="121">
        <v>5.3661308180000002</v>
      </c>
      <c r="E40" s="108">
        <f t="shared" si="29"/>
        <v>95.642478758214637</v>
      </c>
      <c r="F40" s="120">
        <v>6.9000619999999993</v>
      </c>
      <c r="G40" s="121">
        <v>19.020084517000001</v>
      </c>
      <c r="H40" s="108">
        <f>((G40-F40)/F40)*100</f>
        <v>175.650921933745</v>
      </c>
      <c r="I40" s="118">
        <f>(G40/G$180)*100</f>
        <v>0.19719729895838414</v>
      </c>
      <c r="J40" s="122">
        <v>35</v>
      </c>
      <c r="K40" s="122">
        <v>41</v>
      </c>
      <c r="L40" s="108">
        <f t="shared" si="30"/>
        <v>17.142857142857142</v>
      </c>
      <c r="M40" s="122">
        <v>83</v>
      </c>
      <c r="N40" s="122">
        <v>117</v>
      </c>
      <c r="O40" s="108">
        <f>((N40-M40)/M40)*100</f>
        <v>40.963855421686745</v>
      </c>
      <c r="P40" s="118">
        <f>(N40/N$180)*100</f>
        <v>4.2029485300456935E-2</v>
      </c>
      <c r="Q40" s="122">
        <v>0</v>
      </c>
      <c r="R40" s="122">
        <v>0</v>
      </c>
      <c r="S40" s="108" t="s">
        <v>57</v>
      </c>
      <c r="T40" s="119">
        <v>0</v>
      </c>
      <c r="U40" s="119">
        <v>0</v>
      </c>
      <c r="V40" s="108" t="s">
        <v>57</v>
      </c>
      <c r="W40" s="118" t="s">
        <v>57</v>
      </c>
      <c r="X40" s="120">
        <v>23.719000000000001</v>
      </c>
      <c r="Y40" s="120">
        <v>12.903397099999998</v>
      </c>
      <c r="Z40" s="108">
        <f t="shared" si="32"/>
        <v>-45.598899194738408</v>
      </c>
      <c r="AA40" s="120">
        <v>55.037375000000004</v>
      </c>
      <c r="AB40" s="120">
        <v>39.685375399999998</v>
      </c>
      <c r="AC40" s="108">
        <f t="shared" si="33"/>
        <v>-27.893771459848889</v>
      </c>
      <c r="AD40" s="118">
        <f>(AB40/AB$180)*100</f>
        <v>0.39252724623946567</v>
      </c>
    </row>
    <row r="41" spans="1:30">
      <c r="A41" s="5"/>
      <c r="B41" s="110" t="s">
        <v>4</v>
      </c>
      <c r="C41" s="120">
        <v>38.597352045319894</v>
      </c>
      <c r="D41" s="121">
        <v>52.412638108169318</v>
      </c>
      <c r="E41" s="108">
        <f t="shared" si="29"/>
        <v>35.793351954890362</v>
      </c>
      <c r="F41" s="120">
        <v>129.05312634731987</v>
      </c>
      <c r="G41" s="121">
        <v>159.00266573444031</v>
      </c>
      <c r="H41" s="108">
        <f>((G41-F41)/F41)*100</f>
        <v>23.207139753063736</v>
      </c>
      <c r="I41" s="118">
        <f>(G41/G$181)*100</f>
        <v>0.88161650255621538</v>
      </c>
      <c r="J41" s="122">
        <v>8634</v>
      </c>
      <c r="K41" s="122">
        <v>10091</v>
      </c>
      <c r="L41" s="108">
        <f t="shared" si="30"/>
        <v>16.875144776465138</v>
      </c>
      <c r="M41" s="122">
        <v>30054</v>
      </c>
      <c r="N41" s="122">
        <v>29580</v>
      </c>
      <c r="O41" s="108">
        <f>((N41-M41)/M41)*100</f>
        <v>-1.5771611100019962</v>
      </c>
      <c r="P41" s="118">
        <f>(N41/N$181)*100</f>
        <v>0.56005416507624917</v>
      </c>
      <c r="Q41" s="122">
        <v>0</v>
      </c>
      <c r="R41" s="122">
        <v>0</v>
      </c>
      <c r="S41" s="108" t="s">
        <v>57</v>
      </c>
      <c r="T41" s="119">
        <v>0</v>
      </c>
      <c r="U41" s="119">
        <v>0</v>
      </c>
      <c r="V41" s="108" t="s">
        <v>57</v>
      </c>
      <c r="W41" s="118" t="s">
        <v>57</v>
      </c>
      <c r="X41" s="120">
        <v>800.99091370000008</v>
      </c>
      <c r="Y41" s="120">
        <v>1710.9118349000003</v>
      </c>
      <c r="Z41" s="108">
        <f t="shared" si="32"/>
        <v>113.59940614017981</v>
      </c>
      <c r="AA41" s="120">
        <v>2855.1290986000004</v>
      </c>
      <c r="AB41" s="120">
        <v>5303.7252675</v>
      </c>
      <c r="AC41" s="108">
        <f t="shared" si="33"/>
        <v>85.761311812508154</v>
      </c>
      <c r="AD41" s="118">
        <f>(AB41/AB$181)*100</f>
        <v>1.0799008947364825</v>
      </c>
    </row>
    <row r="42" spans="1:30" ht="14.25" customHeight="1">
      <c r="A42" s="5"/>
      <c r="B42" s="110" t="s">
        <v>5</v>
      </c>
      <c r="C42" s="120">
        <v>10.255423067009497</v>
      </c>
      <c r="D42" s="121">
        <v>14.584870898000004</v>
      </c>
      <c r="E42" s="108">
        <f t="shared" si="29"/>
        <v>42.216179700258657</v>
      </c>
      <c r="F42" s="120">
        <v>25.342711394038119</v>
      </c>
      <c r="G42" s="121">
        <v>45.772473261999984</v>
      </c>
      <c r="H42" s="108">
        <f>((G42-F42)/F42)*100</f>
        <v>80.613954640891237</v>
      </c>
      <c r="I42" s="118">
        <f>(G42/G$182)*100</f>
        <v>0.10708840049273946</v>
      </c>
      <c r="J42" s="122">
        <v>2</v>
      </c>
      <c r="K42" s="122">
        <v>0</v>
      </c>
      <c r="L42" s="108">
        <f t="shared" si="30"/>
        <v>-100</v>
      </c>
      <c r="M42" s="122">
        <v>8</v>
      </c>
      <c r="N42" s="122">
        <v>3</v>
      </c>
      <c r="O42" s="108">
        <f>((N42-M42)/M42)*100</f>
        <v>-62.5</v>
      </c>
      <c r="P42" s="118">
        <f>(N42/N$182)*100</f>
        <v>0.84269662921348309</v>
      </c>
      <c r="Q42" s="122">
        <v>148559</v>
      </c>
      <c r="R42" s="122">
        <v>5381</v>
      </c>
      <c r="S42" s="108">
        <f t="shared" si="31"/>
        <v>-96.37787007182331</v>
      </c>
      <c r="T42" s="122">
        <v>663930</v>
      </c>
      <c r="U42" s="122">
        <v>26115</v>
      </c>
      <c r="V42" s="108">
        <f>((U42-T42)/T42)*100</f>
        <v>-96.066603406985678</v>
      </c>
      <c r="W42" s="118">
        <f>(U42/U$182)*100</f>
        <v>0.1099019904864393</v>
      </c>
      <c r="X42" s="120">
        <v>3419.7168808000001</v>
      </c>
      <c r="Y42" s="120">
        <v>799.3460170300001</v>
      </c>
      <c r="Z42" s="108">
        <f t="shared" si="32"/>
        <v>-76.625374412778797</v>
      </c>
      <c r="AA42" s="120">
        <v>14171.460931784999</v>
      </c>
      <c r="AB42" s="120">
        <v>2306.8493526940001</v>
      </c>
      <c r="AC42" s="108">
        <f t="shared" si="33"/>
        <v>-83.721866335460192</v>
      </c>
      <c r="AD42" s="118">
        <f>(AB42/AB$182)*100</f>
        <v>0.70114418910841936</v>
      </c>
    </row>
    <row r="43" spans="1:30">
      <c r="A43" s="5"/>
      <c r="B43" s="110" t="s">
        <v>6</v>
      </c>
      <c r="C43" s="120">
        <v>0</v>
      </c>
      <c r="D43" s="121">
        <v>0</v>
      </c>
      <c r="E43" s="108" t="s">
        <v>57</v>
      </c>
      <c r="F43" s="120">
        <v>0</v>
      </c>
      <c r="G43" s="121">
        <v>0</v>
      </c>
      <c r="H43" s="108" t="s">
        <v>57</v>
      </c>
      <c r="I43" s="118">
        <f>(G43/G$183)*100</f>
        <v>0</v>
      </c>
      <c r="J43" s="122">
        <v>0</v>
      </c>
      <c r="K43" s="122">
        <v>0</v>
      </c>
      <c r="L43" s="108" t="s">
        <v>57</v>
      </c>
      <c r="M43" s="122">
        <v>0</v>
      </c>
      <c r="N43" s="122">
        <v>0</v>
      </c>
      <c r="O43" s="108" t="s">
        <v>57</v>
      </c>
      <c r="P43" s="118">
        <f>(N43/N$183)*100</f>
        <v>0</v>
      </c>
      <c r="Q43" s="122">
        <v>0</v>
      </c>
      <c r="R43" s="122">
        <v>0</v>
      </c>
      <c r="S43" s="108" t="s">
        <v>57</v>
      </c>
      <c r="T43" s="122">
        <v>0</v>
      </c>
      <c r="U43" s="122">
        <v>0</v>
      </c>
      <c r="V43" s="108" t="s">
        <v>57</v>
      </c>
      <c r="W43" s="118">
        <f>(U43/U$183)*100</f>
        <v>0</v>
      </c>
      <c r="X43" s="120">
        <v>0</v>
      </c>
      <c r="Y43" s="120">
        <v>0</v>
      </c>
      <c r="Z43" s="108" t="s">
        <v>57</v>
      </c>
      <c r="AA43" s="120">
        <v>0</v>
      </c>
      <c r="AB43" s="120">
        <v>0</v>
      </c>
      <c r="AC43" s="108" t="s">
        <v>57</v>
      </c>
      <c r="AD43" s="118">
        <f>(AB43/AB$183)*100</f>
        <v>0</v>
      </c>
    </row>
    <row r="44" spans="1:30">
      <c r="A44" s="5"/>
      <c r="B44" s="110" t="s">
        <v>25</v>
      </c>
      <c r="C44" s="120">
        <v>0</v>
      </c>
      <c r="D44" s="121">
        <v>4.0668999999999867E-4</v>
      </c>
      <c r="E44" s="108" t="s">
        <v>57</v>
      </c>
      <c r="F44" s="120">
        <v>0</v>
      </c>
      <c r="G44" s="121">
        <v>0.26984902400020511</v>
      </c>
      <c r="H44" s="108" t="s">
        <v>57</v>
      </c>
      <c r="I44" s="118">
        <f>(G44/G$184)*100</f>
        <v>1.2612715899797388E-2</v>
      </c>
      <c r="J44" s="122">
        <v>0</v>
      </c>
      <c r="K44" s="122">
        <v>0</v>
      </c>
      <c r="L44" s="108" t="s">
        <v>57</v>
      </c>
      <c r="M44" s="122">
        <v>0</v>
      </c>
      <c r="N44" s="122">
        <v>0</v>
      </c>
      <c r="O44" s="108" t="s">
        <v>57</v>
      </c>
      <c r="P44" s="118">
        <f>(N44/N$184)*100</f>
        <v>0</v>
      </c>
      <c r="Q44" s="122">
        <v>0</v>
      </c>
      <c r="R44" s="122">
        <v>335</v>
      </c>
      <c r="S44" s="108" t="s">
        <v>57</v>
      </c>
      <c r="T44" s="122">
        <v>0</v>
      </c>
      <c r="U44" s="122">
        <v>189205</v>
      </c>
      <c r="V44" s="108" t="s">
        <v>57</v>
      </c>
      <c r="W44" s="118">
        <f>(U44/U$184)*100</f>
        <v>0.94764784693788118</v>
      </c>
      <c r="X44" s="120">
        <v>0</v>
      </c>
      <c r="Y44" s="120">
        <v>6.7</v>
      </c>
      <c r="Z44" s="108" t="s">
        <v>57</v>
      </c>
      <c r="AA44" s="120">
        <v>0</v>
      </c>
      <c r="AB44" s="120">
        <v>3760.77</v>
      </c>
      <c r="AC44" s="108" t="s">
        <v>57</v>
      </c>
      <c r="AD44" s="118">
        <f>(AB44/AB$184)*100</f>
        <v>0.55011914320392719</v>
      </c>
    </row>
    <row r="45" spans="1:30">
      <c r="A45" s="5"/>
      <c r="B45" s="110"/>
      <c r="C45" s="120"/>
      <c r="D45" s="121"/>
      <c r="E45" s="108"/>
      <c r="F45" s="120"/>
      <c r="G45" s="121"/>
      <c r="H45" s="108"/>
      <c r="I45" s="118"/>
      <c r="J45" s="122"/>
      <c r="K45" s="122"/>
      <c r="L45" s="108"/>
      <c r="M45" s="122"/>
      <c r="N45" s="122"/>
      <c r="O45" s="108"/>
      <c r="P45" s="118"/>
      <c r="Q45" s="122"/>
      <c r="R45" s="122"/>
      <c r="S45" s="108"/>
      <c r="T45" s="122"/>
      <c r="U45" s="122"/>
      <c r="V45" s="108"/>
      <c r="W45" s="118"/>
      <c r="X45" s="120"/>
      <c r="Y45" s="120"/>
      <c r="Z45" s="108"/>
      <c r="AA45" s="120"/>
      <c r="AB45" s="120"/>
      <c r="AC45" s="108"/>
      <c r="AD45" s="118"/>
    </row>
    <row r="46" spans="1:30" s="24" customFormat="1" ht="15">
      <c r="A46" s="16">
        <v>7</v>
      </c>
      <c r="B46" s="109" t="s">
        <v>18</v>
      </c>
      <c r="C46" s="112">
        <f>C47+C48+C49+C50+C51</f>
        <v>110.99902544318606</v>
      </c>
      <c r="D46" s="112">
        <v>152.46183866700002</v>
      </c>
      <c r="E46" s="113">
        <f t="shared" ref="E46:E51" si="34">((D46-C46)/C46)*100</f>
        <v>37.35421374941383</v>
      </c>
      <c r="F46" s="112">
        <f>F47+F48+F49+F50+F51</f>
        <v>592.29286719018626</v>
      </c>
      <c r="G46" s="112">
        <v>910.72268401399981</v>
      </c>
      <c r="H46" s="113">
        <f t="shared" ref="H46:H51" si="35">((G46-F46)/F46)*100</f>
        <v>53.762223802294272</v>
      </c>
      <c r="I46" s="114">
        <f>(G46/G$179)*100</f>
        <v>1.2448372297438655</v>
      </c>
      <c r="J46" s="115">
        <v>13303</v>
      </c>
      <c r="K46" s="115">
        <v>13473</v>
      </c>
      <c r="L46" s="113">
        <f t="shared" ref="L46:L51" si="36">((K46-J46)/J46)*100</f>
        <v>1.2779072389686537</v>
      </c>
      <c r="M46" s="115">
        <v>38537</v>
      </c>
      <c r="N46" s="115">
        <v>34745</v>
      </c>
      <c r="O46" s="113">
        <f>((N46-M46)/M46)*100</f>
        <v>-9.8398941277214096</v>
      </c>
      <c r="P46" s="114">
        <f>(N46/N$179)*100</f>
        <v>0.62394363263233277</v>
      </c>
      <c r="Q46" s="115">
        <v>419803</v>
      </c>
      <c r="R46" s="115">
        <v>165360</v>
      </c>
      <c r="S46" s="113">
        <f t="shared" ref="S46:S51" si="37">((R46-Q46)/Q46)*100</f>
        <v>-60.610095687739253</v>
      </c>
      <c r="T46" s="115">
        <v>3943251</v>
      </c>
      <c r="U46" s="115">
        <v>3559884</v>
      </c>
      <c r="V46" s="113">
        <f>((U46-T46)/T46)*100</f>
        <v>-9.7221049332137355</v>
      </c>
      <c r="W46" s="114">
        <f>(U46/U$179)*100</f>
        <v>7.9115688907863442</v>
      </c>
      <c r="X46" s="112">
        <v>11485.666901229004</v>
      </c>
      <c r="Y46" s="112">
        <v>7053.9352098180007</v>
      </c>
      <c r="Z46" s="113">
        <f t="shared" ref="Z46:Z51" si="38">((Y46-X46)/X46)*100</f>
        <v>-38.584887839092687</v>
      </c>
      <c r="AA46" s="112">
        <v>88226.259052915979</v>
      </c>
      <c r="AB46" s="112">
        <v>82536.49336701</v>
      </c>
      <c r="AC46" s="113">
        <f t="shared" ref="AC46:AC51" si="39">((AB46-AA46)/AA46)*100</f>
        <v>-6.4490614778230535</v>
      </c>
      <c r="AD46" s="114">
        <f>(AB46/AB$179)*100</f>
        <v>5.0398778020595394</v>
      </c>
    </row>
    <row r="47" spans="1:30">
      <c r="A47" s="5"/>
      <c r="B47" s="110" t="s">
        <v>3</v>
      </c>
      <c r="C47" s="120">
        <v>23.733363153999999</v>
      </c>
      <c r="D47" s="121">
        <v>30.760362354000009</v>
      </c>
      <c r="E47" s="108">
        <f t="shared" si="34"/>
        <v>29.608105494377373</v>
      </c>
      <c r="F47" s="120">
        <v>126.67504333799978</v>
      </c>
      <c r="G47" s="121">
        <v>97.33609976399984</v>
      </c>
      <c r="H47" s="108">
        <f t="shared" si="35"/>
        <v>-23.160792213598473</v>
      </c>
      <c r="I47" s="118">
        <f>(G47/G$180)*100</f>
        <v>1.0091656505232016</v>
      </c>
      <c r="J47" s="122">
        <v>292</v>
      </c>
      <c r="K47" s="122">
        <v>349</v>
      </c>
      <c r="L47" s="108">
        <f t="shared" si="36"/>
        <v>19.520547945205479</v>
      </c>
      <c r="M47" s="122">
        <v>1333</v>
      </c>
      <c r="N47" s="122">
        <v>1063</v>
      </c>
      <c r="O47" s="108">
        <f>((N47-M47)/M47)*100</f>
        <v>-20.255063765941486</v>
      </c>
      <c r="P47" s="118">
        <f>(N47/N$180)*100</f>
        <v>0.38185763140500617</v>
      </c>
      <c r="Q47" s="122">
        <v>0</v>
      </c>
      <c r="R47" s="122">
        <v>0</v>
      </c>
      <c r="S47" s="108" t="s">
        <v>57</v>
      </c>
      <c r="T47" s="119">
        <v>0</v>
      </c>
      <c r="U47" s="119">
        <v>0</v>
      </c>
      <c r="V47" s="108" t="s">
        <v>57</v>
      </c>
      <c r="W47" s="118" t="s">
        <v>57</v>
      </c>
      <c r="X47" s="120">
        <v>26.552247978999436</v>
      </c>
      <c r="Y47" s="120">
        <v>36.091520617999933</v>
      </c>
      <c r="Z47" s="108">
        <f t="shared" si="38"/>
        <v>35.926421923090082</v>
      </c>
      <c r="AA47" s="120">
        <v>131.99191466599925</v>
      </c>
      <c r="AB47" s="120">
        <v>110.65367015999986</v>
      </c>
      <c r="AC47" s="108">
        <f t="shared" si="39"/>
        <v>-16.166326975402274</v>
      </c>
      <c r="AD47" s="118">
        <f>(AB47/AB$180)*100</f>
        <v>1.0944732157981525</v>
      </c>
    </row>
    <row r="48" spans="1:30">
      <c r="A48" s="5"/>
      <c r="B48" s="110" t="s">
        <v>4</v>
      </c>
      <c r="C48" s="120">
        <v>59.18387121399963</v>
      </c>
      <c r="D48" s="121">
        <v>93.452709727000013</v>
      </c>
      <c r="E48" s="108">
        <f t="shared" si="34"/>
        <v>57.902326782730405</v>
      </c>
      <c r="F48" s="120">
        <v>145.13435335200001</v>
      </c>
      <c r="G48" s="121">
        <v>228.87100845300003</v>
      </c>
      <c r="H48" s="108">
        <f t="shared" si="35"/>
        <v>57.695957688191335</v>
      </c>
      <c r="I48" s="118">
        <f>(G48/G$181)*100</f>
        <v>1.2690130513022126</v>
      </c>
      <c r="J48" s="122">
        <v>13003</v>
      </c>
      <c r="K48" s="122">
        <v>13112</v>
      </c>
      <c r="L48" s="108">
        <f t="shared" si="36"/>
        <v>0.83826809197877405</v>
      </c>
      <c r="M48" s="122">
        <v>37189</v>
      </c>
      <c r="N48" s="122">
        <v>33644</v>
      </c>
      <c r="O48" s="108">
        <f>((N48-M48)/M48)*100</f>
        <v>-9.5323886095350776</v>
      </c>
      <c r="P48" s="118">
        <f>(N48/N$181)*100</f>
        <v>0.63700007876353371</v>
      </c>
      <c r="Q48" s="122">
        <v>0</v>
      </c>
      <c r="R48" s="122">
        <v>0</v>
      </c>
      <c r="S48" s="108" t="s">
        <v>57</v>
      </c>
      <c r="T48" s="119">
        <v>0</v>
      </c>
      <c r="U48" s="119">
        <v>0</v>
      </c>
      <c r="V48" s="108" t="s">
        <v>57</v>
      </c>
      <c r="W48" s="118" t="s">
        <v>57</v>
      </c>
      <c r="X48" s="120">
        <v>2540.9699393500036</v>
      </c>
      <c r="Y48" s="120">
        <v>1628.9181331000002</v>
      </c>
      <c r="Z48" s="108">
        <f t="shared" si="38"/>
        <v>-35.893844792328089</v>
      </c>
      <c r="AA48" s="120">
        <v>7903.1075233499878</v>
      </c>
      <c r="AB48" s="120">
        <v>5009.9222347499999</v>
      </c>
      <c r="AC48" s="108">
        <f t="shared" si="39"/>
        <v>-36.608198484608465</v>
      </c>
      <c r="AD48" s="118">
        <f>(AB48/AB$181)*100</f>
        <v>1.0200791389062502</v>
      </c>
    </row>
    <row r="49" spans="1:30">
      <c r="A49" s="5"/>
      <c r="B49" s="110" t="s">
        <v>5</v>
      </c>
      <c r="C49" s="120">
        <v>15.748348185254235</v>
      </c>
      <c r="D49" s="121">
        <v>23.474846622000008</v>
      </c>
      <c r="E49" s="108">
        <f t="shared" si="34"/>
        <v>49.062278442512344</v>
      </c>
      <c r="F49" s="120">
        <v>207.42756823425424</v>
      </c>
      <c r="G49" s="121">
        <v>482.96373403500002</v>
      </c>
      <c r="H49" s="108">
        <f t="shared" si="35"/>
        <v>132.83488214525778</v>
      </c>
      <c r="I49" s="118">
        <f>(G49/G$182)*100</f>
        <v>1.1299326885345837</v>
      </c>
      <c r="J49" s="122">
        <v>1</v>
      </c>
      <c r="K49" s="122">
        <v>0</v>
      </c>
      <c r="L49" s="108">
        <f t="shared" si="36"/>
        <v>-100</v>
      </c>
      <c r="M49" s="122">
        <v>2</v>
      </c>
      <c r="N49" s="122">
        <v>2</v>
      </c>
      <c r="O49" s="108">
        <f>((N49-M49)/M49)*100</f>
        <v>0</v>
      </c>
      <c r="P49" s="118">
        <f>(N49/N$182)*100</f>
        <v>0.5617977528089888</v>
      </c>
      <c r="Q49" s="122">
        <v>3326</v>
      </c>
      <c r="R49" s="122">
        <v>3548</v>
      </c>
      <c r="S49" s="108">
        <f t="shared" si="37"/>
        <v>6.6746843054720379</v>
      </c>
      <c r="T49" s="122">
        <v>10728</v>
      </c>
      <c r="U49" s="122">
        <v>45932</v>
      </c>
      <c r="V49" s="108">
        <f>((U49-T49)/T49)*100</f>
        <v>328.15063385533188</v>
      </c>
      <c r="W49" s="118">
        <f>(U49/U$182)*100</f>
        <v>0.1932995683332617</v>
      </c>
      <c r="X49" s="120">
        <v>322.37092539999998</v>
      </c>
      <c r="Y49" s="120">
        <v>739.39534320000007</v>
      </c>
      <c r="Z49" s="108">
        <f t="shared" si="38"/>
        <v>129.36167158454302</v>
      </c>
      <c r="AA49" s="120">
        <v>831.92213659999982</v>
      </c>
      <c r="AB49" s="120">
        <v>2041.8828821</v>
      </c>
      <c r="AC49" s="108">
        <f t="shared" si="39"/>
        <v>145.44158548839849</v>
      </c>
      <c r="AD49" s="118">
        <f>(AB49/AB$182)*100</f>
        <v>0.62061023445351671</v>
      </c>
    </row>
    <row r="50" spans="1:30">
      <c r="A50" s="5"/>
      <c r="B50" s="110" t="s">
        <v>6</v>
      </c>
      <c r="C50" s="123">
        <v>0.30079732393220338</v>
      </c>
      <c r="D50" s="121">
        <v>0.13982863700000001</v>
      </c>
      <c r="E50" s="108">
        <f t="shared" si="34"/>
        <v>-53.514002328186947</v>
      </c>
      <c r="F50" s="124">
        <v>0.81823485993220357</v>
      </c>
      <c r="G50" s="121">
        <v>0.83452842899999991</v>
      </c>
      <c r="H50" s="108">
        <f t="shared" si="35"/>
        <v>1.9913071253339618</v>
      </c>
      <c r="I50" s="118">
        <f>(G50/G$183)*100</f>
        <v>0.13973513467930335</v>
      </c>
      <c r="J50" s="125">
        <v>0</v>
      </c>
      <c r="K50" s="125">
        <v>0</v>
      </c>
      <c r="L50" s="108" t="s">
        <v>57</v>
      </c>
      <c r="M50" s="125">
        <v>0</v>
      </c>
      <c r="N50" s="125">
        <v>0</v>
      </c>
      <c r="O50" s="108" t="s">
        <v>57</v>
      </c>
      <c r="P50" s="118">
        <f>(N50/N$183)*100</f>
        <v>0</v>
      </c>
      <c r="Q50" s="125">
        <v>400</v>
      </c>
      <c r="R50" s="125">
        <v>138</v>
      </c>
      <c r="S50" s="108">
        <f t="shared" si="37"/>
        <v>-65.5</v>
      </c>
      <c r="T50" s="125">
        <v>1082</v>
      </c>
      <c r="U50" s="125">
        <v>841</v>
      </c>
      <c r="V50" s="108">
        <f>((U50-T50)/T50)*100</f>
        <v>-22.273567467652494</v>
      </c>
      <c r="W50" s="118">
        <f>(U50/U$183)*100</f>
        <v>6.6319743174625953E-2</v>
      </c>
      <c r="X50" s="123">
        <v>90.740188500000002</v>
      </c>
      <c r="Y50" s="123">
        <v>38.802368600000001</v>
      </c>
      <c r="Z50" s="108">
        <f t="shared" si="38"/>
        <v>-57.237945786281898</v>
      </c>
      <c r="AA50" s="124">
        <v>234.9901783</v>
      </c>
      <c r="AB50" s="124">
        <v>205.45892449999999</v>
      </c>
      <c r="AC50" s="108">
        <f t="shared" si="39"/>
        <v>-12.567016210481338</v>
      </c>
      <c r="AD50" s="118">
        <f>(AB50/AB$183)*100</f>
        <v>0.16597753622831973</v>
      </c>
    </row>
    <row r="51" spans="1:30">
      <c r="A51" s="5"/>
      <c r="B51" s="110" t="s">
        <v>25</v>
      </c>
      <c r="C51" s="120">
        <v>12.032645565999996</v>
      </c>
      <c r="D51" s="121">
        <v>4.6340913270000001</v>
      </c>
      <c r="E51" s="108">
        <f t="shared" si="34"/>
        <v>-61.487344561246736</v>
      </c>
      <c r="F51" s="120">
        <v>112.23766740600001</v>
      </c>
      <c r="G51" s="121">
        <v>100.71731333299996</v>
      </c>
      <c r="H51" s="108">
        <f t="shared" si="35"/>
        <v>-10.264249373008791</v>
      </c>
      <c r="I51" s="118">
        <f>(G51/G$184)*100</f>
        <v>4.7075169679288464</v>
      </c>
      <c r="J51" s="122">
        <v>7</v>
      </c>
      <c r="K51" s="122">
        <v>12</v>
      </c>
      <c r="L51" s="108">
        <f t="shared" si="36"/>
        <v>71.428571428571431</v>
      </c>
      <c r="M51" s="122">
        <v>13</v>
      </c>
      <c r="N51" s="122">
        <v>36</v>
      </c>
      <c r="O51" s="108">
        <f>((N51-M51)/M51)*100</f>
        <v>176.92307692307691</v>
      </c>
      <c r="P51" s="118">
        <f>(N51/N$184)*100</f>
        <v>0.58309037900874638</v>
      </c>
      <c r="Q51" s="122">
        <v>416077</v>
      </c>
      <c r="R51" s="122">
        <v>161674</v>
      </c>
      <c r="S51" s="108">
        <f t="shared" si="37"/>
        <v>-61.14324992729712</v>
      </c>
      <c r="T51" s="122">
        <v>3931441</v>
      </c>
      <c r="U51" s="122">
        <v>3513111</v>
      </c>
      <c r="V51" s="108">
        <f>((U51-T51)/T51)*100</f>
        <v>-10.640627698597029</v>
      </c>
      <c r="W51" s="118">
        <f>(U51/U$184)*100</f>
        <v>17.595687615040756</v>
      </c>
      <c r="X51" s="120">
        <v>8505.0336000000007</v>
      </c>
      <c r="Y51" s="120">
        <v>4610.7278442999996</v>
      </c>
      <c r="Z51" s="108">
        <f t="shared" si="38"/>
        <v>-45.788246570830722</v>
      </c>
      <c r="AA51" s="120">
        <v>79124.247299999988</v>
      </c>
      <c r="AB51" s="120">
        <v>75168.575655499997</v>
      </c>
      <c r="AC51" s="108">
        <f t="shared" si="39"/>
        <v>-4.9993166184596252</v>
      </c>
      <c r="AD51" s="118">
        <f>(AB51/AB$184)*100</f>
        <v>10.995533477310032</v>
      </c>
    </row>
    <row r="52" spans="1:30">
      <c r="A52" s="5"/>
      <c r="B52" s="25"/>
      <c r="C52" s="120"/>
      <c r="D52" s="120"/>
      <c r="E52" s="108"/>
      <c r="F52" s="120"/>
      <c r="G52" s="120"/>
      <c r="H52" s="108"/>
      <c r="I52" s="118"/>
      <c r="J52" s="122"/>
      <c r="K52" s="122"/>
      <c r="L52" s="108"/>
      <c r="M52" s="122"/>
      <c r="N52" s="122"/>
      <c r="O52" s="108"/>
      <c r="P52" s="118"/>
      <c r="Q52" s="122"/>
      <c r="R52" s="122"/>
      <c r="S52" s="108"/>
      <c r="T52" s="122"/>
      <c r="U52" s="122"/>
      <c r="V52" s="108"/>
      <c r="W52" s="118"/>
      <c r="X52" s="120"/>
      <c r="Y52" s="120"/>
      <c r="Z52" s="108"/>
      <c r="AA52" s="120"/>
      <c r="AB52" s="120"/>
      <c r="AC52" s="108"/>
      <c r="AD52" s="118"/>
    </row>
    <row r="53" spans="1:30" s="24" customFormat="1" ht="15">
      <c r="A53" s="16">
        <v>8</v>
      </c>
      <c r="B53" s="109" t="s">
        <v>60</v>
      </c>
      <c r="C53" s="112">
        <f>C54+C55+C56+C57+C58</f>
        <v>29.316285919999899</v>
      </c>
      <c r="D53" s="112">
        <v>35.697749301999927</v>
      </c>
      <c r="E53" s="113">
        <f t="shared" ref="E53:E58" si="40">((D53-C53)/C53)*100</f>
        <v>21.767639323119447</v>
      </c>
      <c r="F53" s="112">
        <f>F54+F55+F56+F57+F58</f>
        <v>92.164320940000309</v>
      </c>
      <c r="G53" s="112">
        <v>101.35784324099956</v>
      </c>
      <c r="H53" s="113">
        <f t="shared" ref="H53:H58" si="41">((G53-F53)/F53)*100</f>
        <v>9.9751424490875422</v>
      </c>
      <c r="I53" s="114">
        <f>(G53/G$179)*100</f>
        <v>0.13854274084491705</v>
      </c>
      <c r="J53" s="115">
        <v>5927</v>
      </c>
      <c r="K53" s="115">
        <v>4597</v>
      </c>
      <c r="L53" s="113">
        <f t="shared" ref="L53:L58" si="42">((K53-J53)/J53)*100</f>
        <v>-22.439682807491142</v>
      </c>
      <c r="M53" s="115">
        <v>23942</v>
      </c>
      <c r="N53" s="115">
        <v>16037</v>
      </c>
      <c r="O53" s="113">
        <f>((N53-M53)/M53)*100</f>
        <v>-33.017291788488848</v>
      </c>
      <c r="P53" s="114">
        <f>(N53/N$179)*100</f>
        <v>0.2879891793502582</v>
      </c>
      <c r="Q53" s="115">
        <v>21954</v>
      </c>
      <c r="R53" s="115">
        <v>27913</v>
      </c>
      <c r="S53" s="113">
        <f t="shared" ref="S53:S58" si="43">((R53-Q53)/Q53)*100</f>
        <v>27.143117427348091</v>
      </c>
      <c r="T53" s="115">
        <v>49741</v>
      </c>
      <c r="U53" s="115">
        <v>65481</v>
      </c>
      <c r="V53" s="113">
        <f>((U53-T53)/T53)*100</f>
        <v>31.643915482197784</v>
      </c>
      <c r="W53" s="114">
        <f>(U53/U$179)*100</f>
        <v>0.14552649539636139</v>
      </c>
      <c r="X53" s="112">
        <v>1318.8400514415368</v>
      </c>
      <c r="Y53" s="112">
        <v>1120.9189567769156</v>
      </c>
      <c r="Z53" s="113">
        <f t="shared" ref="Z53:Z58" si="44">((Y53-X53)/X53)*100</f>
        <v>-15.007209892381324</v>
      </c>
      <c r="AA53" s="112">
        <v>8170.6373826330655</v>
      </c>
      <c r="AB53" s="112">
        <v>4533.2368540775415</v>
      </c>
      <c r="AC53" s="113">
        <f t="shared" ref="AC53:AC58" si="45">((AB53-AA53)/AA53)*100</f>
        <v>-44.517953229535408</v>
      </c>
      <c r="AD53" s="114">
        <f>(AB53/AB$179)*100</f>
        <v>0.27681040059154727</v>
      </c>
    </row>
    <row r="54" spans="1:30">
      <c r="A54" s="5"/>
      <c r="B54" s="110" t="s">
        <v>3</v>
      </c>
      <c r="C54" s="120">
        <v>0.63636539099999989</v>
      </c>
      <c r="D54" s="121">
        <v>3.7556532999999992</v>
      </c>
      <c r="E54" s="108">
        <f t="shared" si="40"/>
        <v>490.17246272589955</v>
      </c>
      <c r="F54" s="120">
        <v>2.4336993909999998</v>
      </c>
      <c r="G54" s="121">
        <v>8.5375937000000235</v>
      </c>
      <c r="H54" s="108">
        <f t="shared" si="41"/>
        <v>250.80724150125837</v>
      </c>
      <c r="I54" s="118">
        <f>(G54/G$180)*100</f>
        <v>8.8516453002053797E-2</v>
      </c>
      <c r="J54" s="122">
        <v>20</v>
      </c>
      <c r="K54" s="122">
        <v>37</v>
      </c>
      <c r="L54" s="108">
        <f t="shared" si="42"/>
        <v>85</v>
      </c>
      <c r="M54" s="122">
        <v>52</v>
      </c>
      <c r="N54" s="122">
        <v>423</v>
      </c>
      <c r="O54" s="108">
        <f>((N54-M54)/M54)*100</f>
        <v>713.46153846153845</v>
      </c>
      <c r="P54" s="118">
        <f>(N54/N$180)*100</f>
        <v>0.15195275454780585</v>
      </c>
      <c r="Q54" s="122">
        <v>0</v>
      </c>
      <c r="R54" s="122">
        <v>0</v>
      </c>
      <c r="S54" s="108" t="s">
        <v>57</v>
      </c>
      <c r="T54" s="119">
        <v>0</v>
      </c>
      <c r="U54" s="119">
        <v>0</v>
      </c>
      <c r="V54" s="108" t="s">
        <v>57</v>
      </c>
      <c r="W54" s="118" t="s">
        <v>57</v>
      </c>
      <c r="X54" s="120">
        <v>1.2666111</v>
      </c>
      <c r="Y54" s="120">
        <v>4.8246511999999999</v>
      </c>
      <c r="Z54" s="108">
        <f t="shared" si="44"/>
        <v>280.91022571963879</v>
      </c>
      <c r="AA54" s="120">
        <v>3.2899437000000002</v>
      </c>
      <c r="AB54" s="120">
        <v>13.576873500000033</v>
      </c>
      <c r="AC54" s="108">
        <f t="shared" si="45"/>
        <v>312.67798898808002</v>
      </c>
      <c r="AD54" s="118">
        <f>(AB54/AB$180)*100</f>
        <v>0.13428858146813927</v>
      </c>
    </row>
    <row r="55" spans="1:30">
      <c r="A55" s="5"/>
      <c r="B55" s="110" t="s">
        <v>4</v>
      </c>
      <c r="C55" s="120">
        <v>27.117146278999975</v>
      </c>
      <c r="D55" s="121">
        <v>27.292001634000009</v>
      </c>
      <c r="E55" s="108">
        <f t="shared" si="40"/>
        <v>0.64481473530068711</v>
      </c>
      <c r="F55" s="120">
        <v>84.438083010000071</v>
      </c>
      <c r="G55" s="121">
        <v>84.554640691000131</v>
      </c>
      <c r="H55" s="108">
        <f t="shared" si="41"/>
        <v>0.13803923164178908</v>
      </c>
      <c r="I55" s="118">
        <f>(G55/G$181)*100</f>
        <v>0.46882714988815716</v>
      </c>
      <c r="J55" s="122">
        <v>5902</v>
      </c>
      <c r="K55" s="122">
        <v>4560</v>
      </c>
      <c r="L55" s="108">
        <f t="shared" si="42"/>
        <v>-22.738054896645206</v>
      </c>
      <c r="M55" s="122">
        <v>23877</v>
      </c>
      <c r="N55" s="122">
        <v>15610</v>
      </c>
      <c r="O55" s="108">
        <f>((N55-M55)/M55)*100</f>
        <v>-34.623277631193197</v>
      </c>
      <c r="P55" s="118">
        <f>(N55/N$181)*100</f>
        <v>0.2955525867762086</v>
      </c>
      <c r="Q55" s="122">
        <v>0</v>
      </c>
      <c r="R55" s="122">
        <v>0</v>
      </c>
      <c r="S55" s="108" t="s">
        <v>57</v>
      </c>
      <c r="T55" s="119">
        <v>0</v>
      </c>
      <c r="U55" s="119">
        <v>0</v>
      </c>
      <c r="V55" s="108" t="s">
        <v>57</v>
      </c>
      <c r="W55" s="118" t="s">
        <v>57</v>
      </c>
      <c r="X55" s="120">
        <v>780.99066919999939</v>
      </c>
      <c r="Y55" s="120">
        <v>841.94186179999963</v>
      </c>
      <c r="Z55" s="108">
        <f t="shared" si="44"/>
        <v>7.8043432532215826</v>
      </c>
      <c r="AA55" s="120">
        <v>5491.8148433319884</v>
      </c>
      <c r="AB55" s="120">
        <v>3201.8790043000213</v>
      </c>
      <c r="AC55" s="108">
        <f t="shared" si="45"/>
        <v>-41.697251352389358</v>
      </c>
      <c r="AD55" s="118">
        <f>(AB55/AB$181)*100</f>
        <v>0.6519402546677161</v>
      </c>
    </row>
    <row r="56" spans="1:30">
      <c r="A56" s="5"/>
      <c r="B56" s="110" t="s">
        <v>5</v>
      </c>
      <c r="C56" s="120">
        <v>0.75508837099992587</v>
      </c>
      <c r="D56" s="121">
        <v>4.5560829969999164</v>
      </c>
      <c r="E56" s="108">
        <f t="shared" si="40"/>
        <v>503.38407688182548</v>
      </c>
      <c r="F56" s="120">
        <v>2.5184831860002244</v>
      </c>
      <c r="G56" s="121">
        <v>7.6421988969993979</v>
      </c>
      <c r="H56" s="108">
        <f t="shared" si="41"/>
        <v>203.4445073717763</v>
      </c>
      <c r="I56" s="118">
        <f>(G56/G$182)*100</f>
        <v>1.7879541956201572E-2</v>
      </c>
      <c r="J56" s="122">
        <v>0</v>
      </c>
      <c r="K56" s="122">
        <v>0</v>
      </c>
      <c r="L56" s="108" t="s">
        <v>57</v>
      </c>
      <c r="M56" s="122">
        <v>0</v>
      </c>
      <c r="N56" s="122">
        <v>0</v>
      </c>
      <c r="O56" s="108" t="s">
        <v>57</v>
      </c>
      <c r="P56" s="118">
        <f>(N56/N$182)*100</f>
        <v>0</v>
      </c>
      <c r="Q56" s="122">
        <v>8003</v>
      </c>
      <c r="R56" s="122">
        <v>25392</v>
      </c>
      <c r="S56" s="108">
        <f t="shared" si="43"/>
        <v>217.28101961764338</v>
      </c>
      <c r="T56" s="122">
        <v>22333</v>
      </c>
      <c r="U56" s="122">
        <v>55551</v>
      </c>
      <c r="V56" s="108">
        <f>((U56-T56)/T56)*100</f>
        <v>148.73953342587203</v>
      </c>
      <c r="W56" s="118">
        <f>(U56/U$182)*100</f>
        <v>0.23378002961945968</v>
      </c>
      <c r="X56" s="120">
        <v>53.755747499999053</v>
      </c>
      <c r="Y56" s="120">
        <v>109.01463339999296</v>
      </c>
      <c r="Z56" s="108">
        <f t="shared" si="44"/>
        <v>102.79623755579787</v>
      </c>
      <c r="AA56" s="120">
        <v>177.38680670002958</v>
      </c>
      <c r="AB56" s="120">
        <v>291.0972831998285</v>
      </c>
      <c r="AC56" s="108">
        <f t="shared" si="45"/>
        <v>64.103119400581647</v>
      </c>
      <c r="AD56" s="118">
        <f>(AB56/AB$182)*100</f>
        <v>8.8476158333639282E-2</v>
      </c>
    </row>
    <row r="57" spans="1:30">
      <c r="A57" s="5"/>
      <c r="B57" s="110" t="s">
        <v>6</v>
      </c>
      <c r="C57" s="120">
        <v>0.52</v>
      </c>
      <c r="D57" s="121">
        <v>0</v>
      </c>
      <c r="E57" s="108">
        <f t="shared" si="40"/>
        <v>-100</v>
      </c>
      <c r="F57" s="120">
        <v>0.8465338</v>
      </c>
      <c r="G57" s="121">
        <v>0</v>
      </c>
      <c r="H57" s="108">
        <f t="shared" si="41"/>
        <v>-100</v>
      </c>
      <c r="I57" s="118">
        <f>(G57/G$183)*100</f>
        <v>0</v>
      </c>
      <c r="J57" s="122">
        <v>0</v>
      </c>
      <c r="K57" s="122">
        <v>0</v>
      </c>
      <c r="L57" s="108" t="s">
        <v>57</v>
      </c>
      <c r="M57" s="122">
        <v>0</v>
      </c>
      <c r="N57" s="122">
        <v>0</v>
      </c>
      <c r="O57" s="108" t="s">
        <v>57</v>
      </c>
      <c r="P57" s="118">
        <f>(N57/N$183)*100</f>
        <v>0</v>
      </c>
      <c r="Q57" s="122">
        <v>0</v>
      </c>
      <c r="R57" s="122">
        <v>0</v>
      </c>
      <c r="S57" s="108" t="s">
        <v>57</v>
      </c>
      <c r="T57" s="122">
        <v>0</v>
      </c>
      <c r="U57" s="122">
        <v>0</v>
      </c>
      <c r="V57" s="108" t="s">
        <v>57</v>
      </c>
      <c r="W57" s="118">
        <f>(U57/U$183)*100</f>
        <v>0</v>
      </c>
      <c r="X57" s="120">
        <v>0</v>
      </c>
      <c r="Y57" s="120">
        <v>0</v>
      </c>
      <c r="Z57" s="108" t="s">
        <v>57</v>
      </c>
      <c r="AA57" s="120">
        <v>0</v>
      </c>
      <c r="AB57" s="120">
        <v>0</v>
      </c>
      <c r="AC57" s="108" t="s">
        <v>57</v>
      </c>
      <c r="AD57" s="118">
        <f>(AB57/AB$183)*100</f>
        <v>0</v>
      </c>
    </row>
    <row r="58" spans="1:30">
      <c r="A58" s="5"/>
      <c r="B58" s="110" t="s">
        <v>25</v>
      </c>
      <c r="C58" s="120">
        <v>0.28768587899999998</v>
      </c>
      <c r="D58" s="121">
        <v>9.4011370999999982E-2</v>
      </c>
      <c r="E58" s="108">
        <f t="shared" si="40"/>
        <v>-67.321520497709244</v>
      </c>
      <c r="F58" s="120">
        <v>1.9275215529999996</v>
      </c>
      <c r="G58" s="121">
        <v>0.62340995300000002</v>
      </c>
      <c r="H58" s="108">
        <f t="shared" si="41"/>
        <v>-67.657432829753688</v>
      </c>
      <c r="I58" s="118">
        <f>(G58/G$184)*100</f>
        <v>2.9138117713885324E-2</v>
      </c>
      <c r="J58" s="122">
        <v>5</v>
      </c>
      <c r="K58" s="122">
        <v>0</v>
      </c>
      <c r="L58" s="108">
        <f t="shared" si="42"/>
        <v>-100</v>
      </c>
      <c r="M58" s="122">
        <v>13</v>
      </c>
      <c r="N58" s="122">
        <v>4</v>
      </c>
      <c r="O58" s="108">
        <f>((N58-M58)/M58)*100</f>
        <v>-69.230769230769226</v>
      </c>
      <c r="P58" s="118">
        <f>(N58/N$184)*100</f>
        <v>6.4787819889860709E-2</v>
      </c>
      <c r="Q58" s="122">
        <v>13951</v>
      </c>
      <c r="R58" s="122">
        <v>2521</v>
      </c>
      <c r="S58" s="108">
        <f t="shared" si="43"/>
        <v>-81.929610780589201</v>
      </c>
      <c r="T58" s="122">
        <v>27408</v>
      </c>
      <c r="U58" s="122">
        <v>9930</v>
      </c>
      <c r="V58" s="108">
        <f>((U58-T58)/T58)*100</f>
        <v>-63.769702276707527</v>
      </c>
      <c r="W58" s="118">
        <f>(U58/U$184)*100</f>
        <v>4.9735171481161487E-2</v>
      </c>
      <c r="X58" s="120">
        <v>482.8270236415384</v>
      </c>
      <c r="Y58" s="120">
        <v>165.13781037692308</v>
      </c>
      <c r="Z58" s="108">
        <f t="shared" si="44"/>
        <v>-65.79772831863589</v>
      </c>
      <c r="AA58" s="120">
        <v>2498.1457889010476</v>
      </c>
      <c r="AB58" s="120">
        <v>1026.6836930776919</v>
      </c>
      <c r="AC58" s="108">
        <f t="shared" si="45"/>
        <v>-58.902170656367595</v>
      </c>
      <c r="AD58" s="118">
        <f>(AB58/AB$184)*100</f>
        <v>0.15018157281018082</v>
      </c>
    </row>
    <row r="59" spans="1:30">
      <c r="A59" s="5"/>
      <c r="B59" s="110"/>
      <c r="C59" s="120"/>
      <c r="D59" s="121"/>
      <c r="E59" s="108"/>
      <c r="F59" s="120"/>
      <c r="G59" s="121"/>
      <c r="H59" s="108"/>
      <c r="I59" s="118"/>
      <c r="J59" s="122"/>
      <c r="K59" s="122"/>
      <c r="L59" s="108"/>
      <c r="M59" s="122"/>
      <c r="N59" s="122"/>
      <c r="O59" s="108"/>
      <c r="P59" s="118"/>
      <c r="Q59" s="122"/>
      <c r="R59" s="122"/>
      <c r="S59" s="108"/>
      <c r="T59" s="122"/>
      <c r="U59" s="122"/>
      <c r="V59" s="108"/>
      <c r="W59" s="118"/>
      <c r="X59" s="120"/>
      <c r="Y59" s="120"/>
      <c r="Z59" s="108"/>
      <c r="AA59" s="120"/>
      <c r="AB59" s="120"/>
      <c r="AC59" s="108"/>
      <c r="AD59" s="118"/>
    </row>
    <row r="60" spans="1:30" s="26" customFormat="1" ht="15">
      <c r="A60" s="16">
        <v>9</v>
      </c>
      <c r="B60" s="109" t="s">
        <v>20</v>
      </c>
      <c r="C60" s="112">
        <f>C61+C62+C63+C64+C65</f>
        <v>46.170365543000003</v>
      </c>
      <c r="D60" s="112">
        <v>84.711754667075738</v>
      </c>
      <c r="E60" s="113">
        <f t="shared" ref="E60:E65" si="46">((D60-C60)/C60)*100</f>
        <v>83.476465197532065</v>
      </c>
      <c r="F60" s="112">
        <f>F61+F62+F63+F64+F65</f>
        <v>148.00029116600001</v>
      </c>
      <c r="G60" s="112">
        <v>248.32594965737243</v>
      </c>
      <c r="H60" s="113">
        <f t="shared" ref="H60:H65" si="47">((G60-F60)/F60)*100</f>
        <v>67.787473727903148</v>
      </c>
      <c r="I60" s="114">
        <f>(G60/G$179)*100</f>
        <v>0.33942866766262098</v>
      </c>
      <c r="J60" s="115">
        <v>11630</v>
      </c>
      <c r="K60" s="115">
        <v>10272</v>
      </c>
      <c r="L60" s="113">
        <f t="shared" ref="L60:L65" si="48">((K60-J60)/J60)*100</f>
        <v>-11.676698194325022</v>
      </c>
      <c r="M60" s="115">
        <v>37014</v>
      </c>
      <c r="N60" s="115">
        <v>30999</v>
      </c>
      <c r="O60" s="113">
        <f t="shared" ref="O60:O65" si="49">((N60-M60)/M60)*100</f>
        <v>-16.25060787810018</v>
      </c>
      <c r="P60" s="114">
        <f>(N60/N$179)*100</f>
        <v>0.55667372767217393</v>
      </c>
      <c r="Q60" s="115">
        <v>35928</v>
      </c>
      <c r="R60" s="115">
        <v>98057</v>
      </c>
      <c r="S60" s="113">
        <f t="shared" ref="S60:S65" si="50">((R60-Q60)/Q60)*100</f>
        <v>172.92640837230016</v>
      </c>
      <c r="T60" s="115">
        <v>72130</v>
      </c>
      <c r="U60" s="115">
        <v>286326</v>
      </c>
      <c r="V60" s="113">
        <f>((U60-T60)/T60)*100</f>
        <v>296.95826979065578</v>
      </c>
      <c r="W60" s="114">
        <f>(U60/U$179)*100</f>
        <v>0.636337553196478</v>
      </c>
      <c r="X60" s="112">
        <v>3625.6826792801198</v>
      </c>
      <c r="Y60" s="112">
        <v>7835.0361282970462</v>
      </c>
      <c r="Z60" s="113">
        <f t="shared" ref="Z60:Z65" si="51">((Y60-X60)/X60)*100</f>
        <v>116.09823090896344</v>
      </c>
      <c r="AA60" s="112">
        <v>14601.573782840769</v>
      </c>
      <c r="AB60" s="112">
        <v>31255.424267667</v>
      </c>
      <c r="AC60" s="113">
        <f t="shared" ref="AC60:AC65" si="52">((AB60-AA60)/AA60)*100</f>
        <v>114.05517468532894</v>
      </c>
      <c r="AD60" s="114">
        <f>(AB60/AB$179)*100</f>
        <v>1.9085317601284284</v>
      </c>
    </row>
    <row r="61" spans="1:30" s="27" customFormat="1">
      <c r="A61" s="5"/>
      <c r="B61" s="110" t="s">
        <v>3</v>
      </c>
      <c r="C61" s="120">
        <v>3.8910706380000004</v>
      </c>
      <c r="D61" s="117">
        <v>14.556061819000002</v>
      </c>
      <c r="E61" s="108">
        <f t="shared" si="46"/>
        <v>274.08886070703096</v>
      </c>
      <c r="F61" s="120">
        <v>23.462258349999999</v>
      </c>
      <c r="G61" s="117">
        <v>49.055676726000002</v>
      </c>
      <c r="H61" s="108">
        <f t="shared" si="47"/>
        <v>109.08335418614979</v>
      </c>
      <c r="I61" s="118">
        <f>(G61/G$180)*100</f>
        <v>0.50860168051811971</v>
      </c>
      <c r="J61" s="122">
        <v>67</v>
      </c>
      <c r="K61" s="122">
        <v>97</v>
      </c>
      <c r="L61" s="108">
        <f t="shared" si="48"/>
        <v>44.776119402985074</v>
      </c>
      <c r="M61" s="122">
        <v>359</v>
      </c>
      <c r="N61" s="122">
        <v>318</v>
      </c>
      <c r="O61" s="108">
        <f t="shared" si="49"/>
        <v>-11.420612813370473</v>
      </c>
      <c r="P61" s="118">
        <f>(N61/N$180)*100</f>
        <v>0.11423398568842143</v>
      </c>
      <c r="Q61" s="122">
        <v>0</v>
      </c>
      <c r="R61" s="122">
        <v>0</v>
      </c>
      <c r="S61" s="108" t="s">
        <v>57</v>
      </c>
      <c r="T61" s="119">
        <v>0</v>
      </c>
      <c r="U61" s="119">
        <v>0</v>
      </c>
      <c r="V61" s="108" t="s">
        <v>57</v>
      </c>
      <c r="W61" s="118" t="s">
        <v>57</v>
      </c>
      <c r="X61" s="120">
        <v>0.7628279</v>
      </c>
      <c r="Y61" s="120">
        <v>3.1893606999999999</v>
      </c>
      <c r="Z61" s="108">
        <f t="shared" si="51"/>
        <v>318.09701768904887</v>
      </c>
      <c r="AA61" s="120">
        <v>3.4308375999999998</v>
      </c>
      <c r="AB61" s="120">
        <v>6.971001600000001</v>
      </c>
      <c r="AC61" s="108">
        <f t="shared" si="52"/>
        <v>103.18658044321309</v>
      </c>
      <c r="AD61" s="118">
        <f>(AB61/AB$180)*100</f>
        <v>6.8950035976701643E-2</v>
      </c>
    </row>
    <row r="62" spans="1:30" s="27" customFormat="1">
      <c r="A62" s="5"/>
      <c r="B62" s="110" t="s">
        <v>4</v>
      </c>
      <c r="C62" s="120">
        <v>39.545729104999999</v>
      </c>
      <c r="D62" s="117">
        <v>52.845974475999995</v>
      </c>
      <c r="E62" s="108">
        <f t="shared" si="46"/>
        <v>33.632570879362966</v>
      </c>
      <c r="F62" s="120">
        <v>114.433509316</v>
      </c>
      <c r="G62" s="117">
        <v>146.66039137700002</v>
      </c>
      <c r="H62" s="108">
        <f t="shared" si="47"/>
        <v>28.162102389089355</v>
      </c>
      <c r="I62" s="118">
        <f>(G62/G$181)*100</f>
        <v>0.81318272691896265</v>
      </c>
      <c r="J62" s="122">
        <v>11563</v>
      </c>
      <c r="K62" s="122">
        <v>10170</v>
      </c>
      <c r="L62" s="108">
        <f t="shared" si="48"/>
        <v>-12.047046614200466</v>
      </c>
      <c r="M62" s="122">
        <v>36645</v>
      </c>
      <c r="N62" s="122">
        <v>30671</v>
      </c>
      <c r="O62" s="108">
        <f t="shared" si="49"/>
        <v>-16.302360485741573</v>
      </c>
      <c r="P62" s="118">
        <f>(N62/N$181)*100</f>
        <v>0.5807106591296024</v>
      </c>
      <c r="Q62" s="122">
        <v>0</v>
      </c>
      <c r="R62" s="122">
        <v>0</v>
      </c>
      <c r="S62" s="108" t="s">
        <v>57</v>
      </c>
      <c r="T62" s="119">
        <v>0</v>
      </c>
      <c r="U62" s="119">
        <v>0</v>
      </c>
      <c r="V62" s="108" t="s">
        <v>57</v>
      </c>
      <c r="W62" s="118" t="s">
        <v>57</v>
      </c>
      <c r="X62" s="120">
        <v>1538.8293352999999</v>
      </c>
      <c r="Y62" s="120">
        <v>1039.7027090000001</v>
      </c>
      <c r="Z62" s="108">
        <f t="shared" si="51"/>
        <v>-32.435476426805536</v>
      </c>
      <c r="AA62" s="120">
        <v>4766.6859408999999</v>
      </c>
      <c r="AB62" s="120">
        <v>3485.6891793</v>
      </c>
      <c r="AC62" s="108">
        <f t="shared" si="52"/>
        <v>-26.873949269628923</v>
      </c>
      <c r="AD62" s="118">
        <f>(AB62/AB$181)*100</f>
        <v>0.70972734703388274</v>
      </c>
    </row>
    <row r="63" spans="1:30" s="27" customFormat="1">
      <c r="A63" s="5"/>
      <c r="B63" s="110" t="s">
        <v>5</v>
      </c>
      <c r="C63" s="120">
        <v>4.2061400000000006E-2</v>
      </c>
      <c r="D63" s="117">
        <v>3.9355420338983052E-2</v>
      </c>
      <c r="E63" s="108">
        <f t="shared" si="46"/>
        <v>-6.4334036932126679</v>
      </c>
      <c r="F63" s="120">
        <v>9.2528689830508479E-2</v>
      </c>
      <c r="G63" s="117">
        <v>0.19742802033898305</v>
      </c>
      <c r="H63" s="108">
        <f t="shared" si="47"/>
        <v>113.36951890340853</v>
      </c>
      <c r="I63" s="118">
        <f>(G63/G$182)*100</f>
        <v>4.6189880956469732E-4</v>
      </c>
      <c r="J63" s="122">
        <v>0</v>
      </c>
      <c r="K63" s="122">
        <v>0</v>
      </c>
      <c r="L63" s="108" t="e">
        <f t="shared" si="48"/>
        <v>#DIV/0!</v>
      </c>
      <c r="M63" s="122">
        <v>0</v>
      </c>
      <c r="N63" s="122">
        <v>0</v>
      </c>
      <c r="O63" s="108" t="e">
        <f t="shared" si="49"/>
        <v>#DIV/0!</v>
      </c>
      <c r="P63" s="118">
        <f>(N63/N$182)*100</f>
        <v>0</v>
      </c>
      <c r="Q63" s="122">
        <v>144</v>
      </c>
      <c r="R63" s="122">
        <v>143</v>
      </c>
      <c r="S63" s="108">
        <f t="shared" si="50"/>
        <v>-0.69444444444444442</v>
      </c>
      <c r="T63" s="122">
        <v>232</v>
      </c>
      <c r="U63" s="122">
        <v>1126</v>
      </c>
      <c r="V63" s="108">
        <f>((U63-T63)/T63)*100</f>
        <v>385.34482758620692</v>
      </c>
      <c r="W63" s="118">
        <f>(U63/U$182)*100</f>
        <v>4.7386422089883452E-3</v>
      </c>
      <c r="X63" s="120">
        <v>3.5592200000000003</v>
      </c>
      <c r="Y63" s="120">
        <v>2.8075812</v>
      </c>
      <c r="Z63" s="108">
        <f t="shared" si="51"/>
        <v>-21.118076432476784</v>
      </c>
      <c r="AA63" s="120">
        <v>8.0323799999999999</v>
      </c>
      <c r="AB63" s="120">
        <v>15.987581199999999</v>
      </c>
      <c r="AC63" s="108">
        <f t="shared" si="52"/>
        <v>99.039154024087509</v>
      </c>
      <c r="AD63" s="118">
        <f>(AB63/AB$182)*100</f>
        <v>4.8592681802945388E-3</v>
      </c>
    </row>
    <row r="64" spans="1:30" s="27" customFormat="1">
      <c r="A64" s="5"/>
      <c r="B64" s="110" t="s">
        <v>6</v>
      </c>
      <c r="C64" s="120">
        <v>-2.4599999999999998E-5</v>
      </c>
      <c r="D64" s="117">
        <v>12.964642564000092</v>
      </c>
      <c r="E64" s="108" t="s">
        <v>57</v>
      </c>
      <c r="F64" s="120">
        <v>4.1624223141256822</v>
      </c>
      <c r="G64" s="117">
        <v>25.68399175988009</v>
      </c>
      <c r="H64" s="108">
        <f t="shared" si="47"/>
        <v>517.04435113944032</v>
      </c>
      <c r="I64" s="118">
        <f>(G64/G$183)*100</f>
        <v>4.3005797321602843</v>
      </c>
      <c r="J64" s="122">
        <v>0</v>
      </c>
      <c r="K64" s="122">
        <v>5</v>
      </c>
      <c r="L64" s="108" t="e">
        <f t="shared" si="48"/>
        <v>#DIV/0!</v>
      </c>
      <c r="M64" s="122">
        <v>10</v>
      </c>
      <c r="N64" s="122">
        <v>10</v>
      </c>
      <c r="O64" s="108">
        <f t="shared" si="49"/>
        <v>0</v>
      </c>
      <c r="P64" s="118">
        <f>(N64/N$183)*100</f>
        <v>0.48216007714561238</v>
      </c>
      <c r="Q64" s="122">
        <v>-349</v>
      </c>
      <c r="R64" s="122">
        <v>44082</v>
      </c>
      <c r="S64" s="108">
        <f t="shared" si="50"/>
        <v>-12730.945558739255</v>
      </c>
      <c r="T64" s="122">
        <v>11330</v>
      </c>
      <c r="U64" s="122">
        <v>83862</v>
      </c>
      <c r="V64" s="108">
        <f>((U64-T64)/T64)*100</f>
        <v>640.17652250661956</v>
      </c>
      <c r="W64" s="118">
        <f>(U64/U$183)*100</f>
        <v>6.6132060667187655</v>
      </c>
      <c r="X64" s="120">
        <v>-3.49E-2</v>
      </c>
      <c r="Y64" s="120">
        <v>3989.8869282000001</v>
      </c>
      <c r="Z64" s="108">
        <f t="shared" si="51"/>
        <v>-11432440.768481376</v>
      </c>
      <c r="AA64" s="120">
        <v>289.41891129999999</v>
      </c>
      <c r="AB64" s="120">
        <v>6450.2192581000008</v>
      </c>
      <c r="AC64" s="108">
        <f t="shared" si="52"/>
        <v>2128.6792625703588</v>
      </c>
      <c r="AD64" s="118">
        <f>(AB64/AB$183)*100</f>
        <v>5.2107325257214541</v>
      </c>
    </row>
    <row r="65" spans="1:30" s="27" customFormat="1">
      <c r="A65" s="5"/>
      <c r="B65" s="110" t="s">
        <v>25</v>
      </c>
      <c r="C65" s="120">
        <v>2.6915290000000045</v>
      </c>
      <c r="D65" s="117">
        <v>4.3057203877366756</v>
      </c>
      <c r="E65" s="108">
        <f t="shared" si="46"/>
        <v>59.973026028575894</v>
      </c>
      <c r="F65" s="120">
        <v>5.8495724960438205</v>
      </c>
      <c r="G65" s="117">
        <v>26.728461774153335</v>
      </c>
      <c r="H65" s="108">
        <f t="shared" si="47"/>
        <v>356.93017382433186</v>
      </c>
      <c r="I65" s="118">
        <f>(G65/G$184)*100</f>
        <v>1.2492855812431405</v>
      </c>
      <c r="J65" s="122">
        <v>0</v>
      </c>
      <c r="K65" s="122">
        <v>0</v>
      </c>
      <c r="L65" s="108" t="e">
        <f t="shared" si="48"/>
        <v>#DIV/0!</v>
      </c>
      <c r="M65" s="122">
        <v>0</v>
      </c>
      <c r="N65" s="122">
        <v>0</v>
      </c>
      <c r="O65" s="108" t="e">
        <f t="shared" si="49"/>
        <v>#DIV/0!</v>
      </c>
      <c r="P65" s="118">
        <f>(N65/N$184)*100</f>
        <v>0</v>
      </c>
      <c r="Q65" s="122">
        <v>36133</v>
      </c>
      <c r="R65" s="122">
        <v>53832</v>
      </c>
      <c r="S65" s="108">
        <f t="shared" si="50"/>
        <v>48.982924196717683</v>
      </c>
      <c r="T65" s="122">
        <v>60568</v>
      </c>
      <c r="U65" s="122">
        <v>201338</v>
      </c>
      <c r="V65" s="108">
        <f>((U65-T65)/T65)*100</f>
        <v>232.4164575353322</v>
      </c>
      <c r="W65" s="118">
        <f>(U65/U$184)*100</f>
        <v>1.0084169139651653</v>
      </c>
      <c r="X65" s="120">
        <v>2082.5661960801199</v>
      </c>
      <c r="Y65" s="120">
        <v>2799.4495491970465</v>
      </c>
      <c r="Z65" s="108">
        <f t="shared" si="51"/>
        <v>34.423076417271631</v>
      </c>
      <c r="AA65" s="120">
        <v>9534.0057130407695</v>
      </c>
      <c r="AB65" s="120">
        <v>21296.557247467001</v>
      </c>
      <c r="AC65" s="108">
        <f t="shared" si="52"/>
        <v>123.37470616718029</v>
      </c>
      <c r="AD65" s="118">
        <f>(AB65/AB$184)*100</f>
        <v>3.1152247614637254</v>
      </c>
    </row>
    <row r="66" spans="1:30" s="27" customFormat="1">
      <c r="A66" s="5"/>
      <c r="B66" s="110"/>
      <c r="C66" s="120"/>
      <c r="D66" s="117"/>
      <c r="E66" s="108"/>
      <c r="F66" s="120"/>
      <c r="G66" s="117"/>
      <c r="H66" s="108"/>
      <c r="I66" s="118"/>
      <c r="J66" s="122"/>
      <c r="K66" s="122"/>
      <c r="L66" s="108"/>
      <c r="M66" s="122"/>
      <c r="N66" s="122"/>
      <c r="O66" s="108"/>
      <c r="P66" s="118"/>
      <c r="Q66" s="122"/>
      <c r="R66" s="122"/>
      <c r="S66" s="108"/>
      <c r="T66" s="122"/>
      <c r="U66" s="122"/>
      <c r="V66" s="108"/>
      <c r="W66" s="118"/>
      <c r="X66" s="120"/>
      <c r="Y66" s="120"/>
      <c r="Z66" s="108"/>
      <c r="AA66" s="120"/>
      <c r="AB66" s="120"/>
      <c r="AC66" s="108"/>
      <c r="AD66" s="118"/>
    </row>
    <row r="67" spans="1:30" s="28" customFormat="1" ht="15">
      <c r="A67" s="17">
        <v>10</v>
      </c>
      <c r="B67" s="109" t="s">
        <v>17</v>
      </c>
      <c r="C67" s="112">
        <f>C68+C69+C70+C71+C72</f>
        <v>27.333735053000005</v>
      </c>
      <c r="D67" s="112">
        <v>31.346337892000001</v>
      </c>
      <c r="E67" s="113">
        <f t="shared" ref="E67:E72" si="53">((D67-C67)/C67)*100</f>
        <v>14.68003853560289</v>
      </c>
      <c r="F67" s="112">
        <f>F68+F69+F70+F71+F72</f>
        <v>92.989625131999986</v>
      </c>
      <c r="G67" s="112">
        <v>130.36497399000001</v>
      </c>
      <c r="H67" s="113">
        <f>((G67-F67)/F67)*100</f>
        <v>40.193031002055584</v>
      </c>
      <c r="I67" s="114">
        <f>(G67/G$179)*100</f>
        <v>0.17819164486172834</v>
      </c>
      <c r="J67" s="115">
        <v>3873</v>
      </c>
      <c r="K67" s="115">
        <v>3247</v>
      </c>
      <c r="L67" s="113">
        <f t="shared" ref="L67:L72" si="54">((K67-J67)/J67)*100</f>
        <v>-16.16318099664343</v>
      </c>
      <c r="M67" s="115">
        <v>15121</v>
      </c>
      <c r="N67" s="115">
        <v>8016</v>
      </c>
      <c r="O67" s="113">
        <f>((N67-M67)/M67)*100</f>
        <v>-46.987633093049403</v>
      </c>
      <c r="P67" s="114">
        <f>(N67/N$179)*100</f>
        <v>0.14394969518436551</v>
      </c>
      <c r="Q67" s="115">
        <v>5279</v>
      </c>
      <c r="R67" s="115">
        <v>3705</v>
      </c>
      <c r="S67" s="113">
        <f t="shared" ref="S67:S72" si="55">((R67-Q67)/Q67)*100</f>
        <v>-29.81625307823451</v>
      </c>
      <c r="T67" s="115">
        <v>21599</v>
      </c>
      <c r="U67" s="115">
        <v>35339</v>
      </c>
      <c r="V67" s="113">
        <f>((U67-T67)/T67)*100</f>
        <v>63.614056206305847</v>
      </c>
      <c r="W67" s="114">
        <f>(U67/U$179)*100</f>
        <v>7.8538214456285269E-2</v>
      </c>
      <c r="X67" s="112">
        <v>2149.4110246</v>
      </c>
      <c r="Y67" s="112">
        <v>1533.6559697000002</v>
      </c>
      <c r="Z67" s="113">
        <f t="shared" ref="Z67:Z72" si="56">((Y67-X67)/X67)*100</f>
        <v>-28.647617782391816</v>
      </c>
      <c r="AA67" s="112">
        <v>10437.090990299999</v>
      </c>
      <c r="AB67" s="112">
        <v>9177.1263548999996</v>
      </c>
      <c r="AC67" s="113">
        <f t="shared" ref="AC67:AC72" si="57">((AB67-AA67)/AA67)*100</f>
        <v>-12.07199052466806</v>
      </c>
      <c r="AD67" s="114">
        <f>(AB67/AB$179)*100</f>
        <v>0.56037751927613311</v>
      </c>
    </row>
    <row r="68" spans="1:30">
      <c r="A68" s="5"/>
      <c r="B68" s="110" t="s">
        <v>3</v>
      </c>
      <c r="C68" s="120">
        <v>0.21284050899999996</v>
      </c>
      <c r="D68" s="121">
        <v>0.33370995199999998</v>
      </c>
      <c r="E68" s="108">
        <f t="shared" si="53"/>
        <v>56.788739872821878</v>
      </c>
      <c r="F68" s="120">
        <v>0.39590589100000001</v>
      </c>
      <c r="G68" s="121">
        <v>0.64304368600000006</v>
      </c>
      <c r="H68" s="108">
        <f>((G68-F68)/F68)*100</f>
        <v>62.423368941484135</v>
      </c>
      <c r="I68" s="118">
        <f>(G68/G$180)*100</f>
        <v>6.6669776297841729E-3</v>
      </c>
      <c r="J68" s="122">
        <v>8</v>
      </c>
      <c r="K68" s="122">
        <v>13</v>
      </c>
      <c r="L68" s="108">
        <f t="shared" si="54"/>
        <v>62.5</v>
      </c>
      <c r="M68" s="122">
        <v>15</v>
      </c>
      <c r="N68" s="122">
        <v>25</v>
      </c>
      <c r="O68" s="108">
        <f>((N68-M68)/M68)*100</f>
        <v>66.666666666666657</v>
      </c>
      <c r="P68" s="118">
        <f>(N68/N$180)*100</f>
        <v>8.9806592522343881E-3</v>
      </c>
      <c r="Q68" s="122">
        <v>0</v>
      </c>
      <c r="R68" s="122">
        <v>0</v>
      </c>
      <c r="S68" s="108" t="s">
        <v>57</v>
      </c>
      <c r="T68" s="119">
        <v>0</v>
      </c>
      <c r="U68" s="119">
        <v>0</v>
      </c>
      <c r="V68" s="108" t="s">
        <v>57</v>
      </c>
      <c r="W68" s="118" t="s">
        <v>57</v>
      </c>
      <c r="X68" s="120">
        <v>1.3379499999999999E-2</v>
      </c>
      <c r="Y68" s="120">
        <v>0.13728029999999999</v>
      </c>
      <c r="Z68" s="108">
        <f t="shared" si="56"/>
        <v>926.0495534212788</v>
      </c>
      <c r="AA68" s="120">
        <v>5.3141399999999998E-2</v>
      </c>
      <c r="AB68" s="120">
        <v>0.36917620000000001</v>
      </c>
      <c r="AC68" s="108">
        <f t="shared" si="57"/>
        <v>594.70544622460079</v>
      </c>
      <c r="AD68" s="118">
        <f>(AB68/AB$180)*100</f>
        <v>3.6515143350048856E-3</v>
      </c>
    </row>
    <row r="69" spans="1:30">
      <c r="A69" s="5"/>
      <c r="B69" s="110" t="s">
        <v>4</v>
      </c>
      <c r="C69" s="120">
        <v>19.001567000000005</v>
      </c>
      <c r="D69" s="121">
        <v>21.762481900000001</v>
      </c>
      <c r="E69" s="108">
        <f t="shared" si="53"/>
        <v>14.529932715549171</v>
      </c>
      <c r="F69" s="120">
        <v>74.1073162</v>
      </c>
      <c r="G69" s="121">
        <v>58.334511200000009</v>
      </c>
      <c r="H69" s="108">
        <f>((G69-F69)/F69)*100</f>
        <v>-21.283735275789127</v>
      </c>
      <c r="I69" s="118">
        <f>(G69/G$181)*100</f>
        <v>0.32344531775564334</v>
      </c>
      <c r="J69" s="122">
        <v>3859</v>
      </c>
      <c r="K69" s="122">
        <v>3232</v>
      </c>
      <c r="L69" s="108">
        <f t="shared" si="54"/>
        <v>-16.247732573205496</v>
      </c>
      <c r="M69" s="122">
        <v>15094</v>
      </c>
      <c r="N69" s="122">
        <v>7982</v>
      </c>
      <c r="O69" s="108">
        <f>((N69-M69)/M69)*100</f>
        <v>-47.118060156353522</v>
      </c>
      <c r="P69" s="118">
        <f>(N69/N$181)*100</f>
        <v>0.15112753027851997</v>
      </c>
      <c r="Q69" s="122">
        <v>0</v>
      </c>
      <c r="R69" s="122">
        <v>0</v>
      </c>
      <c r="S69" s="108" t="s">
        <v>57</v>
      </c>
      <c r="T69" s="119">
        <v>0</v>
      </c>
      <c r="U69" s="119">
        <v>0</v>
      </c>
      <c r="V69" s="108" t="s">
        <v>57</v>
      </c>
      <c r="W69" s="118" t="s">
        <v>57</v>
      </c>
      <c r="X69" s="120">
        <v>250.03610900000001</v>
      </c>
      <c r="Y69" s="120">
        <v>198.68197609999999</v>
      </c>
      <c r="Z69" s="108">
        <f t="shared" si="56"/>
        <v>-20.538686634257303</v>
      </c>
      <c r="AA69" s="120">
        <v>1454.4775811</v>
      </c>
      <c r="AB69" s="120">
        <v>577.51364969999997</v>
      </c>
      <c r="AC69" s="108">
        <f t="shared" si="57"/>
        <v>-60.29408378620488</v>
      </c>
      <c r="AD69" s="118">
        <f>(AB69/AB$181)*100</f>
        <v>0.11758857700552292</v>
      </c>
    </row>
    <row r="70" spans="1:30">
      <c r="A70" s="5"/>
      <c r="B70" s="110" t="s">
        <v>5</v>
      </c>
      <c r="C70" s="116">
        <v>1.6430175090000001</v>
      </c>
      <c r="D70" s="121">
        <v>1.5893828670000003</v>
      </c>
      <c r="E70" s="108">
        <f t="shared" si="53"/>
        <v>-3.2643986875492139</v>
      </c>
      <c r="F70" s="116">
        <v>1.0704071390000001</v>
      </c>
      <c r="G70" s="121">
        <v>9.3017724489999996</v>
      </c>
      <c r="H70" s="108">
        <f>((G70-F70)/F70)*100</f>
        <v>768.99387252685335</v>
      </c>
      <c r="I70" s="118">
        <f>(G70/G$182)*100</f>
        <v>2.176224840657251E-2</v>
      </c>
      <c r="J70" s="119">
        <v>3</v>
      </c>
      <c r="K70" s="119">
        <v>0</v>
      </c>
      <c r="L70" s="108">
        <f t="shared" si="54"/>
        <v>-100</v>
      </c>
      <c r="M70" s="119">
        <v>3</v>
      </c>
      <c r="N70" s="119">
        <v>0</v>
      </c>
      <c r="O70" s="108">
        <f>((N70-M70)/M70)*100</f>
        <v>-100</v>
      </c>
      <c r="P70" s="118">
        <f>(N70/N$182)*100</f>
        <v>0</v>
      </c>
      <c r="Q70" s="119">
        <v>771</v>
      </c>
      <c r="R70" s="119">
        <v>419</v>
      </c>
      <c r="S70" s="108">
        <f t="shared" si="55"/>
        <v>-45.654993514915695</v>
      </c>
      <c r="T70" s="119">
        <v>252</v>
      </c>
      <c r="U70" s="119">
        <v>4786</v>
      </c>
      <c r="V70" s="108">
        <f>((U70-T70)/T70)*100</f>
        <v>1799.2063492063489</v>
      </c>
      <c r="W70" s="118">
        <f>(U70/U$182)*100</f>
        <v>2.0141333581010855E-2</v>
      </c>
      <c r="X70" s="116">
        <v>75.209412599999993</v>
      </c>
      <c r="Y70" s="116">
        <v>60.706426</v>
      </c>
      <c r="Z70" s="108">
        <f t="shared" si="56"/>
        <v>-19.283472771066414</v>
      </c>
      <c r="AA70" s="116">
        <v>-15.5810689</v>
      </c>
      <c r="AB70" s="116">
        <v>509.95332680000001</v>
      </c>
      <c r="AC70" s="108">
        <f t="shared" si="57"/>
        <v>-3372.9033551735333</v>
      </c>
      <c r="AD70" s="118">
        <f>(AB70/AB$182)*100</f>
        <v>0.15499530187559471</v>
      </c>
    </row>
    <row r="71" spans="1:30">
      <c r="A71" s="5"/>
      <c r="B71" s="110" t="s">
        <v>6</v>
      </c>
      <c r="C71" s="116">
        <v>0</v>
      </c>
      <c r="D71" s="121">
        <v>0</v>
      </c>
      <c r="E71" s="108" t="s">
        <v>57</v>
      </c>
      <c r="F71" s="116">
        <v>0</v>
      </c>
      <c r="G71" s="121">
        <v>0</v>
      </c>
      <c r="H71" s="108" t="s">
        <v>57</v>
      </c>
      <c r="I71" s="118">
        <f>(G71/G$183)*100</f>
        <v>0</v>
      </c>
      <c r="J71" s="119">
        <v>0</v>
      </c>
      <c r="K71" s="119">
        <v>0</v>
      </c>
      <c r="L71" s="108" t="s">
        <v>57</v>
      </c>
      <c r="M71" s="119">
        <v>0</v>
      </c>
      <c r="N71" s="119">
        <v>0</v>
      </c>
      <c r="O71" s="108" t="s">
        <v>57</v>
      </c>
      <c r="P71" s="118">
        <f>(N71/N$183)*100</f>
        <v>0</v>
      </c>
      <c r="Q71" s="119">
        <v>0</v>
      </c>
      <c r="R71" s="119">
        <v>0</v>
      </c>
      <c r="S71" s="108" t="s">
        <v>57</v>
      </c>
      <c r="T71" s="119">
        <v>0</v>
      </c>
      <c r="U71" s="119">
        <v>0</v>
      </c>
      <c r="V71" s="108" t="s">
        <v>57</v>
      </c>
      <c r="W71" s="118">
        <f>(U71/U$183)*100</f>
        <v>0</v>
      </c>
      <c r="X71" s="116">
        <v>0</v>
      </c>
      <c r="Y71" s="116">
        <v>0</v>
      </c>
      <c r="Z71" s="108" t="s">
        <v>57</v>
      </c>
      <c r="AA71" s="116">
        <v>0</v>
      </c>
      <c r="AB71" s="116">
        <v>0</v>
      </c>
      <c r="AC71" s="108" t="e">
        <f t="shared" si="57"/>
        <v>#DIV/0!</v>
      </c>
      <c r="AD71" s="118">
        <f>(AB71/AB$183)*100</f>
        <v>0</v>
      </c>
    </row>
    <row r="72" spans="1:30">
      <c r="A72" s="5"/>
      <c r="B72" s="110" t="s">
        <v>25</v>
      </c>
      <c r="C72" s="116">
        <v>6.476310035</v>
      </c>
      <c r="D72" s="121">
        <v>7.6607631730000003</v>
      </c>
      <c r="E72" s="108">
        <f t="shared" si="53"/>
        <v>18.289012286299545</v>
      </c>
      <c r="F72" s="116">
        <v>17.415995901999999</v>
      </c>
      <c r="G72" s="121">
        <v>62.085646654999998</v>
      </c>
      <c r="H72" s="108">
        <f>((G72-F72)/F72)*100</f>
        <v>256.48634166174946</v>
      </c>
      <c r="I72" s="118">
        <f>(G72/G$184)*100</f>
        <v>2.901876801726456</v>
      </c>
      <c r="J72" s="119">
        <v>3</v>
      </c>
      <c r="K72" s="119">
        <v>2</v>
      </c>
      <c r="L72" s="108">
        <f t="shared" si="54"/>
        <v>-33.333333333333329</v>
      </c>
      <c r="M72" s="119">
        <v>9</v>
      </c>
      <c r="N72" s="119">
        <v>9</v>
      </c>
      <c r="O72" s="108">
        <f>((N72-M72)/M72)*100</f>
        <v>0</v>
      </c>
      <c r="P72" s="118">
        <f>(N72/N$184)*100</f>
        <v>0.1457725947521866</v>
      </c>
      <c r="Q72" s="119">
        <v>4508</v>
      </c>
      <c r="R72" s="119">
        <v>3286</v>
      </c>
      <c r="S72" s="108">
        <f t="shared" si="55"/>
        <v>-27.107364685004438</v>
      </c>
      <c r="T72" s="119">
        <v>21347</v>
      </c>
      <c r="U72" s="119">
        <v>30553</v>
      </c>
      <c r="V72" s="108">
        <f>((U72-T72)/T72)*100</f>
        <v>43.125497728017983</v>
      </c>
      <c r="W72" s="118">
        <f>(U72/U$184)*100</f>
        <v>0.15302705883826054</v>
      </c>
      <c r="X72" s="116">
        <v>1824.1521235000002</v>
      </c>
      <c r="Y72" s="116">
        <v>1274.1302873</v>
      </c>
      <c r="Z72" s="108">
        <f t="shared" si="56"/>
        <v>-30.152191207862288</v>
      </c>
      <c r="AA72" s="116">
        <v>8998.1413366999986</v>
      </c>
      <c r="AB72" s="116">
        <v>8089.2902021999998</v>
      </c>
      <c r="AC72" s="108">
        <f t="shared" si="57"/>
        <v>-10.100431861334966</v>
      </c>
      <c r="AD72" s="118">
        <f>(AB72/AB$184)*100</f>
        <v>1.183287836044796</v>
      </c>
    </row>
    <row r="73" spans="1:30">
      <c r="A73" s="5"/>
      <c r="B73" s="110"/>
      <c r="C73" s="116"/>
      <c r="D73" s="121"/>
      <c r="E73" s="108"/>
      <c r="F73" s="116"/>
      <c r="G73" s="121"/>
      <c r="H73" s="108"/>
      <c r="I73" s="118"/>
      <c r="J73" s="119"/>
      <c r="K73" s="119"/>
      <c r="L73" s="108"/>
      <c r="M73" s="119"/>
      <c r="N73" s="119"/>
      <c r="O73" s="108"/>
      <c r="P73" s="118"/>
      <c r="Q73" s="119"/>
      <c r="R73" s="119"/>
      <c r="S73" s="108"/>
      <c r="T73" s="119"/>
      <c r="U73" s="119"/>
      <c r="V73" s="108"/>
      <c r="W73" s="118"/>
      <c r="X73" s="116"/>
      <c r="Y73" s="116"/>
      <c r="Z73" s="108"/>
      <c r="AA73" s="116"/>
      <c r="AB73" s="116"/>
      <c r="AC73" s="108"/>
      <c r="AD73" s="118"/>
    </row>
    <row r="74" spans="1:30" s="24" customFormat="1" ht="15">
      <c r="A74" s="16">
        <v>11</v>
      </c>
      <c r="B74" s="109" t="s">
        <v>35</v>
      </c>
      <c r="C74" s="112">
        <f>C75+C76+C77+C78+C79</f>
        <v>1975.7532248800087</v>
      </c>
      <c r="D74" s="112">
        <v>2047.494186033003</v>
      </c>
      <c r="E74" s="113">
        <f t="shared" ref="E74:E79" si="58">((D74-C74)/C74)*100</f>
        <v>3.631068913343225</v>
      </c>
      <c r="F74" s="112">
        <f>F75+F76+F77+F78+F79</f>
        <v>4628.9296283610074</v>
      </c>
      <c r="G74" s="112">
        <v>5862.0528319580062</v>
      </c>
      <c r="H74" s="113">
        <f>((G74-F74)/F74)*100</f>
        <v>26.639489095746267</v>
      </c>
      <c r="I74" s="114">
        <f>(G74/G$179)*100</f>
        <v>8.0126494442677245</v>
      </c>
      <c r="J74" s="115">
        <v>88262</v>
      </c>
      <c r="K74" s="115">
        <v>84756</v>
      </c>
      <c r="L74" s="113">
        <f t="shared" ref="L74:L79" si="59">((K74-J74)/J74)*100</f>
        <v>-3.9722643946432212</v>
      </c>
      <c r="M74" s="115">
        <v>282862</v>
      </c>
      <c r="N74" s="115">
        <v>255241</v>
      </c>
      <c r="O74" s="113">
        <f>((N74-M74)/M74)*100</f>
        <v>-9.764832321061153</v>
      </c>
      <c r="P74" s="114">
        <f>(N74/N$179)*100</f>
        <v>4.5835658867954887</v>
      </c>
      <c r="Q74" s="115">
        <v>2232962</v>
      </c>
      <c r="R74" s="115">
        <v>3215345</v>
      </c>
      <c r="S74" s="113">
        <f t="shared" ref="S74:S79" si="60">((R74-Q74)/Q74)*100</f>
        <v>43.994613432740906</v>
      </c>
      <c r="T74" s="115">
        <v>4757197</v>
      </c>
      <c r="U74" s="115">
        <v>10474169</v>
      </c>
      <c r="V74" s="113">
        <f>((U74-T74)/T74)*100</f>
        <v>120.17522082856775</v>
      </c>
      <c r="W74" s="114">
        <f>(U74/U$179)*100</f>
        <v>23.27803648018832</v>
      </c>
      <c r="X74" s="112">
        <v>41666.746545729002</v>
      </c>
      <c r="Y74" s="112">
        <v>55804.437411411993</v>
      </c>
      <c r="Z74" s="113">
        <f t="shared" ref="Z74:Z79" si="61">((Y74-X74)/X74)*100</f>
        <v>33.930393029767664</v>
      </c>
      <c r="AA74" s="112">
        <v>133214.15606753001</v>
      </c>
      <c r="AB74" s="112">
        <v>180652.41252269197</v>
      </c>
      <c r="AC74" s="113">
        <f t="shared" ref="AC74:AC79" si="62">((AB74-AA74)/AA74)*100</f>
        <v>35.610522076283068</v>
      </c>
      <c r="AD74" s="114">
        <f>(AB74/AB$179)*100</f>
        <v>11.031073003224209</v>
      </c>
    </row>
    <row r="75" spans="1:30">
      <c r="A75" s="5"/>
      <c r="B75" s="110" t="s">
        <v>3</v>
      </c>
      <c r="C75" s="116">
        <v>387.55435386199997</v>
      </c>
      <c r="D75" s="121">
        <v>409.54900324099987</v>
      </c>
      <c r="E75" s="108">
        <f t="shared" si="58"/>
        <v>5.6752424943293844</v>
      </c>
      <c r="F75" s="116">
        <v>946.19816735800009</v>
      </c>
      <c r="G75" s="121">
        <v>1073.0219282129997</v>
      </c>
      <c r="H75" s="108">
        <f>((G75-F75)/F75)*100</f>
        <v>13.403509458184674</v>
      </c>
      <c r="I75" s="118">
        <f>(G75/G$180)*100</f>
        <v>11.124925642554162</v>
      </c>
      <c r="J75" s="119">
        <v>4265</v>
      </c>
      <c r="K75" s="119">
        <v>4937</v>
      </c>
      <c r="L75" s="108">
        <f t="shared" si="59"/>
        <v>15.756154747948417</v>
      </c>
      <c r="M75" s="119">
        <v>11060</v>
      </c>
      <c r="N75" s="119">
        <v>12922</v>
      </c>
      <c r="O75" s="108">
        <f>((N75-M75)/M75)*100</f>
        <v>16.835443037974684</v>
      </c>
      <c r="P75" s="118">
        <f>(N75/N$180)*100</f>
        <v>4.6419231542949104</v>
      </c>
      <c r="Q75" s="119">
        <v>0</v>
      </c>
      <c r="R75" s="119">
        <v>0</v>
      </c>
      <c r="S75" s="108" t="s">
        <v>57</v>
      </c>
      <c r="T75" s="119">
        <v>0</v>
      </c>
      <c r="U75" s="119">
        <v>0</v>
      </c>
      <c r="V75" s="108" t="s">
        <v>57</v>
      </c>
      <c r="W75" s="118" t="s">
        <v>57</v>
      </c>
      <c r="X75" s="116">
        <v>155.71718479999998</v>
      </c>
      <c r="Y75" s="116">
        <v>90.144813700000014</v>
      </c>
      <c r="Z75" s="108">
        <f t="shared" si="61"/>
        <v>-42.109913035109003</v>
      </c>
      <c r="AA75" s="116">
        <v>408.78864909999999</v>
      </c>
      <c r="AB75" s="116">
        <v>303.51219270000001</v>
      </c>
      <c r="AC75" s="108">
        <f t="shared" si="62"/>
        <v>-25.753272903193235</v>
      </c>
      <c r="AD75" s="118">
        <f>(AB75/AB$180)*100</f>
        <v>3.0020329655400735</v>
      </c>
    </row>
    <row r="76" spans="1:30">
      <c r="A76" s="5"/>
      <c r="B76" s="110" t="s">
        <v>4</v>
      </c>
      <c r="C76" s="116">
        <v>547.27396273900001</v>
      </c>
      <c r="D76" s="121">
        <v>652.86996513700024</v>
      </c>
      <c r="E76" s="108">
        <f t="shared" si="58"/>
        <v>19.294907046100406</v>
      </c>
      <c r="F76" s="116">
        <v>1562.941597456</v>
      </c>
      <c r="G76" s="121">
        <v>1891.2257651530003</v>
      </c>
      <c r="H76" s="108">
        <f>((G76-F76)/F76)*100</f>
        <v>21.004250461523867</v>
      </c>
      <c r="I76" s="118">
        <f>(G76/G$181)*100</f>
        <v>10.486213151942408</v>
      </c>
      <c r="J76" s="119">
        <v>83963</v>
      </c>
      <c r="K76" s="119">
        <v>79807</v>
      </c>
      <c r="L76" s="108">
        <f t="shared" si="59"/>
        <v>-4.9497993163655423</v>
      </c>
      <c r="M76" s="119">
        <v>271706</v>
      </c>
      <c r="N76" s="119">
        <v>242276</v>
      </c>
      <c r="O76" s="108">
        <f>((N76-M76)/M76)*100</f>
        <v>-10.831560583866386</v>
      </c>
      <c r="P76" s="118">
        <f>(N76/N$181)*100</f>
        <v>4.5871427619341905</v>
      </c>
      <c r="Q76" s="119">
        <v>0</v>
      </c>
      <c r="R76" s="119">
        <v>0</v>
      </c>
      <c r="S76" s="108" t="s">
        <v>57</v>
      </c>
      <c r="T76" s="119">
        <v>0</v>
      </c>
      <c r="U76" s="119">
        <v>0</v>
      </c>
      <c r="V76" s="108" t="s">
        <v>57</v>
      </c>
      <c r="W76" s="118" t="s">
        <v>57</v>
      </c>
      <c r="X76" s="116">
        <v>20824.6733943</v>
      </c>
      <c r="Y76" s="116">
        <v>21448.197495699998</v>
      </c>
      <c r="Z76" s="108">
        <f t="shared" si="61"/>
        <v>2.9941602905074403</v>
      </c>
      <c r="AA76" s="116">
        <v>73151.683772100005</v>
      </c>
      <c r="AB76" s="116">
        <v>69221.90430200001</v>
      </c>
      <c r="AC76" s="108">
        <f t="shared" si="62"/>
        <v>-5.3720970830186277</v>
      </c>
      <c r="AD76" s="118">
        <f>(AB76/AB$181)*100</f>
        <v>14.094394528532764</v>
      </c>
    </row>
    <row r="77" spans="1:30">
      <c r="A77" s="5"/>
      <c r="B77" s="110" t="s">
        <v>5</v>
      </c>
      <c r="C77" s="120">
        <v>1024.1259132429993</v>
      </c>
      <c r="D77" s="121">
        <v>954.59797515500304</v>
      </c>
      <c r="E77" s="108">
        <f t="shared" si="58"/>
        <v>-6.78900291350201</v>
      </c>
      <c r="F77" s="120">
        <v>2083.2926122269973</v>
      </c>
      <c r="G77" s="121">
        <v>2791.9638198370058</v>
      </c>
      <c r="H77" s="108">
        <f>((G77-F77)/F77)*100</f>
        <v>34.016882863730473</v>
      </c>
      <c r="I77" s="118">
        <f>(G77/G$182)*100</f>
        <v>6.5320250008898029</v>
      </c>
      <c r="J77" s="122">
        <v>21</v>
      </c>
      <c r="K77" s="122">
        <v>6</v>
      </c>
      <c r="L77" s="108">
        <f t="shared" si="59"/>
        <v>-71.428571428571431</v>
      </c>
      <c r="M77" s="122">
        <v>54</v>
      </c>
      <c r="N77" s="122">
        <v>23</v>
      </c>
      <c r="O77" s="108">
        <f>((N77-M77)/M77)*100</f>
        <v>-57.407407407407405</v>
      </c>
      <c r="P77" s="118">
        <f>(N77/N$182)*100</f>
        <v>6.4606741573033712</v>
      </c>
      <c r="Q77" s="122">
        <v>1084972</v>
      </c>
      <c r="R77" s="122">
        <v>2462380</v>
      </c>
      <c r="S77" s="108">
        <f t="shared" si="60"/>
        <v>126.95332229771827</v>
      </c>
      <c r="T77" s="122">
        <v>2721560</v>
      </c>
      <c r="U77" s="122">
        <v>8075787</v>
      </c>
      <c r="V77" s="108">
        <f>((U77-T77)/T77)*100</f>
        <v>196.73374829142111</v>
      </c>
      <c r="W77" s="118">
        <f>(U77/U$182)*100</f>
        <v>33.986025887210801</v>
      </c>
      <c r="X77" s="120">
        <v>14747.536429029</v>
      </c>
      <c r="Y77" s="120">
        <v>26167.520416111998</v>
      </c>
      <c r="Z77" s="108">
        <f t="shared" si="61"/>
        <v>77.43655384097876</v>
      </c>
      <c r="AA77" s="120">
        <v>34533.258300130001</v>
      </c>
      <c r="AB77" s="120">
        <v>83437.376551891997</v>
      </c>
      <c r="AC77" s="108">
        <f t="shared" si="62"/>
        <v>141.61454973849919</v>
      </c>
      <c r="AD77" s="118">
        <f>(AB77/AB$182)*100</f>
        <v>25.359970583033693</v>
      </c>
    </row>
    <row r="78" spans="1:30">
      <c r="A78" s="5"/>
      <c r="B78" s="110" t="s">
        <v>6</v>
      </c>
      <c r="C78" s="120">
        <v>0</v>
      </c>
      <c r="D78" s="121">
        <v>0</v>
      </c>
      <c r="E78" s="108" t="s">
        <v>57</v>
      </c>
      <c r="F78" s="120">
        <v>0</v>
      </c>
      <c r="G78" s="121">
        <v>0</v>
      </c>
      <c r="H78" s="108" t="s">
        <v>57</v>
      </c>
      <c r="I78" s="118">
        <f>(G78/G$183)*100</f>
        <v>0</v>
      </c>
      <c r="J78" s="122">
        <v>0</v>
      </c>
      <c r="K78" s="122">
        <v>0</v>
      </c>
      <c r="L78" s="108" t="s">
        <v>57</v>
      </c>
      <c r="M78" s="122">
        <v>0</v>
      </c>
      <c r="N78" s="122">
        <v>0</v>
      </c>
      <c r="O78" s="108" t="s">
        <v>57</v>
      </c>
      <c r="P78" s="118">
        <f>(N78/N$183)*100</f>
        <v>0</v>
      </c>
      <c r="Q78" s="122">
        <v>0</v>
      </c>
      <c r="R78" s="122">
        <v>0</v>
      </c>
      <c r="S78" s="108" t="s">
        <v>57</v>
      </c>
      <c r="T78" s="122">
        <v>0</v>
      </c>
      <c r="U78" s="122">
        <v>0</v>
      </c>
      <c r="V78" s="108" t="s">
        <v>57</v>
      </c>
      <c r="W78" s="118">
        <f>(U78/U$183)*100</f>
        <v>0</v>
      </c>
      <c r="X78" s="120">
        <v>0</v>
      </c>
      <c r="Y78" s="120">
        <v>0</v>
      </c>
      <c r="Z78" s="108" t="s">
        <v>57</v>
      </c>
      <c r="AA78" s="120">
        <v>0</v>
      </c>
      <c r="AB78" s="120">
        <v>0</v>
      </c>
      <c r="AC78" s="108" t="s">
        <v>57</v>
      </c>
      <c r="AD78" s="118">
        <f>(AB78/AB$183)*100</f>
        <v>0</v>
      </c>
    </row>
    <row r="79" spans="1:30">
      <c r="A79" s="5"/>
      <c r="B79" s="110" t="s">
        <v>25</v>
      </c>
      <c r="C79" s="120">
        <v>16.798995036009394</v>
      </c>
      <c r="D79" s="121">
        <v>30.477242499999978</v>
      </c>
      <c r="E79" s="108">
        <f t="shared" si="58"/>
        <v>81.423010332883905</v>
      </c>
      <c r="F79" s="120">
        <v>36.497251320010108</v>
      </c>
      <c r="G79" s="121">
        <v>105.84131875500029</v>
      </c>
      <c r="H79" s="108">
        <f>((G79-F79)/F79)*100</f>
        <v>189.99805444792869</v>
      </c>
      <c r="I79" s="118">
        <f>(G79/G$184)*100</f>
        <v>4.9470124595140312</v>
      </c>
      <c r="J79" s="122">
        <v>13</v>
      </c>
      <c r="K79" s="122">
        <v>6</v>
      </c>
      <c r="L79" s="108">
        <f t="shared" si="59"/>
        <v>-53.846153846153847</v>
      </c>
      <c r="M79" s="122">
        <v>42</v>
      </c>
      <c r="N79" s="122">
        <v>20</v>
      </c>
      <c r="O79" s="108">
        <f>((N79-M79)/M79)*100</f>
        <v>-52.380952380952387</v>
      </c>
      <c r="P79" s="118">
        <f>(N79/N$184)*100</f>
        <v>0.32393909944930355</v>
      </c>
      <c r="Q79" s="122">
        <v>1147990</v>
      </c>
      <c r="R79" s="122">
        <v>752965</v>
      </c>
      <c r="S79" s="108">
        <f t="shared" si="60"/>
        <v>-34.410142945496041</v>
      </c>
      <c r="T79" s="122">
        <v>2035637</v>
      </c>
      <c r="U79" s="122">
        <v>2398382</v>
      </c>
      <c r="V79" s="108">
        <f>((U79-T79)/T79)*100</f>
        <v>17.819729156033222</v>
      </c>
      <c r="W79" s="118">
        <f>(U79/U$184)*100</f>
        <v>12.01248137435358</v>
      </c>
      <c r="X79" s="120">
        <v>5938.8195375999994</v>
      </c>
      <c r="Y79" s="120">
        <v>8098.5746858999992</v>
      </c>
      <c r="Z79" s="108">
        <f t="shared" si="61"/>
        <v>36.366741481637973</v>
      </c>
      <c r="AA79" s="120">
        <v>25120.425346200005</v>
      </c>
      <c r="AB79" s="120">
        <v>27689.619476099997</v>
      </c>
      <c r="AC79" s="108">
        <f t="shared" si="62"/>
        <v>10.227510460083179</v>
      </c>
      <c r="AD79" s="118">
        <f>(AB79/AB$184)*100</f>
        <v>4.050391207607726</v>
      </c>
    </row>
    <row r="80" spans="1:30">
      <c r="A80" s="5"/>
      <c r="B80" s="110"/>
      <c r="C80" s="120"/>
      <c r="D80" s="121"/>
      <c r="E80" s="108"/>
      <c r="F80" s="120"/>
      <c r="G80" s="121"/>
      <c r="H80" s="108"/>
      <c r="I80" s="118"/>
      <c r="J80" s="122"/>
      <c r="K80" s="122"/>
      <c r="L80" s="108"/>
      <c r="M80" s="122"/>
      <c r="N80" s="122"/>
      <c r="O80" s="108"/>
      <c r="P80" s="118"/>
      <c r="Q80" s="122"/>
      <c r="R80" s="122"/>
      <c r="S80" s="108"/>
      <c r="T80" s="122"/>
      <c r="U80" s="122"/>
      <c r="V80" s="108"/>
      <c r="W80" s="118"/>
      <c r="X80" s="120"/>
      <c r="Y80" s="120"/>
      <c r="Z80" s="108"/>
      <c r="AA80" s="120"/>
      <c r="AB80" s="120"/>
      <c r="AC80" s="108"/>
      <c r="AD80" s="118"/>
    </row>
    <row r="81" spans="1:30" s="24" customFormat="1" ht="15">
      <c r="A81" s="16">
        <v>12</v>
      </c>
      <c r="B81" s="109" t="s">
        <v>36</v>
      </c>
      <c r="C81" s="112">
        <f>C82+C83+C84+C85+C86</f>
        <v>848.73825142999999</v>
      </c>
      <c r="D81" s="112">
        <v>1157.0004342899999</v>
      </c>
      <c r="E81" s="113">
        <f t="shared" ref="E81:E86" si="63">((D81-C81)/C81)*100</f>
        <v>36.320053012883911</v>
      </c>
      <c r="F81" s="112">
        <f>F82+F83+F84+F85+F86</f>
        <v>2348.21950341</v>
      </c>
      <c r="G81" s="112">
        <v>3715.5219017899999</v>
      </c>
      <c r="H81" s="113">
        <f>((G81-F81)/F81)*100</f>
        <v>58.227197091006722</v>
      </c>
      <c r="I81" s="114">
        <f>(G81/G$179)*100</f>
        <v>5.0786260982226974</v>
      </c>
      <c r="J81" s="115">
        <v>52367</v>
      </c>
      <c r="K81" s="115">
        <v>50725</v>
      </c>
      <c r="L81" s="113">
        <f t="shared" ref="L81:L86" si="64">((K81-J81)/J81)*100</f>
        <v>-3.1355624725495064</v>
      </c>
      <c r="M81" s="115">
        <v>173801</v>
      </c>
      <c r="N81" s="115">
        <v>170715</v>
      </c>
      <c r="O81" s="113">
        <f>((N81-M81)/M81)*100</f>
        <v>-1.775593926387075</v>
      </c>
      <c r="P81" s="114">
        <f>(N81/N$179)*100</f>
        <v>3.0656651962823052</v>
      </c>
      <c r="Q81" s="115">
        <v>517684</v>
      </c>
      <c r="R81" s="115">
        <v>993819</v>
      </c>
      <c r="S81" s="113">
        <f t="shared" ref="S81:S86" si="65">((R81-Q81)/Q81)*100</f>
        <v>91.974061396527603</v>
      </c>
      <c r="T81" s="115">
        <v>2802570</v>
      </c>
      <c r="U81" s="115">
        <v>5255151</v>
      </c>
      <c r="V81" s="113">
        <f>((U81-T81)/T81)*100</f>
        <v>87.511855190057702</v>
      </c>
      <c r="W81" s="114">
        <f>(U81/U$179)*100</f>
        <v>11.679169649343841</v>
      </c>
      <c r="X81" s="112">
        <v>36075.73404671</v>
      </c>
      <c r="Y81" s="112">
        <v>50032.777754200011</v>
      </c>
      <c r="Z81" s="113">
        <f t="shared" ref="Z81:Z86" si="66">((Y81-X81)/X81)*100</f>
        <v>38.688176627033464</v>
      </c>
      <c r="AA81" s="112">
        <v>129832.54072085</v>
      </c>
      <c r="AB81" s="112">
        <v>226894.43407458998</v>
      </c>
      <c r="AC81" s="113">
        <f t="shared" ref="AC81:AC86" si="67">((AB81-AA81)/AA81)*100</f>
        <v>74.759295947562606</v>
      </c>
      <c r="AD81" s="114">
        <f>(AB81/AB$179)*100</f>
        <v>13.854722620920734</v>
      </c>
    </row>
    <row r="82" spans="1:30">
      <c r="A82" s="5"/>
      <c r="B82" s="110" t="s">
        <v>3</v>
      </c>
      <c r="C82" s="120">
        <v>189.47830306</v>
      </c>
      <c r="D82" s="117">
        <v>283.09504670999996</v>
      </c>
      <c r="E82" s="108">
        <f t="shared" si="63"/>
        <v>49.407632503630445</v>
      </c>
      <c r="F82" s="120">
        <v>473.46531585000002</v>
      </c>
      <c r="G82" s="117">
        <v>904.12377085000003</v>
      </c>
      <c r="H82" s="108">
        <f>((G82-F82)/F82)*100</f>
        <v>90.958818013279398</v>
      </c>
      <c r="I82" s="118">
        <f>(G82/G$180)*100</f>
        <v>9.3738156303319364</v>
      </c>
      <c r="J82" s="122">
        <v>2330</v>
      </c>
      <c r="K82" s="122">
        <v>2909</v>
      </c>
      <c r="L82" s="108">
        <f t="shared" si="64"/>
        <v>24.849785407725321</v>
      </c>
      <c r="M82" s="122">
        <v>5873</v>
      </c>
      <c r="N82" s="122">
        <v>9120</v>
      </c>
      <c r="O82" s="108">
        <f>((N82-M82)/M82)*100</f>
        <v>55.286906180827508</v>
      </c>
      <c r="P82" s="118">
        <f>(N82/N$180)*100</f>
        <v>3.2761444952151044</v>
      </c>
      <c r="Q82" s="122">
        <v>0</v>
      </c>
      <c r="R82" s="122">
        <v>0</v>
      </c>
      <c r="S82" s="108" t="s">
        <v>57</v>
      </c>
      <c r="T82" s="119">
        <v>0</v>
      </c>
      <c r="U82" s="119">
        <v>0</v>
      </c>
      <c r="V82" s="108" t="s">
        <v>57</v>
      </c>
      <c r="W82" s="118" t="s">
        <v>57</v>
      </c>
      <c r="X82" s="120">
        <v>421.71042566999995</v>
      </c>
      <c r="Y82" s="120">
        <v>371.85149458000001</v>
      </c>
      <c r="Z82" s="108">
        <f t="shared" si="66"/>
        <v>-11.823025482660448</v>
      </c>
      <c r="AA82" s="120">
        <v>974.93070565000005</v>
      </c>
      <c r="AB82" s="120">
        <v>1213.8264351600001</v>
      </c>
      <c r="AC82" s="108">
        <f t="shared" si="67"/>
        <v>24.503867621106966</v>
      </c>
      <c r="AD82" s="118">
        <f>(AB82/AB$180)*100</f>
        <v>12.00593274483734</v>
      </c>
    </row>
    <row r="83" spans="1:30">
      <c r="A83" s="5"/>
      <c r="B83" s="110" t="s">
        <v>4</v>
      </c>
      <c r="C83" s="120">
        <v>361.70579242000002</v>
      </c>
      <c r="D83" s="117">
        <v>448.66171414000002</v>
      </c>
      <c r="E83" s="108">
        <f t="shared" si="63"/>
        <v>24.040511250378273</v>
      </c>
      <c r="F83" s="120">
        <v>989.08159211999998</v>
      </c>
      <c r="G83" s="117">
        <v>1328.9208183400001</v>
      </c>
      <c r="H83" s="108">
        <f>((G83-F83)/F83)*100</f>
        <v>34.359068951186103</v>
      </c>
      <c r="I83" s="118">
        <f>(G83/G$181)*100</f>
        <v>7.3684206401659331</v>
      </c>
      <c r="J83" s="122">
        <v>49674</v>
      </c>
      <c r="K83" s="122">
        <v>47780</v>
      </c>
      <c r="L83" s="108">
        <f t="shared" si="64"/>
        <v>-3.8128598461972056</v>
      </c>
      <c r="M83" s="122">
        <v>167085</v>
      </c>
      <c r="N83" s="122">
        <v>160835</v>
      </c>
      <c r="O83" s="108">
        <f>((N83-M83)/M83)*100</f>
        <v>-3.7406110662237784</v>
      </c>
      <c r="P83" s="118">
        <f>(N83/N$181)*100</f>
        <v>3.0451761879661436</v>
      </c>
      <c r="Q83" s="122">
        <v>0</v>
      </c>
      <c r="R83" s="122">
        <v>0</v>
      </c>
      <c r="S83" s="108" t="s">
        <v>57</v>
      </c>
      <c r="T83" s="119">
        <v>0</v>
      </c>
      <c r="U83" s="119">
        <v>0</v>
      </c>
      <c r="V83" s="108" t="s">
        <v>57</v>
      </c>
      <c r="W83" s="118" t="s">
        <v>57</v>
      </c>
      <c r="X83" s="120">
        <v>17214.9382176</v>
      </c>
      <c r="Y83" s="120">
        <v>15754.067649500003</v>
      </c>
      <c r="Z83" s="108">
        <f t="shared" si="66"/>
        <v>-8.4860633807355192</v>
      </c>
      <c r="AA83" s="120">
        <v>63590.107440799984</v>
      </c>
      <c r="AB83" s="120">
        <v>62390.151543199994</v>
      </c>
      <c r="AC83" s="108">
        <f t="shared" si="67"/>
        <v>-1.8870166223843921</v>
      </c>
      <c r="AD83" s="118">
        <f>(AB83/AB$181)*100</f>
        <v>12.703369250120458</v>
      </c>
    </row>
    <row r="84" spans="1:30">
      <c r="A84" s="5"/>
      <c r="B84" s="110" t="s">
        <v>5</v>
      </c>
      <c r="C84" s="120">
        <v>78.30589295</v>
      </c>
      <c r="D84" s="117">
        <v>184.76149464999997</v>
      </c>
      <c r="E84" s="108">
        <f t="shared" si="63"/>
        <v>135.94839122513318</v>
      </c>
      <c r="F84" s="120">
        <v>173.1807732</v>
      </c>
      <c r="G84" s="117">
        <v>578.19745766999995</v>
      </c>
      <c r="H84" s="108">
        <f>((G84-F84)/F84)*100</f>
        <v>233.86931296481816</v>
      </c>
      <c r="I84" s="118">
        <f>(G84/G$182)*100</f>
        <v>1.3527396816953927</v>
      </c>
      <c r="J84" s="122">
        <v>9</v>
      </c>
      <c r="K84" s="122">
        <v>9</v>
      </c>
      <c r="L84" s="108">
        <f t="shared" si="64"/>
        <v>0</v>
      </c>
      <c r="M84" s="122">
        <v>16</v>
      </c>
      <c r="N84" s="122">
        <v>27</v>
      </c>
      <c r="O84" s="108">
        <f>((N84-M84)/M84)*100</f>
        <v>68.75</v>
      </c>
      <c r="P84" s="118">
        <f>(N84/N$182)*100</f>
        <v>7.5842696629213489</v>
      </c>
      <c r="Q84" s="122">
        <v>290293</v>
      </c>
      <c r="R84" s="122">
        <v>725488</v>
      </c>
      <c r="S84" s="108">
        <f t="shared" si="65"/>
        <v>149.91577475171638</v>
      </c>
      <c r="T84" s="122">
        <v>1961435</v>
      </c>
      <c r="U84" s="122">
        <v>4014020</v>
      </c>
      <c r="V84" s="108">
        <f>((U84-T84)/T84)*100</f>
        <v>104.64710785725757</v>
      </c>
      <c r="W84" s="118">
        <f>(U84/U$182)*100</f>
        <v>16.89254404948792</v>
      </c>
      <c r="X84" s="120">
        <v>5865.4988133999996</v>
      </c>
      <c r="Y84" s="120">
        <v>12164.1710656</v>
      </c>
      <c r="Z84" s="108">
        <f t="shared" si="66"/>
        <v>107.38510828457413</v>
      </c>
      <c r="AA84" s="120">
        <v>14340.365707100002</v>
      </c>
      <c r="AB84" s="120">
        <v>41029.061577100001</v>
      </c>
      <c r="AC84" s="108">
        <f t="shared" si="67"/>
        <v>186.10889300254223</v>
      </c>
      <c r="AD84" s="118">
        <f>(AB84/AB$182)*100</f>
        <v>12.470380034032123</v>
      </c>
    </row>
    <row r="85" spans="1:30">
      <c r="A85" s="5"/>
      <c r="B85" s="110" t="s">
        <v>6</v>
      </c>
      <c r="C85" s="120">
        <v>0</v>
      </c>
      <c r="D85" s="117">
        <v>1.85945E-2</v>
      </c>
      <c r="E85" s="108" t="s">
        <v>57</v>
      </c>
      <c r="F85" s="120">
        <v>0</v>
      </c>
      <c r="G85" s="117">
        <v>0.1289661</v>
      </c>
      <c r="H85" s="108" t="s">
        <v>57</v>
      </c>
      <c r="I85" s="118">
        <f>(G85/G$183)*100</f>
        <v>2.1594345652381011E-2</v>
      </c>
      <c r="J85" s="122">
        <v>0</v>
      </c>
      <c r="K85" s="122">
        <v>0</v>
      </c>
      <c r="L85" s="108" t="s">
        <v>57</v>
      </c>
      <c r="M85" s="122">
        <v>0</v>
      </c>
      <c r="N85" s="122">
        <v>0</v>
      </c>
      <c r="O85" s="108" t="s">
        <v>57</v>
      </c>
      <c r="P85" s="118">
        <f>(N85/N$183)*100</f>
        <v>0</v>
      </c>
      <c r="Q85" s="122">
        <v>0</v>
      </c>
      <c r="R85" s="122">
        <v>3</v>
      </c>
      <c r="S85" s="108" t="s">
        <v>57</v>
      </c>
      <c r="T85" s="122">
        <v>0</v>
      </c>
      <c r="U85" s="122">
        <v>160</v>
      </c>
      <c r="V85" s="108" t="s">
        <v>57</v>
      </c>
      <c r="W85" s="118">
        <f>(U85/U$183)*100</f>
        <v>1.2617311424423489E-2</v>
      </c>
      <c r="X85" s="120">
        <v>0</v>
      </c>
      <c r="Y85" s="120">
        <v>4.5</v>
      </c>
      <c r="Z85" s="108" t="s">
        <v>57</v>
      </c>
      <c r="AA85" s="120">
        <v>0</v>
      </c>
      <c r="AB85" s="120">
        <v>169.6814995</v>
      </c>
      <c r="AC85" s="108" t="s">
        <v>57</v>
      </c>
      <c r="AD85" s="118">
        <f>(AB85/AB$183)*100</f>
        <v>0.13707517110329692</v>
      </c>
    </row>
    <row r="86" spans="1:30">
      <c r="A86" s="5"/>
      <c r="B86" s="110" t="s">
        <v>25</v>
      </c>
      <c r="C86" s="120">
        <v>219.24826300000001</v>
      </c>
      <c r="D86" s="117">
        <v>240.46358429</v>
      </c>
      <c r="E86" s="108">
        <f t="shared" si="63"/>
        <v>9.6763919584621707</v>
      </c>
      <c r="F86" s="120">
        <v>712.49182224000003</v>
      </c>
      <c r="G86" s="117">
        <v>904.15088882999999</v>
      </c>
      <c r="H86" s="108">
        <f>((G86-F86)/F86)*100</f>
        <v>26.899826862214898</v>
      </c>
      <c r="I86" s="118">
        <f>(G86/G$184)*100</f>
        <v>42.25992046335292</v>
      </c>
      <c r="J86" s="122">
        <v>354</v>
      </c>
      <c r="K86" s="122">
        <v>27</v>
      </c>
      <c r="L86" s="108">
        <f t="shared" si="64"/>
        <v>-92.372881355932208</v>
      </c>
      <c r="M86" s="122">
        <v>827</v>
      </c>
      <c r="N86" s="122">
        <v>733</v>
      </c>
      <c r="O86" s="108">
        <f>((N86-M86)/M86)*100</f>
        <v>-11.366384522370012</v>
      </c>
      <c r="P86" s="118">
        <f>(N86/N$184)*100</f>
        <v>11.872367994816974</v>
      </c>
      <c r="Q86" s="122">
        <v>227391</v>
      </c>
      <c r="R86" s="122">
        <v>268328</v>
      </c>
      <c r="S86" s="108">
        <f t="shared" si="65"/>
        <v>18.002911284967301</v>
      </c>
      <c r="T86" s="122">
        <v>841135</v>
      </c>
      <c r="U86" s="122">
        <v>1240971</v>
      </c>
      <c r="V86" s="108">
        <f>((U86-T86)/T86)*100</f>
        <v>47.535294572214923</v>
      </c>
      <c r="W86" s="118">
        <f>(U86/U$184)*100</f>
        <v>6.215499042109613</v>
      </c>
      <c r="X86" s="120">
        <v>12573.58659004</v>
      </c>
      <c r="Y86" s="120">
        <v>21738.187544520002</v>
      </c>
      <c r="Z86" s="108">
        <f t="shared" si="66"/>
        <v>72.887722917020497</v>
      </c>
      <c r="AA86" s="120">
        <v>50927.136867300003</v>
      </c>
      <c r="AB86" s="120">
        <v>122091.71301963</v>
      </c>
      <c r="AC86" s="108">
        <f t="shared" si="67"/>
        <v>139.73802677688784</v>
      </c>
      <c r="AD86" s="118">
        <f>(AB86/AB$184)*100</f>
        <v>17.859371500692312</v>
      </c>
    </row>
    <row r="87" spans="1:30">
      <c r="A87" s="5"/>
      <c r="B87" s="25"/>
      <c r="C87" s="120"/>
      <c r="D87" s="120"/>
      <c r="E87" s="108"/>
      <c r="F87" s="120"/>
      <c r="G87" s="120"/>
      <c r="H87" s="108"/>
      <c r="I87" s="118"/>
      <c r="J87" s="122"/>
      <c r="K87" s="122"/>
      <c r="L87" s="108"/>
      <c r="M87" s="122"/>
      <c r="N87" s="122"/>
      <c r="O87" s="108"/>
      <c r="P87" s="118"/>
      <c r="Q87" s="122"/>
      <c r="R87" s="122"/>
      <c r="S87" s="108"/>
      <c r="T87" s="122"/>
      <c r="U87" s="122"/>
      <c r="V87" s="108"/>
      <c r="W87" s="118"/>
      <c r="X87" s="120"/>
      <c r="Y87" s="120"/>
      <c r="Z87" s="108"/>
      <c r="AA87" s="120"/>
      <c r="AB87" s="120"/>
      <c r="AC87" s="108"/>
      <c r="AD87" s="118"/>
    </row>
    <row r="88" spans="1:30" s="24" customFormat="1" ht="15">
      <c r="A88" s="16">
        <v>13</v>
      </c>
      <c r="B88" s="109" t="s">
        <v>38</v>
      </c>
      <c r="C88" s="112">
        <f>C89+C90+C91+C92+C93</f>
        <v>385.87031874670612</v>
      </c>
      <c r="D88" s="112">
        <v>182.34773202400029</v>
      </c>
      <c r="E88" s="113">
        <f t="shared" ref="E88:E92" si="68">((D88-C88)/C88)*100</f>
        <v>-52.74377863105417</v>
      </c>
      <c r="F88" s="112">
        <f>F89+F90+F91+F92+F93</f>
        <v>572.0674805890061</v>
      </c>
      <c r="G88" s="112">
        <v>616.36812383200129</v>
      </c>
      <c r="H88" s="113">
        <f>((G88-F88)/F88)*100</f>
        <v>7.7439541218778647</v>
      </c>
      <c r="I88" s="114">
        <f>(G88/G$179)*100</f>
        <v>0.8424935507169794</v>
      </c>
      <c r="J88" s="115">
        <v>14404</v>
      </c>
      <c r="K88" s="115">
        <v>22166</v>
      </c>
      <c r="L88" s="113">
        <f t="shared" ref="L88:L91" si="69">((K88-J88)/J88)*100</f>
        <v>53.887808941960571</v>
      </c>
      <c r="M88" s="115">
        <v>38678</v>
      </c>
      <c r="N88" s="115">
        <v>54469</v>
      </c>
      <c r="O88" s="113">
        <f>((N88-M88)/M88)*100</f>
        <v>40.826826619783859</v>
      </c>
      <c r="P88" s="114">
        <f>(N88/N$179)*100</f>
        <v>0.97814320696072921</v>
      </c>
      <c r="Q88" s="115">
        <v>215921</v>
      </c>
      <c r="R88" s="115">
        <v>269744</v>
      </c>
      <c r="S88" s="113">
        <f t="shared" ref="S88:S92" si="70">((R88-Q88)/Q88)*100</f>
        <v>24.927172438067625</v>
      </c>
      <c r="T88" s="115">
        <v>770060</v>
      </c>
      <c r="U88" s="115">
        <v>1212213</v>
      </c>
      <c r="V88" s="113">
        <f>((U88-T88)/T88)*100</f>
        <v>57.417993403111446</v>
      </c>
      <c r="W88" s="114">
        <f>(U88/U$179)*100</f>
        <v>2.6940503285519379</v>
      </c>
      <c r="X88" s="112">
        <v>8238.1308172200006</v>
      </c>
      <c r="Y88" s="112">
        <v>11457.113365899995</v>
      </c>
      <c r="Z88" s="113">
        <f t="shared" ref="Z88:Z92" si="71">((Y88-X88)/X88)*100</f>
        <v>39.074185881479565</v>
      </c>
      <c r="AA88" s="112">
        <v>34560.2623723</v>
      </c>
      <c r="AB88" s="112">
        <v>105177.9066951</v>
      </c>
      <c r="AC88" s="113">
        <f t="shared" ref="AC88:AC92" si="72">((AB88-AA88)/AA88)*100</f>
        <v>204.33191033700004</v>
      </c>
      <c r="AD88" s="114">
        <f>(AB88/AB$179)*100</f>
        <v>6.4224172314012966</v>
      </c>
    </row>
    <row r="89" spans="1:30" s="27" customFormat="1">
      <c r="A89" s="5"/>
      <c r="B89" s="110" t="s">
        <v>3</v>
      </c>
      <c r="C89" s="116">
        <v>1.6693941999999999</v>
      </c>
      <c r="D89" s="121">
        <v>6.430193280000001</v>
      </c>
      <c r="E89" s="108">
        <f t="shared" si="68"/>
        <v>285.18123999711997</v>
      </c>
      <c r="F89" s="116">
        <v>3.9340393000000002</v>
      </c>
      <c r="G89" s="121">
        <v>18.185222200000002</v>
      </c>
      <c r="H89" s="108">
        <f>((G89-F89)/F89)*100</f>
        <v>362.25319101413146</v>
      </c>
      <c r="I89" s="118">
        <f>(G89/G$180)*100</f>
        <v>0.18854157538536898</v>
      </c>
      <c r="J89" s="119">
        <v>117</v>
      </c>
      <c r="K89" s="119">
        <v>172</v>
      </c>
      <c r="L89" s="108">
        <f t="shared" si="69"/>
        <v>47.008547008547005</v>
      </c>
      <c r="M89" s="119">
        <v>201</v>
      </c>
      <c r="N89" s="119">
        <v>440</v>
      </c>
      <c r="O89" s="108">
        <f>((N89-M89)/M89)*100</f>
        <v>118.90547263681593</v>
      </c>
      <c r="P89" s="118">
        <f>(N89/N$180)*100</f>
        <v>0.15805960283932521</v>
      </c>
      <c r="Q89" s="119">
        <v>0</v>
      </c>
      <c r="R89" s="119">
        <v>0</v>
      </c>
      <c r="S89" s="108" t="s">
        <v>57</v>
      </c>
      <c r="T89" s="119">
        <v>0</v>
      </c>
      <c r="U89" s="119">
        <v>0</v>
      </c>
      <c r="V89" s="108" t="s">
        <v>57</v>
      </c>
      <c r="W89" s="118" t="s">
        <v>57</v>
      </c>
      <c r="X89" s="116">
        <v>2.6678084000000002</v>
      </c>
      <c r="Y89" s="116">
        <v>11.259546</v>
      </c>
      <c r="Z89" s="108">
        <f t="shared" si="71"/>
        <v>322.05227331917837</v>
      </c>
      <c r="AA89" s="116">
        <v>9.9113012000000005</v>
      </c>
      <c r="AB89" s="116">
        <v>30.227075899999999</v>
      </c>
      <c r="AC89" s="108">
        <f t="shared" si="72"/>
        <v>204.97585826571387</v>
      </c>
      <c r="AD89" s="118">
        <f>(AB89/AB$180)*100</f>
        <v>0.29897539698965075</v>
      </c>
    </row>
    <row r="90" spans="1:30">
      <c r="A90" s="5"/>
      <c r="B90" s="110" t="s">
        <v>4</v>
      </c>
      <c r="C90" s="116">
        <v>60.334242820000007</v>
      </c>
      <c r="D90" s="121">
        <v>105.3819609</v>
      </c>
      <c r="E90" s="108">
        <f t="shared" si="68"/>
        <v>74.66360059310675</v>
      </c>
      <c r="F90" s="116">
        <v>132.10390710000001</v>
      </c>
      <c r="G90" s="121">
        <v>254.78479310000003</v>
      </c>
      <c r="H90" s="108">
        <f>((G90-F90)/F90)*100</f>
        <v>92.866962600230323</v>
      </c>
      <c r="I90" s="118">
        <f>(G90/G$181)*100</f>
        <v>1.4126963039254081</v>
      </c>
      <c r="J90" s="119">
        <v>14263</v>
      </c>
      <c r="K90" s="119">
        <v>21972</v>
      </c>
      <c r="L90" s="108">
        <f t="shared" si="69"/>
        <v>54.048937811119679</v>
      </c>
      <c r="M90" s="119">
        <v>38418</v>
      </c>
      <c r="N90" s="119">
        <v>53902</v>
      </c>
      <c r="O90" s="108">
        <f>((N90-M90)/M90)*100</f>
        <v>40.304024155343846</v>
      </c>
      <c r="P90" s="118">
        <f>(N90/N$181)*100</f>
        <v>1.0205557676112234</v>
      </c>
      <c r="Q90" s="119">
        <v>0</v>
      </c>
      <c r="R90" s="119">
        <v>0</v>
      </c>
      <c r="S90" s="108" t="s">
        <v>57</v>
      </c>
      <c r="T90" s="119">
        <v>0</v>
      </c>
      <c r="U90" s="119">
        <v>0</v>
      </c>
      <c r="V90" s="108" t="s">
        <v>57</v>
      </c>
      <c r="W90" s="118" t="s">
        <v>57</v>
      </c>
      <c r="X90" s="116">
        <v>974.18523781999966</v>
      </c>
      <c r="Y90" s="116">
        <v>2378.9239738999995</v>
      </c>
      <c r="Z90" s="108">
        <f t="shared" si="71"/>
        <v>144.19626591996806</v>
      </c>
      <c r="AA90" s="116">
        <v>6383.1931461999993</v>
      </c>
      <c r="AB90" s="116">
        <v>8021.992146399999</v>
      </c>
      <c r="AC90" s="108">
        <f t="shared" si="72"/>
        <v>25.673655217147846</v>
      </c>
      <c r="AD90" s="118">
        <f>(AB90/AB$181)*100</f>
        <v>1.6333720280631774</v>
      </c>
    </row>
    <row r="91" spans="1:30">
      <c r="A91" s="5"/>
      <c r="B91" s="110" t="s">
        <v>5</v>
      </c>
      <c r="C91" s="116">
        <v>323.82144028370612</v>
      </c>
      <c r="D91" s="121">
        <v>70.459634047000307</v>
      </c>
      <c r="E91" s="108">
        <f t="shared" si="68"/>
        <v>-78.24120787515821</v>
      </c>
      <c r="F91" s="116">
        <v>435.85571716900614</v>
      </c>
      <c r="G91" s="121">
        <v>343.1388969600012</v>
      </c>
      <c r="H91" s="108">
        <f>((G91-F91)/F91)*100</f>
        <v>-21.272365270604752</v>
      </c>
      <c r="I91" s="118">
        <f>(G91/G$182)*100</f>
        <v>0.8028011816612044</v>
      </c>
      <c r="J91" s="119">
        <v>24</v>
      </c>
      <c r="K91" s="119">
        <v>22</v>
      </c>
      <c r="L91" s="108">
        <f t="shared" si="69"/>
        <v>-8.3333333333333321</v>
      </c>
      <c r="M91" s="119">
        <v>57</v>
      </c>
      <c r="N91" s="119">
        <v>127</v>
      </c>
      <c r="O91" s="108">
        <f>((N91-M91)/M91)*100</f>
        <v>122.80701754385966</v>
      </c>
      <c r="P91" s="118">
        <f>(N91/N$182)*100</f>
        <v>35.674157303370784</v>
      </c>
      <c r="Q91" s="119">
        <v>215896</v>
      </c>
      <c r="R91" s="119">
        <v>269678</v>
      </c>
      <c r="S91" s="108">
        <f t="shared" si="70"/>
        <v>24.911068292140659</v>
      </c>
      <c r="T91" s="119">
        <v>769926</v>
      </c>
      <c r="U91" s="119">
        <v>1212010</v>
      </c>
      <c r="V91" s="108">
        <f>((U91-T91)/T91)*100</f>
        <v>57.419024685489248</v>
      </c>
      <c r="W91" s="118">
        <f>(U91/U$182)*100</f>
        <v>5.1006054562308751</v>
      </c>
      <c r="X91" s="116">
        <v>7251.5855659000017</v>
      </c>
      <c r="Y91" s="116">
        <v>9050.7955783999951</v>
      </c>
      <c r="Z91" s="108">
        <f t="shared" si="71"/>
        <v>24.811263635371468</v>
      </c>
      <c r="AA91" s="116">
        <v>28107.7750567</v>
      </c>
      <c r="AB91" s="116">
        <v>97052.266893499997</v>
      </c>
      <c r="AC91" s="108">
        <f t="shared" si="72"/>
        <v>245.28619464800298</v>
      </c>
      <c r="AD91" s="118">
        <f>(AB91/AB$182)*100</f>
        <v>29.498082695651149</v>
      </c>
    </row>
    <row r="92" spans="1:30">
      <c r="A92" s="5"/>
      <c r="B92" s="110" t="s">
        <v>6</v>
      </c>
      <c r="C92" s="116">
        <v>4.5241442999999978E-2</v>
      </c>
      <c r="D92" s="121">
        <v>7.594379699999998E-2</v>
      </c>
      <c r="E92" s="108">
        <f t="shared" si="68"/>
        <v>67.863339372265415</v>
      </c>
      <c r="F92" s="116">
        <v>0.17381701999999996</v>
      </c>
      <c r="G92" s="121">
        <v>0.259211572</v>
      </c>
      <c r="H92" s="108">
        <f>((G92-F92)/F92)*100</f>
        <v>49.12899323668077</v>
      </c>
      <c r="I92" s="118">
        <f>(G92/G$183)*100</f>
        <v>4.3402911950233804E-2</v>
      </c>
      <c r="J92" s="119">
        <v>0</v>
      </c>
      <c r="K92" s="119">
        <v>0</v>
      </c>
      <c r="L92" s="108" t="s">
        <v>57</v>
      </c>
      <c r="M92" s="119">
        <v>2</v>
      </c>
      <c r="N92" s="119">
        <v>0</v>
      </c>
      <c r="O92" s="108">
        <f>((N92-M92)/M92)*100</f>
        <v>-100</v>
      </c>
      <c r="P92" s="118">
        <f>(N92/N$183)*100</f>
        <v>0</v>
      </c>
      <c r="Q92" s="119">
        <v>25</v>
      </c>
      <c r="R92" s="119">
        <v>66</v>
      </c>
      <c r="S92" s="108">
        <f t="shared" si="70"/>
        <v>164</v>
      </c>
      <c r="T92" s="119">
        <v>134</v>
      </c>
      <c r="U92" s="119">
        <v>203</v>
      </c>
      <c r="V92" s="108">
        <f>((U92-T92)/T92)*100</f>
        <v>51.492537313432841</v>
      </c>
      <c r="W92" s="118">
        <f>(U92/U$183)*100</f>
        <v>1.60082138697373E-2</v>
      </c>
      <c r="X92" s="116">
        <v>9.6922051000000007</v>
      </c>
      <c r="Y92" s="116">
        <v>16.134267600000001</v>
      </c>
      <c r="Z92" s="108">
        <f t="shared" si="71"/>
        <v>66.466427748211814</v>
      </c>
      <c r="AA92" s="116">
        <v>59.382868200000004</v>
      </c>
      <c r="AB92" s="116">
        <v>73.4205793</v>
      </c>
      <c r="AC92" s="108">
        <f t="shared" si="72"/>
        <v>23.639328185902606</v>
      </c>
      <c r="AD92" s="118">
        <f>(AB92/AB$183)*100</f>
        <v>5.9311937363275592E-2</v>
      </c>
    </row>
    <row r="93" spans="1:30">
      <c r="A93" s="5"/>
      <c r="B93" s="110" t="s">
        <v>25</v>
      </c>
      <c r="C93" s="116">
        <v>0</v>
      </c>
      <c r="D93" s="121">
        <v>0</v>
      </c>
      <c r="E93" s="108" t="s">
        <v>57</v>
      </c>
      <c r="F93" s="116">
        <v>0</v>
      </c>
      <c r="G93" s="121">
        <v>0</v>
      </c>
      <c r="H93" s="108" t="s">
        <v>57</v>
      </c>
      <c r="I93" s="118">
        <f>(G93/G$184)*100</f>
        <v>0</v>
      </c>
      <c r="J93" s="119">
        <v>0</v>
      </c>
      <c r="K93" s="119">
        <v>0</v>
      </c>
      <c r="L93" s="108" t="s">
        <v>57</v>
      </c>
      <c r="M93" s="119">
        <v>0</v>
      </c>
      <c r="N93" s="119">
        <v>0</v>
      </c>
      <c r="O93" s="108" t="s">
        <v>57</v>
      </c>
      <c r="P93" s="118">
        <f>(N93/N$184)*100</f>
        <v>0</v>
      </c>
      <c r="Q93" s="119">
        <v>0</v>
      </c>
      <c r="R93" s="119">
        <v>0</v>
      </c>
      <c r="S93" s="108" t="s">
        <v>57</v>
      </c>
      <c r="T93" s="119">
        <v>0</v>
      </c>
      <c r="U93" s="119">
        <v>0</v>
      </c>
      <c r="V93" s="108" t="s">
        <v>57</v>
      </c>
      <c r="W93" s="118">
        <f>(U93/U$184)*100</f>
        <v>0</v>
      </c>
      <c r="X93" s="116">
        <v>0</v>
      </c>
      <c r="Y93" s="116">
        <v>0</v>
      </c>
      <c r="Z93" s="108" t="s">
        <v>57</v>
      </c>
      <c r="AA93" s="116">
        <v>0</v>
      </c>
      <c r="AB93" s="116">
        <v>0</v>
      </c>
      <c r="AC93" s="108" t="s">
        <v>57</v>
      </c>
      <c r="AD93" s="118">
        <f>(AB93/AB$184)*100</f>
        <v>0</v>
      </c>
    </row>
    <row r="94" spans="1:30">
      <c r="A94" s="5"/>
      <c r="B94" s="110"/>
      <c r="C94" s="116"/>
      <c r="D94" s="121"/>
      <c r="E94" s="108"/>
      <c r="F94" s="116"/>
      <c r="G94" s="121"/>
      <c r="H94" s="108"/>
      <c r="I94" s="118"/>
      <c r="J94" s="119"/>
      <c r="K94" s="119"/>
      <c r="L94" s="108"/>
      <c r="M94" s="119"/>
      <c r="N94" s="119"/>
      <c r="O94" s="108"/>
      <c r="P94" s="118"/>
      <c r="Q94" s="119"/>
      <c r="R94" s="119"/>
      <c r="S94" s="108"/>
      <c r="T94" s="119"/>
      <c r="U94" s="119"/>
      <c r="V94" s="108"/>
      <c r="W94" s="118"/>
      <c r="X94" s="116"/>
      <c r="Y94" s="116"/>
      <c r="Z94" s="108"/>
      <c r="AA94" s="116"/>
      <c r="AB94" s="116"/>
      <c r="AC94" s="108"/>
      <c r="AD94" s="118"/>
    </row>
    <row r="95" spans="1:30" s="24" customFormat="1" ht="15">
      <c r="A95" s="16">
        <v>14</v>
      </c>
      <c r="B95" s="109" t="s">
        <v>50</v>
      </c>
      <c r="C95" s="112">
        <f>C96+C97+C98+C99+C100</f>
        <v>310.24847271800093</v>
      </c>
      <c r="D95" s="112">
        <v>341.92176092500097</v>
      </c>
      <c r="E95" s="113">
        <f t="shared" ref="E95:E100" si="73">((D95-C95)/C95)*100</f>
        <v>10.209006970934986</v>
      </c>
      <c r="F95" s="112">
        <f>F96+F97+F98+F99+F100</f>
        <v>876.14441131700119</v>
      </c>
      <c r="G95" s="112">
        <v>1056.9565799620013</v>
      </c>
      <c r="H95" s="113">
        <f t="shared" ref="H95:H100" si="74">((G95-F95)/F95)*100</f>
        <v>20.637256405391806</v>
      </c>
      <c r="I95" s="114">
        <f>(G95/G$179)*100</f>
        <v>1.4447195881410837</v>
      </c>
      <c r="J95" s="115">
        <v>25237</v>
      </c>
      <c r="K95" s="115">
        <v>21825</v>
      </c>
      <c r="L95" s="113">
        <f t="shared" ref="L95:L100" si="75">((K95-J95)/J95)*100</f>
        <v>-13.519831992709117</v>
      </c>
      <c r="M95" s="115">
        <v>83724</v>
      </c>
      <c r="N95" s="115">
        <v>63628</v>
      </c>
      <c r="O95" s="113">
        <f t="shared" ref="O95:O100" si="76">((N95-M95)/M95)*100</f>
        <v>-24.00267545745545</v>
      </c>
      <c r="P95" s="114">
        <f>(N95/N$179)*100</f>
        <v>1.1426186633222066</v>
      </c>
      <c r="Q95" s="115">
        <v>698770</v>
      </c>
      <c r="R95" s="115">
        <v>1021521</v>
      </c>
      <c r="S95" s="113">
        <f t="shared" ref="S95:S100" si="77">((R95-Q95)/Q95)*100</f>
        <v>46.188445411222581</v>
      </c>
      <c r="T95" s="115">
        <v>2343850</v>
      </c>
      <c r="U95" s="115">
        <v>4397705</v>
      </c>
      <c r="V95" s="113">
        <f>((U95-T95)/T95)*100</f>
        <v>87.627407897263055</v>
      </c>
      <c r="W95" s="114">
        <f>(U95/U$179)*100</f>
        <v>9.7735617421397887</v>
      </c>
      <c r="X95" s="112">
        <v>12863.793208652</v>
      </c>
      <c r="Y95" s="112">
        <v>13111.14969904499</v>
      </c>
      <c r="Z95" s="113">
        <f t="shared" ref="Z95:Z100" si="78">((Y95-X95)/X95)*100</f>
        <v>1.9228892005712792</v>
      </c>
      <c r="AA95" s="112">
        <v>40134.073934682994</v>
      </c>
      <c r="AB95" s="112">
        <v>50292.890479268019</v>
      </c>
      <c r="AC95" s="113">
        <f t="shared" ref="AC95:AC100" si="79">((AB95-AA95)/AA95)*100</f>
        <v>25.312198709550881</v>
      </c>
      <c r="AD95" s="114">
        <f>(AB95/AB$179)*100</f>
        <v>3.0710054666459445</v>
      </c>
    </row>
    <row r="96" spans="1:30">
      <c r="A96" s="5"/>
      <c r="B96" s="110" t="s">
        <v>3</v>
      </c>
      <c r="C96" s="120">
        <v>81.0295962</v>
      </c>
      <c r="D96" s="121">
        <v>85.743367300000003</v>
      </c>
      <c r="E96" s="108">
        <f t="shared" si="73"/>
        <v>5.8173449221754883</v>
      </c>
      <c r="F96" s="120">
        <v>214.1991812</v>
      </c>
      <c r="G96" s="121">
        <v>257.91536580000002</v>
      </c>
      <c r="H96" s="108">
        <f t="shared" si="74"/>
        <v>20.409127782417507</v>
      </c>
      <c r="I96" s="118">
        <f>(G96/G$180)*100</f>
        <v>2.6740266821719509</v>
      </c>
      <c r="J96" s="122">
        <v>3073</v>
      </c>
      <c r="K96" s="122">
        <v>1784</v>
      </c>
      <c r="L96" s="108">
        <f t="shared" si="75"/>
        <v>-41.945981125935567</v>
      </c>
      <c r="M96" s="122">
        <v>9586</v>
      </c>
      <c r="N96" s="122">
        <v>5954</v>
      </c>
      <c r="O96" s="108">
        <f t="shared" si="76"/>
        <v>-37.888587523471728</v>
      </c>
      <c r="P96" s="118">
        <f>(N96/N$180)*100</f>
        <v>2.138833807512142</v>
      </c>
      <c r="Q96" s="122">
        <v>0</v>
      </c>
      <c r="R96" s="122">
        <v>0</v>
      </c>
      <c r="S96" s="108" t="s">
        <v>57</v>
      </c>
      <c r="T96" s="119">
        <v>0</v>
      </c>
      <c r="U96" s="119">
        <v>0</v>
      </c>
      <c r="V96" s="108" t="s">
        <v>57</v>
      </c>
      <c r="W96" s="118" t="s">
        <v>57</v>
      </c>
      <c r="X96" s="120">
        <v>564.46898190000002</v>
      </c>
      <c r="Y96" s="120">
        <v>643.69994740000004</v>
      </c>
      <c r="Z96" s="108">
        <f t="shared" si="78"/>
        <v>14.036371889436502</v>
      </c>
      <c r="AA96" s="120">
        <v>1434.9309831000003</v>
      </c>
      <c r="AB96" s="120">
        <v>1838.3636871000001</v>
      </c>
      <c r="AC96" s="108">
        <f t="shared" si="79"/>
        <v>28.115129490648442</v>
      </c>
      <c r="AD96" s="118">
        <f>(AB96/AB$180)*100</f>
        <v>18.183218085017632</v>
      </c>
    </row>
    <row r="97" spans="1:30">
      <c r="A97" s="5"/>
      <c r="B97" s="110" t="s">
        <v>4</v>
      </c>
      <c r="C97" s="120">
        <v>107.60305976800089</v>
      </c>
      <c r="D97" s="121">
        <v>110.24953953000096</v>
      </c>
      <c r="E97" s="108">
        <f t="shared" si="73"/>
        <v>2.4594837430330045</v>
      </c>
      <c r="F97" s="120">
        <v>329.80547814200111</v>
      </c>
      <c r="G97" s="121">
        <v>322.62374842000156</v>
      </c>
      <c r="H97" s="108">
        <f t="shared" si="74"/>
        <v>-2.1775653219766649</v>
      </c>
      <c r="I97" s="118">
        <f>(G97/G$181)*100</f>
        <v>1.7888405795577167</v>
      </c>
      <c r="J97" s="122">
        <v>22076</v>
      </c>
      <c r="K97" s="122">
        <v>19979</v>
      </c>
      <c r="L97" s="108">
        <f t="shared" si="75"/>
        <v>-9.4990034426526559</v>
      </c>
      <c r="M97" s="122">
        <v>73800</v>
      </c>
      <c r="N97" s="122">
        <v>57372</v>
      </c>
      <c r="O97" s="108">
        <f t="shared" si="76"/>
        <v>-22.260162601626014</v>
      </c>
      <c r="P97" s="118">
        <f>(N97/N$181)*100</f>
        <v>1.0862551574967736</v>
      </c>
      <c r="Q97" s="122">
        <v>0</v>
      </c>
      <c r="R97" s="122">
        <v>0</v>
      </c>
      <c r="S97" s="108" t="s">
        <v>57</v>
      </c>
      <c r="T97" s="119">
        <v>0</v>
      </c>
      <c r="U97" s="119">
        <v>0</v>
      </c>
      <c r="V97" s="108" t="s">
        <v>57</v>
      </c>
      <c r="W97" s="118" t="s">
        <v>57</v>
      </c>
      <c r="X97" s="120">
        <v>6036.6623283999998</v>
      </c>
      <c r="Y97" s="120">
        <v>4253.1294957</v>
      </c>
      <c r="Z97" s="108">
        <f t="shared" si="78"/>
        <v>-29.545015700302059</v>
      </c>
      <c r="AA97" s="120">
        <v>20803.236069399998</v>
      </c>
      <c r="AB97" s="120">
        <v>13868.6890191</v>
      </c>
      <c r="AC97" s="108">
        <f t="shared" si="79"/>
        <v>-33.333982401421657</v>
      </c>
      <c r="AD97" s="118">
        <f>(AB97/AB$181)*100</f>
        <v>2.8238283329497742</v>
      </c>
    </row>
    <row r="98" spans="1:30">
      <c r="A98" s="5"/>
      <c r="B98" s="110" t="s">
        <v>5</v>
      </c>
      <c r="C98" s="120">
        <v>46.715173030999978</v>
      </c>
      <c r="D98" s="121">
        <v>86.490448652999973</v>
      </c>
      <c r="E98" s="108">
        <f t="shared" si="73"/>
        <v>85.144232679188207</v>
      </c>
      <c r="F98" s="120">
        <v>131.12550242099996</v>
      </c>
      <c r="G98" s="121">
        <v>316.40850779999977</v>
      </c>
      <c r="H98" s="108">
        <f t="shared" si="74"/>
        <v>141.30203656655459</v>
      </c>
      <c r="I98" s="118">
        <f>(G98/G$182)*100</f>
        <v>0.74026327589176766</v>
      </c>
      <c r="J98" s="122">
        <v>24</v>
      </c>
      <c r="K98" s="122">
        <v>6</v>
      </c>
      <c r="L98" s="108">
        <f t="shared" si="75"/>
        <v>-75</v>
      </c>
      <c r="M98" s="122">
        <v>56</v>
      </c>
      <c r="N98" s="122">
        <v>38</v>
      </c>
      <c r="O98" s="108">
        <f t="shared" si="76"/>
        <v>-32.142857142857146</v>
      </c>
      <c r="P98" s="118">
        <f>(N98/N$182)*100</f>
        <v>10.674157303370785</v>
      </c>
      <c r="Q98" s="122">
        <v>599102</v>
      </c>
      <c r="R98" s="122">
        <v>892610</v>
      </c>
      <c r="S98" s="108">
        <f t="shared" si="77"/>
        <v>48.991323681109392</v>
      </c>
      <c r="T98" s="122">
        <v>2011856</v>
      </c>
      <c r="U98" s="122">
        <v>3946922</v>
      </c>
      <c r="V98" s="108">
        <f>((U98-T98)/T98)*100</f>
        <v>96.183126426543453</v>
      </c>
      <c r="W98" s="118">
        <f>(U98/U$182)*100</f>
        <v>16.610169791105417</v>
      </c>
      <c r="X98" s="120">
        <v>4442.6856561000004</v>
      </c>
      <c r="Y98" s="120">
        <v>7363.3361072999915</v>
      </c>
      <c r="Z98" s="108">
        <f t="shared" si="78"/>
        <v>65.74065052722807</v>
      </c>
      <c r="AA98" s="120">
        <v>11713.231301199987</v>
      </c>
      <c r="AB98" s="120">
        <v>26980.278986400026</v>
      </c>
      <c r="AC98" s="108">
        <f t="shared" si="79"/>
        <v>130.3401878833894</v>
      </c>
      <c r="AD98" s="118">
        <f>(AB98/AB$182)*100</f>
        <v>8.2003906365825401</v>
      </c>
    </row>
    <row r="99" spans="1:30">
      <c r="A99" s="5"/>
      <c r="B99" s="110" t="s">
        <v>6</v>
      </c>
      <c r="C99" s="120">
        <v>1.2549219999999998E-2</v>
      </c>
      <c r="D99" s="121">
        <v>8.2538139999999999E-3</v>
      </c>
      <c r="E99" s="108">
        <f t="shared" si="73"/>
        <v>-34.228469976620055</v>
      </c>
      <c r="F99" s="120">
        <v>0.15384620899999998</v>
      </c>
      <c r="G99" s="121">
        <v>6.6743430000000006E-2</v>
      </c>
      <c r="H99" s="108">
        <f t="shared" si="74"/>
        <v>-56.616786052882198</v>
      </c>
      <c r="I99" s="118">
        <f>(G99/G$183)*100</f>
        <v>1.1175655443139683E-2</v>
      </c>
      <c r="J99" s="122">
        <v>3</v>
      </c>
      <c r="K99" s="122">
        <v>1</v>
      </c>
      <c r="L99" s="108">
        <f t="shared" si="75"/>
        <v>-66.666666666666657</v>
      </c>
      <c r="M99" s="122">
        <v>8</v>
      </c>
      <c r="N99" s="122">
        <v>4</v>
      </c>
      <c r="O99" s="108">
        <f t="shared" si="76"/>
        <v>-50</v>
      </c>
      <c r="P99" s="118">
        <f>(N99/N$183)*100</f>
        <v>0.19286403085824494</v>
      </c>
      <c r="Q99" s="122">
        <v>1237</v>
      </c>
      <c r="R99" s="122">
        <v>191</v>
      </c>
      <c r="S99" s="108">
        <f t="shared" si="77"/>
        <v>-84.559417946645112</v>
      </c>
      <c r="T99" s="122">
        <v>8851</v>
      </c>
      <c r="U99" s="122">
        <v>3444</v>
      </c>
      <c r="V99" s="108">
        <f>((U99-T99)/T99)*100</f>
        <v>-61.089142469777421</v>
      </c>
      <c r="W99" s="118">
        <f>(U99/U$183)*100</f>
        <v>0.27158762841071554</v>
      </c>
      <c r="X99" s="120">
        <v>9.815910800000001</v>
      </c>
      <c r="Y99" s="120">
        <v>2.1058499999999998</v>
      </c>
      <c r="Z99" s="108">
        <f t="shared" si="78"/>
        <v>-78.546565439449594</v>
      </c>
      <c r="AA99" s="120">
        <v>125.69949700000001</v>
      </c>
      <c r="AB99" s="120">
        <v>22.3022375</v>
      </c>
      <c r="AC99" s="108">
        <f t="shared" si="79"/>
        <v>-82.257496623077174</v>
      </c>
      <c r="AD99" s="118">
        <f>(AB99/AB$183)*100</f>
        <v>1.8016595977211204E-2</v>
      </c>
    </row>
    <row r="100" spans="1:30">
      <c r="A100" s="5"/>
      <c r="B100" s="110" t="s">
        <v>25</v>
      </c>
      <c r="C100" s="120">
        <v>74.888094499000005</v>
      </c>
      <c r="D100" s="121">
        <v>59.430151628000004</v>
      </c>
      <c r="E100" s="108">
        <f t="shared" si="73"/>
        <v>-20.641388960973515</v>
      </c>
      <c r="F100" s="120">
        <v>200.86040334500009</v>
      </c>
      <c r="G100" s="121">
        <v>159.94221451200002</v>
      </c>
      <c r="H100" s="108">
        <f t="shared" si="74"/>
        <v>-20.371456071766683</v>
      </c>
      <c r="I100" s="118">
        <f>(G100/G$184)*100</f>
        <v>7.4756828174511902</v>
      </c>
      <c r="J100" s="122">
        <v>61</v>
      </c>
      <c r="K100" s="122">
        <v>55</v>
      </c>
      <c r="L100" s="108">
        <f t="shared" si="75"/>
        <v>-9.8360655737704921</v>
      </c>
      <c r="M100" s="122">
        <v>274</v>
      </c>
      <c r="N100" s="122">
        <v>260</v>
      </c>
      <c r="O100" s="108">
        <f t="shared" si="76"/>
        <v>-5.1094890510948909</v>
      </c>
      <c r="P100" s="118">
        <f>(N100/N$184)*100</f>
        <v>4.2112082928409453</v>
      </c>
      <c r="Q100" s="122">
        <v>98431</v>
      </c>
      <c r="R100" s="122">
        <v>128720</v>
      </c>
      <c r="S100" s="108">
        <f t="shared" si="77"/>
        <v>30.771809694100437</v>
      </c>
      <c r="T100" s="122">
        <v>323143</v>
      </c>
      <c r="U100" s="122">
        <v>447339</v>
      </c>
      <c r="V100" s="108">
        <f>((U100-T100)/T100)*100</f>
        <v>38.433758428930851</v>
      </c>
      <c r="W100" s="118">
        <f>(U100/U$184)*100</f>
        <v>2.240531910897412</v>
      </c>
      <c r="X100" s="120">
        <v>1810.1603314520003</v>
      </c>
      <c r="Y100" s="120">
        <v>848.87829864500009</v>
      </c>
      <c r="Z100" s="108">
        <f t="shared" si="78"/>
        <v>-53.10480050327466</v>
      </c>
      <c r="AA100" s="120">
        <v>6056.9760839830014</v>
      </c>
      <c r="AB100" s="120">
        <v>7583.2565491680007</v>
      </c>
      <c r="AC100" s="108">
        <f t="shared" si="79"/>
        <v>25.198720351910879</v>
      </c>
      <c r="AD100" s="118">
        <f>(AB100/AB$184)*100</f>
        <v>1.1092660799580594</v>
      </c>
    </row>
    <row r="101" spans="1:30">
      <c r="A101" s="5"/>
      <c r="B101" s="110"/>
      <c r="C101" s="120"/>
      <c r="D101" s="121"/>
      <c r="E101" s="108"/>
      <c r="F101" s="120"/>
      <c r="G101" s="121"/>
      <c r="H101" s="108"/>
      <c r="I101" s="118"/>
      <c r="J101" s="122"/>
      <c r="K101" s="122"/>
      <c r="L101" s="108"/>
      <c r="M101" s="122"/>
      <c r="N101" s="122"/>
      <c r="O101" s="108"/>
      <c r="P101" s="118"/>
      <c r="Q101" s="122"/>
      <c r="R101" s="122"/>
      <c r="S101" s="108"/>
      <c r="T101" s="122"/>
      <c r="U101" s="122"/>
      <c r="V101" s="108"/>
      <c r="W101" s="118"/>
      <c r="X101" s="120"/>
      <c r="Y101" s="120"/>
      <c r="Z101" s="108"/>
      <c r="AA101" s="120"/>
      <c r="AB101" s="120"/>
      <c r="AC101" s="108"/>
      <c r="AD101" s="118"/>
    </row>
    <row r="102" spans="1:30" s="24" customFormat="1" ht="15">
      <c r="A102" s="16">
        <v>15</v>
      </c>
      <c r="B102" s="109" t="s">
        <v>19</v>
      </c>
      <c r="C102" s="112">
        <f>C103+C104+C105+C106+C107</f>
        <v>469.72606036500048</v>
      </c>
      <c r="D102" s="112">
        <v>573.71902430000011</v>
      </c>
      <c r="E102" s="113">
        <f t="shared" ref="E102:E107" si="80">((D102-C102)/C102)*100</f>
        <v>22.139066300513953</v>
      </c>
      <c r="F102" s="112">
        <f>F103+F104+F105+F106+F107</f>
        <v>1369.1501817210003</v>
      </c>
      <c r="G102" s="112">
        <v>1812.7918542179998</v>
      </c>
      <c r="H102" s="113">
        <f>((G102-F102)/F102)*100</f>
        <v>32.402703400977451</v>
      </c>
      <c r="I102" s="114">
        <f>(G102/G$179)*100</f>
        <v>2.477846252781259</v>
      </c>
      <c r="J102" s="115">
        <v>55326</v>
      </c>
      <c r="K102" s="115">
        <v>48078</v>
      </c>
      <c r="L102" s="113">
        <f t="shared" ref="L102:L107" si="81">((K102-J102)/J102)*100</f>
        <v>-13.100531395727144</v>
      </c>
      <c r="M102" s="115">
        <v>177683</v>
      </c>
      <c r="N102" s="115">
        <v>158376</v>
      </c>
      <c r="O102" s="113">
        <f>((N102-M102)/M102)*100</f>
        <v>-10.865980425814513</v>
      </c>
      <c r="P102" s="114">
        <f>(N102/N$179)*100</f>
        <v>2.844083947669545</v>
      </c>
      <c r="Q102" s="115">
        <v>144158</v>
      </c>
      <c r="R102" s="115">
        <v>322506</v>
      </c>
      <c r="S102" s="113">
        <f t="shared" ref="S102:S107" si="82">((R102-Q102)/Q102)*100</f>
        <v>123.71703270023168</v>
      </c>
      <c r="T102" s="115">
        <v>1209219</v>
      </c>
      <c r="U102" s="115">
        <v>1132366</v>
      </c>
      <c r="V102" s="113">
        <f>((U102-T102)/T102)*100</f>
        <v>-6.3555898476620039</v>
      </c>
      <c r="W102" s="114">
        <f>(U102/U$179)*100</f>
        <v>2.516596501061318</v>
      </c>
      <c r="X102" s="112">
        <v>32513.978106164974</v>
      </c>
      <c r="Y102" s="112">
        <v>20001.129029800006</v>
      </c>
      <c r="Z102" s="113">
        <f t="shared" ref="Z102:Z107" si="83">((Y102-X102)/X102)*100</f>
        <v>-38.4845220585063</v>
      </c>
      <c r="AA102" s="112">
        <v>118129.04066064904</v>
      </c>
      <c r="AB102" s="112">
        <v>75156.981304200002</v>
      </c>
      <c r="AC102" s="113">
        <f t="shared" ref="AC102:AC107" si="84">((AB102-AA102)/AA102)*100</f>
        <v>-36.377218604437395</v>
      </c>
      <c r="AD102" s="114">
        <f>(AB102/AB$179)*100</f>
        <v>4.5892669568663953</v>
      </c>
    </row>
    <row r="103" spans="1:30">
      <c r="A103" s="5"/>
      <c r="B103" s="110" t="s">
        <v>3</v>
      </c>
      <c r="C103" s="120">
        <v>114.87329617800151</v>
      </c>
      <c r="D103" s="121">
        <v>137.90786370000004</v>
      </c>
      <c r="E103" s="108">
        <f t="shared" si="80"/>
        <v>20.052151621300563</v>
      </c>
      <c r="F103" s="120">
        <v>380.24889979700112</v>
      </c>
      <c r="G103" s="121">
        <v>441.61035039999996</v>
      </c>
      <c r="H103" s="108">
        <f>((G103-F103)/F103)*100</f>
        <v>16.137180314198709</v>
      </c>
      <c r="I103" s="118">
        <f>(G103/G$180)*100</f>
        <v>4.578547914080521</v>
      </c>
      <c r="J103" s="122">
        <v>603</v>
      </c>
      <c r="K103" s="122">
        <v>657</v>
      </c>
      <c r="L103" s="108">
        <f t="shared" si="81"/>
        <v>8.9552238805970141</v>
      </c>
      <c r="M103" s="122">
        <v>1297</v>
      </c>
      <c r="N103" s="122">
        <v>1946</v>
      </c>
      <c r="O103" s="108">
        <f>((N103-M103)/M103)*100</f>
        <v>50.038550501156521</v>
      </c>
      <c r="P103" s="118">
        <f>(N103/N$180)*100</f>
        <v>0.69905451619392478</v>
      </c>
      <c r="Q103" s="122">
        <v>0</v>
      </c>
      <c r="R103" s="122">
        <v>0</v>
      </c>
      <c r="S103" s="108" t="s">
        <v>57</v>
      </c>
      <c r="T103" s="119">
        <v>0</v>
      </c>
      <c r="U103" s="119">
        <v>0</v>
      </c>
      <c r="V103" s="108" t="s">
        <v>57</v>
      </c>
      <c r="W103" s="118" t="s">
        <v>57</v>
      </c>
      <c r="X103" s="120">
        <v>194.4783179049999</v>
      </c>
      <c r="Y103" s="120">
        <v>190.09380169999997</v>
      </c>
      <c r="Z103" s="108">
        <f t="shared" si="83"/>
        <v>-2.2545012998012997</v>
      </c>
      <c r="AA103" s="120">
        <v>713.24331598400124</v>
      </c>
      <c r="AB103" s="120">
        <v>720.31595470000013</v>
      </c>
      <c r="AC103" s="108">
        <f t="shared" si="84"/>
        <v>0.99161654340095329</v>
      </c>
      <c r="AD103" s="118">
        <f>(AB103/AB$180)*100</f>
        <v>7.1246305539733612</v>
      </c>
    </row>
    <row r="104" spans="1:30">
      <c r="A104" s="5"/>
      <c r="B104" s="110" t="s">
        <v>4</v>
      </c>
      <c r="C104" s="120">
        <v>328.47258014699901</v>
      </c>
      <c r="D104" s="121">
        <v>379.18454610000003</v>
      </c>
      <c r="E104" s="108">
        <f t="shared" si="80"/>
        <v>15.438721226078068</v>
      </c>
      <c r="F104" s="120">
        <v>922.78691106499912</v>
      </c>
      <c r="G104" s="121">
        <v>1179.2641554999998</v>
      </c>
      <c r="H104" s="108">
        <f>((G104-F104)/F104)*100</f>
        <v>27.793767050618147</v>
      </c>
      <c r="I104" s="118">
        <f>(G104/G$181)*100</f>
        <v>6.5386245919814563</v>
      </c>
      <c r="J104" s="122">
        <v>54658</v>
      </c>
      <c r="K104" s="122">
        <v>47420</v>
      </c>
      <c r="L104" s="108">
        <f t="shared" si="81"/>
        <v>-13.242343298327782</v>
      </c>
      <c r="M104" s="122">
        <v>176117</v>
      </c>
      <c r="N104" s="122">
        <v>156403</v>
      </c>
      <c r="O104" s="108">
        <f>((N104-M104)/M104)*100</f>
        <v>-11.193695100416202</v>
      </c>
      <c r="P104" s="118">
        <f>(N104/N$181)*100</f>
        <v>2.9612627309134751</v>
      </c>
      <c r="Q104" s="122">
        <v>0</v>
      </c>
      <c r="R104" s="122">
        <v>0</v>
      </c>
      <c r="S104" s="108" t="s">
        <v>57</v>
      </c>
      <c r="T104" s="119">
        <v>0</v>
      </c>
      <c r="U104" s="119">
        <v>0</v>
      </c>
      <c r="V104" s="108" t="s">
        <v>57</v>
      </c>
      <c r="W104" s="118" t="s">
        <v>57</v>
      </c>
      <c r="X104" s="120">
        <v>23006.11473815998</v>
      </c>
      <c r="Y104" s="120">
        <v>15033.050942600004</v>
      </c>
      <c r="Z104" s="108">
        <f t="shared" si="83"/>
        <v>-34.656281107453339</v>
      </c>
      <c r="AA104" s="120">
        <v>72517.504576731008</v>
      </c>
      <c r="AB104" s="120">
        <v>58032.329829099996</v>
      </c>
      <c r="AC104" s="108">
        <f t="shared" si="84"/>
        <v>-19.974728628870842</v>
      </c>
      <c r="AD104" s="118">
        <f>(AB104/AB$181)*100</f>
        <v>11.816065453108944</v>
      </c>
    </row>
    <row r="105" spans="1:30">
      <c r="A105" s="5"/>
      <c r="B105" s="110" t="s">
        <v>5</v>
      </c>
      <c r="C105" s="120">
        <v>21.821570943999987</v>
      </c>
      <c r="D105" s="121">
        <v>55.656062953000045</v>
      </c>
      <c r="E105" s="108">
        <f t="shared" si="80"/>
        <v>155.05067025572291</v>
      </c>
      <c r="F105" s="120">
        <v>34.417782138999989</v>
      </c>
      <c r="G105" s="121">
        <v>187.41361002400004</v>
      </c>
      <c r="H105" s="108">
        <f>((G105-F105)/F105)*100</f>
        <v>444.52552830716866</v>
      </c>
      <c r="I105" s="118">
        <f>(G105/G$182)*100</f>
        <v>0.43846928727581008</v>
      </c>
      <c r="J105" s="122">
        <v>1</v>
      </c>
      <c r="K105" s="122">
        <v>0</v>
      </c>
      <c r="L105" s="108">
        <f t="shared" si="81"/>
        <v>-100</v>
      </c>
      <c r="M105" s="122">
        <v>1</v>
      </c>
      <c r="N105" s="122">
        <v>21</v>
      </c>
      <c r="O105" s="108">
        <f>((N105-M105)/M105)*100</f>
        <v>2000</v>
      </c>
      <c r="P105" s="118">
        <f>(N105/N$182)*100</f>
        <v>5.8988764044943816</v>
      </c>
      <c r="Q105" s="122">
        <v>18288</v>
      </c>
      <c r="R105" s="122">
        <v>269586</v>
      </c>
      <c r="S105" s="108">
        <f t="shared" si="82"/>
        <v>1374.1141732283465</v>
      </c>
      <c r="T105" s="122">
        <v>34038</v>
      </c>
      <c r="U105" s="122">
        <v>963083</v>
      </c>
      <c r="V105" s="108">
        <f>((U105-T105)/T105)*100</f>
        <v>2729.434749397732</v>
      </c>
      <c r="W105" s="118">
        <f>(U105/U$182)*100</f>
        <v>4.0530246488091679</v>
      </c>
      <c r="X105" s="120">
        <v>1563.2156007000001</v>
      </c>
      <c r="Y105" s="120">
        <v>4365.7386731000006</v>
      </c>
      <c r="Z105" s="108">
        <f t="shared" si="83"/>
        <v>179.27936947053527</v>
      </c>
      <c r="AA105" s="120">
        <v>2591.2483004999999</v>
      </c>
      <c r="AB105" s="120">
        <v>14571.275837900001</v>
      </c>
      <c r="AC105" s="108">
        <f t="shared" si="84"/>
        <v>462.32649858712375</v>
      </c>
      <c r="AD105" s="118">
        <f>(AB105/AB$182)*100</f>
        <v>4.4287960848888215</v>
      </c>
    </row>
    <row r="106" spans="1:30" s="29" customFormat="1">
      <c r="A106" s="5"/>
      <c r="B106" s="110" t="s">
        <v>6</v>
      </c>
      <c r="C106" s="120">
        <v>0</v>
      </c>
      <c r="D106" s="121">
        <v>0</v>
      </c>
      <c r="E106" s="108" t="s">
        <v>57</v>
      </c>
      <c r="F106" s="120">
        <v>0</v>
      </c>
      <c r="G106" s="121">
        <v>0</v>
      </c>
      <c r="H106" s="108" t="s">
        <v>57</v>
      </c>
      <c r="I106" s="118">
        <f>(G106/G$183)*100</f>
        <v>0</v>
      </c>
      <c r="J106" s="122">
        <v>0</v>
      </c>
      <c r="K106" s="122">
        <v>0</v>
      </c>
      <c r="L106" s="108" t="s">
        <v>57</v>
      </c>
      <c r="M106" s="122">
        <v>0</v>
      </c>
      <c r="N106" s="122">
        <v>0</v>
      </c>
      <c r="O106" s="108" t="s">
        <v>57</v>
      </c>
      <c r="P106" s="118">
        <f>(N106/N$183)*100</f>
        <v>0</v>
      </c>
      <c r="Q106" s="122">
        <v>0</v>
      </c>
      <c r="R106" s="122">
        <v>0</v>
      </c>
      <c r="S106" s="108" t="s">
        <v>57</v>
      </c>
      <c r="T106" s="122">
        <v>0</v>
      </c>
      <c r="U106" s="122">
        <v>0</v>
      </c>
      <c r="V106" s="108" t="s">
        <v>57</v>
      </c>
      <c r="W106" s="118">
        <f>(U106/U$183)*100</f>
        <v>0</v>
      </c>
      <c r="X106" s="120">
        <v>0</v>
      </c>
      <c r="Y106" s="120">
        <v>0</v>
      </c>
      <c r="Z106" s="108" t="s">
        <v>57</v>
      </c>
      <c r="AA106" s="120">
        <v>0</v>
      </c>
      <c r="AB106" s="120">
        <v>0</v>
      </c>
      <c r="AC106" s="108" t="s">
        <v>57</v>
      </c>
      <c r="AD106" s="118">
        <f>(AB106/AB$183)*100</f>
        <v>0</v>
      </c>
    </row>
    <row r="107" spans="1:30" s="29" customFormat="1">
      <c r="A107" s="5"/>
      <c r="B107" s="110" t="s">
        <v>25</v>
      </c>
      <c r="C107" s="120">
        <v>4.5586130960000064</v>
      </c>
      <c r="D107" s="121">
        <v>0.97055154699999979</v>
      </c>
      <c r="E107" s="108">
        <f t="shared" si="80"/>
        <v>-78.709499434123543</v>
      </c>
      <c r="F107" s="120">
        <v>31.696588720000054</v>
      </c>
      <c r="G107" s="121">
        <v>4.5037382940000006</v>
      </c>
      <c r="H107" s="108">
        <f>((G107-F107)/F107)*100</f>
        <v>-85.791094638653604</v>
      </c>
      <c r="I107" s="118">
        <f>(G107/G$184)*100</f>
        <v>0.21050426919171286</v>
      </c>
      <c r="J107" s="122">
        <v>64</v>
      </c>
      <c r="K107" s="122">
        <v>1</v>
      </c>
      <c r="L107" s="108">
        <f t="shared" si="81"/>
        <v>-98.4375</v>
      </c>
      <c r="M107" s="122">
        <v>268</v>
      </c>
      <c r="N107" s="122">
        <v>6</v>
      </c>
      <c r="O107" s="108">
        <f>((N107-M107)/M107)*100</f>
        <v>-97.761194029850756</v>
      </c>
      <c r="P107" s="118">
        <f>(N107/N$184)*100</f>
        <v>9.718172983479105E-2</v>
      </c>
      <c r="Q107" s="122">
        <v>125870</v>
      </c>
      <c r="R107" s="122">
        <v>52920</v>
      </c>
      <c r="S107" s="108">
        <f t="shared" si="82"/>
        <v>-57.956621911495986</v>
      </c>
      <c r="T107" s="122">
        <v>1175181</v>
      </c>
      <c r="U107" s="122">
        <v>169283</v>
      </c>
      <c r="V107" s="108">
        <f>((U107-T107)/T107)*100</f>
        <v>-85.59515512929498</v>
      </c>
      <c r="W107" s="118">
        <f>(U107/U$184)*100</f>
        <v>0.84786697218987517</v>
      </c>
      <c r="X107" s="120">
        <v>7750.169449399993</v>
      </c>
      <c r="Y107" s="120">
        <v>412.24561239999997</v>
      </c>
      <c r="Z107" s="108">
        <f t="shared" si="83"/>
        <v>-94.680818076411015</v>
      </c>
      <c r="AA107" s="120">
        <v>42307.044467434047</v>
      </c>
      <c r="AB107" s="120">
        <v>1833.0596825</v>
      </c>
      <c r="AC107" s="108">
        <f t="shared" si="84"/>
        <v>-95.667247132068027</v>
      </c>
      <c r="AD107" s="118">
        <f>(AB107/AB$184)*100</f>
        <v>0.26813690334122081</v>
      </c>
    </row>
    <row r="108" spans="1:30" s="29" customFormat="1">
      <c r="A108" s="5"/>
      <c r="B108" s="110"/>
      <c r="C108" s="120"/>
      <c r="D108" s="121"/>
      <c r="E108" s="108"/>
      <c r="F108" s="120"/>
      <c r="G108" s="121"/>
      <c r="H108" s="108"/>
      <c r="I108" s="118"/>
      <c r="J108" s="122"/>
      <c r="K108" s="122"/>
      <c r="L108" s="108"/>
      <c r="M108" s="122"/>
      <c r="N108" s="122"/>
      <c r="O108" s="108"/>
      <c r="P108" s="118"/>
      <c r="Q108" s="122"/>
      <c r="R108" s="122"/>
      <c r="S108" s="108"/>
      <c r="T108" s="122"/>
      <c r="U108" s="122"/>
      <c r="V108" s="108"/>
      <c r="W108" s="118"/>
      <c r="X108" s="120"/>
      <c r="Y108" s="120"/>
      <c r="Z108" s="108"/>
      <c r="AA108" s="120"/>
      <c r="AB108" s="120"/>
      <c r="AC108" s="108"/>
      <c r="AD108" s="118"/>
    </row>
    <row r="109" spans="1:30" s="30" customFormat="1" ht="15">
      <c r="A109" s="16">
        <v>16</v>
      </c>
      <c r="B109" s="109" t="s">
        <v>21</v>
      </c>
      <c r="C109" s="112">
        <f>C110+C111+C112+C113+C114</f>
        <v>131.46968266199997</v>
      </c>
      <c r="D109" s="112">
        <v>157.921986441</v>
      </c>
      <c r="E109" s="113">
        <f t="shared" ref="E109:E114" si="85">((D109-C109)/C109)*100</f>
        <v>20.120459138101971</v>
      </c>
      <c r="F109" s="112">
        <f>F110+F111+F112+F113+F114</f>
        <v>370.401423889</v>
      </c>
      <c r="G109" s="112">
        <v>479.12007122400001</v>
      </c>
      <c r="H109" s="113">
        <f t="shared" ref="H109:H114" si="86">((G109-F109)/F109)*100</f>
        <v>29.351573812410685</v>
      </c>
      <c r="I109" s="114">
        <f>(G109/G$179)*100</f>
        <v>0.65489364945696171</v>
      </c>
      <c r="J109" s="115">
        <v>18456</v>
      </c>
      <c r="K109" s="115">
        <v>18807</v>
      </c>
      <c r="L109" s="113">
        <f t="shared" ref="L109:L113" si="87">((K109-J109)/J109)*100</f>
        <v>1.9018205461638491</v>
      </c>
      <c r="M109" s="115">
        <v>61183</v>
      </c>
      <c r="N109" s="115">
        <v>60895</v>
      </c>
      <c r="O109" s="113">
        <f>((N109-M109)/M109)*100</f>
        <v>-0.47071899056927574</v>
      </c>
      <c r="P109" s="114">
        <f>(N109/N$179)*100</f>
        <v>1.0935400060194533</v>
      </c>
      <c r="Q109" s="115">
        <v>107946</v>
      </c>
      <c r="R109" s="115">
        <v>179813</v>
      </c>
      <c r="S109" s="113">
        <f t="shared" ref="S109:S114" si="88">((R109-Q109)/Q109)*100</f>
        <v>66.576806921979497</v>
      </c>
      <c r="T109" s="115">
        <v>281969</v>
      </c>
      <c r="U109" s="115">
        <v>873707</v>
      </c>
      <c r="V109" s="113">
        <f>((U109-T109)/T109)*100</f>
        <v>209.85923984551494</v>
      </c>
      <c r="W109" s="114">
        <f>(U109/U$179)*100</f>
        <v>1.9417467313154766</v>
      </c>
      <c r="X109" s="112">
        <v>12069.7307827</v>
      </c>
      <c r="Y109" s="112">
        <v>32535.388563930002</v>
      </c>
      <c r="Z109" s="113">
        <f t="shared" ref="Z109:Z114" si="89">((Y109-X109)/X109)*100</f>
        <v>169.56184151650012</v>
      </c>
      <c r="AA109" s="112">
        <v>50251.500475300003</v>
      </c>
      <c r="AB109" s="112">
        <v>133383.09229440399</v>
      </c>
      <c r="AC109" s="113">
        <f t="shared" ref="AC109:AC114" si="90">((AB109-AA109)/AA109)*100</f>
        <v>165.43106381463267</v>
      </c>
      <c r="AD109" s="114">
        <f>(AB109/AB$179)*100</f>
        <v>8.1446940450382499</v>
      </c>
    </row>
    <row r="110" spans="1:30" s="29" customFormat="1">
      <c r="A110" s="5"/>
      <c r="B110" s="110" t="s">
        <v>3</v>
      </c>
      <c r="C110" s="120">
        <v>10.739901399999999</v>
      </c>
      <c r="D110" s="121">
        <v>12.576586900000001</v>
      </c>
      <c r="E110" s="108">
        <f t="shared" si="85"/>
        <v>17.101511751309019</v>
      </c>
      <c r="F110" s="120">
        <v>27.729367800000006</v>
      </c>
      <c r="G110" s="121">
        <v>36.224907262000002</v>
      </c>
      <c r="H110" s="108">
        <f t="shared" si="86"/>
        <v>30.637335561613472</v>
      </c>
      <c r="I110" s="118">
        <f>(G110/G$180)*100</f>
        <v>0.37557424419957719</v>
      </c>
      <c r="J110" s="122">
        <v>144</v>
      </c>
      <c r="K110" s="122">
        <v>182</v>
      </c>
      <c r="L110" s="108">
        <f t="shared" si="87"/>
        <v>26.388888888888889</v>
      </c>
      <c r="M110" s="122">
        <v>358</v>
      </c>
      <c r="N110" s="122">
        <v>523</v>
      </c>
      <c r="O110" s="108">
        <f>((N110-M110)/M110)*100</f>
        <v>46.089385474860336</v>
      </c>
      <c r="P110" s="118">
        <f>(N110/N$180)*100</f>
        <v>0.18787539155674338</v>
      </c>
      <c r="Q110" s="122">
        <v>0</v>
      </c>
      <c r="R110" s="122">
        <v>0</v>
      </c>
      <c r="S110" s="108" t="s">
        <v>57</v>
      </c>
      <c r="T110" s="119">
        <v>0</v>
      </c>
      <c r="U110" s="119">
        <v>0</v>
      </c>
      <c r="V110" s="108" t="s">
        <v>57</v>
      </c>
      <c r="W110" s="118" t="s">
        <v>57</v>
      </c>
      <c r="X110" s="120">
        <v>0.9798</v>
      </c>
      <c r="Y110" s="120">
        <v>3.2269336999999996</v>
      </c>
      <c r="Z110" s="108">
        <f t="shared" si="89"/>
        <v>229.34616248213916</v>
      </c>
      <c r="AA110" s="120">
        <v>1.5362285000000002</v>
      </c>
      <c r="AB110" s="120">
        <v>9.9047160000000005</v>
      </c>
      <c r="AC110" s="108">
        <f t="shared" si="90"/>
        <v>544.74236742776213</v>
      </c>
      <c r="AD110" s="118">
        <f>(AB110/AB$180)*100</f>
        <v>9.79673458314817E-2</v>
      </c>
    </row>
    <row r="111" spans="1:30" s="29" customFormat="1">
      <c r="A111" s="5"/>
      <c r="B111" s="110" t="s">
        <v>4</v>
      </c>
      <c r="C111" s="120">
        <v>98.676100156999979</v>
      </c>
      <c r="D111" s="121">
        <v>99.182489404000009</v>
      </c>
      <c r="E111" s="108">
        <f t="shared" si="85"/>
        <v>0.51318327963339871</v>
      </c>
      <c r="F111" s="120">
        <v>283.03616430599999</v>
      </c>
      <c r="G111" s="121">
        <v>304.41493207600001</v>
      </c>
      <c r="H111" s="108">
        <f t="shared" si="86"/>
        <v>7.5533696629970972</v>
      </c>
      <c r="I111" s="118">
        <f>(G111/G$181)*100</f>
        <v>1.6878787943779734</v>
      </c>
      <c r="J111" s="122">
        <v>18298</v>
      </c>
      <c r="K111" s="122">
        <v>18608</v>
      </c>
      <c r="L111" s="108">
        <f t="shared" si="87"/>
        <v>1.6941742266914417</v>
      </c>
      <c r="M111" s="122">
        <v>60785</v>
      </c>
      <c r="N111" s="122">
        <v>60303</v>
      </c>
      <c r="O111" s="108">
        <f>((N111-M111)/M111)*100</f>
        <v>-0.79295878917496099</v>
      </c>
      <c r="P111" s="118">
        <f>(N111/N$181)*100</f>
        <v>1.1417493683770472</v>
      </c>
      <c r="Q111" s="122">
        <v>0</v>
      </c>
      <c r="R111" s="122">
        <v>0</v>
      </c>
      <c r="S111" s="108" t="s">
        <v>57</v>
      </c>
      <c r="T111" s="119">
        <v>0</v>
      </c>
      <c r="U111" s="119">
        <v>0</v>
      </c>
      <c r="V111" s="108" t="s">
        <v>57</v>
      </c>
      <c r="W111" s="118" t="s">
        <v>57</v>
      </c>
      <c r="X111" s="120">
        <v>5963.542300000001</v>
      </c>
      <c r="Y111" s="120">
        <v>3054.7777545299996</v>
      </c>
      <c r="Z111" s="108">
        <f t="shared" si="89"/>
        <v>-48.775784578068659</v>
      </c>
      <c r="AA111" s="120">
        <v>23976.121069299999</v>
      </c>
      <c r="AB111" s="120">
        <v>12000.104386604</v>
      </c>
      <c r="AC111" s="108">
        <f t="shared" si="90"/>
        <v>-49.949767304230782</v>
      </c>
      <c r="AD111" s="118">
        <f>(AB111/AB$181)*100</f>
        <v>2.4433625066204181</v>
      </c>
    </row>
    <row r="112" spans="1:30" s="32" customFormat="1">
      <c r="A112" s="31"/>
      <c r="B112" s="110" t="s">
        <v>5</v>
      </c>
      <c r="C112" s="120">
        <v>18.922035014000002</v>
      </c>
      <c r="D112" s="121">
        <v>29.093148209999999</v>
      </c>
      <c r="E112" s="108">
        <f t="shared" si="85"/>
        <v>53.752744820917052</v>
      </c>
      <c r="F112" s="120">
        <v>46.893189800000002</v>
      </c>
      <c r="G112" s="121">
        <v>93.784013058000014</v>
      </c>
      <c r="H112" s="108">
        <f t="shared" si="86"/>
        <v>99.994953335420163</v>
      </c>
      <c r="I112" s="118">
        <f>(G112/G$182)*100</f>
        <v>0.21941527810141725</v>
      </c>
      <c r="J112" s="122">
        <v>0</v>
      </c>
      <c r="K112" s="122">
        <v>0</v>
      </c>
      <c r="L112" s="108" t="s">
        <v>57</v>
      </c>
      <c r="M112" s="122">
        <v>0</v>
      </c>
      <c r="N112" s="122">
        <v>1</v>
      </c>
      <c r="O112" s="108" t="s">
        <v>57</v>
      </c>
      <c r="P112" s="118">
        <f>(N112/N$182)*100</f>
        <v>0.2808988764044944</v>
      </c>
      <c r="Q112" s="122">
        <v>70060</v>
      </c>
      <c r="R112" s="122">
        <v>20128</v>
      </c>
      <c r="S112" s="108">
        <f t="shared" si="88"/>
        <v>-71.270339708821012</v>
      </c>
      <c r="T112" s="122">
        <v>107340</v>
      </c>
      <c r="U112" s="122">
        <v>146170</v>
      </c>
      <c r="V112" s="108">
        <f>((U112-T112)/T112)*100</f>
        <v>36.174771753307247</v>
      </c>
      <c r="W112" s="118">
        <f>(U112/U$182)*100</f>
        <v>0.61513972618812296</v>
      </c>
      <c r="X112" s="120">
        <v>1331.4112</v>
      </c>
      <c r="Y112" s="120">
        <v>1462.7659051000001</v>
      </c>
      <c r="Z112" s="108">
        <f t="shared" si="89"/>
        <v>9.8658254564780634</v>
      </c>
      <c r="AA112" s="120">
        <v>3022.7203368</v>
      </c>
      <c r="AB112" s="120">
        <v>5220.8010381000004</v>
      </c>
      <c r="AC112" s="108">
        <f t="shared" si="90"/>
        <v>72.718626150740633</v>
      </c>
      <c r="AD112" s="118">
        <f>(AB112/AB$182)*100</f>
        <v>1.5868111656620096</v>
      </c>
    </row>
    <row r="113" spans="1:30" s="29" customFormat="1">
      <c r="A113" s="5"/>
      <c r="B113" s="110" t="s">
        <v>6</v>
      </c>
      <c r="C113" s="120">
        <v>3.9925635000000001E-2</v>
      </c>
      <c r="D113" s="121">
        <v>0.10464963400000001</v>
      </c>
      <c r="E113" s="108">
        <f t="shared" si="85"/>
        <v>162.11138282459379</v>
      </c>
      <c r="F113" s="120">
        <v>0.17437908200000002</v>
      </c>
      <c r="G113" s="121">
        <v>0.57460469999999997</v>
      </c>
      <c r="H113" s="108">
        <f t="shared" si="86"/>
        <v>229.51469488754387</v>
      </c>
      <c r="I113" s="118">
        <f>(G113/G$183)*100</f>
        <v>9.6212977714939779E-2</v>
      </c>
      <c r="J113" s="122">
        <v>14</v>
      </c>
      <c r="K113" s="122">
        <v>17</v>
      </c>
      <c r="L113" s="108">
        <f t="shared" si="87"/>
        <v>21.428571428571427</v>
      </c>
      <c r="M113" s="122">
        <v>40</v>
      </c>
      <c r="N113" s="122">
        <v>68</v>
      </c>
      <c r="O113" s="108">
        <f>((N113-M113)/M113)*100</f>
        <v>70</v>
      </c>
      <c r="P113" s="118">
        <f>(N113/N$183)*100</f>
        <v>3.278688524590164</v>
      </c>
      <c r="Q113" s="122">
        <v>33822</v>
      </c>
      <c r="R113" s="122">
        <v>150383</v>
      </c>
      <c r="S113" s="108">
        <f t="shared" si="88"/>
        <v>344.63071373662115</v>
      </c>
      <c r="T113" s="122">
        <v>159352</v>
      </c>
      <c r="U113" s="122">
        <v>704026</v>
      </c>
      <c r="V113" s="108">
        <f>((U113-T113)/T113)*100</f>
        <v>341.80556252823936</v>
      </c>
      <c r="W113" s="118">
        <f>(U113/U$183)*100</f>
        <v>55.51822058056981</v>
      </c>
      <c r="X113" s="120">
        <v>3204.6525999999994</v>
      </c>
      <c r="Y113" s="120">
        <v>26826.461502599999</v>
      </c>
      <c r="Z113" s="108">
        <f t="shared" si="89"/>
        <v>737.10981660227401</v>
      </c>
      <c r="AA113" s="120">
        <v>19301.058606099999</v>
      </c>
      <c r="AB113" s="120">
        <v>112171.89586829999</v>
      </c>
      <c r="AC113" s="108">
        <f t="shared" si="90"/>
        <v>481.16965580762832</v>
      </c>
      <c r="AD113" s="118">
        <f>(AB113/AB$183)*100</f>
        <v>90.616725243687668</v>
      </c>
    </row>
    <row r="114" spans="1:30" s="29" customFormat="1">
      <c r="A114" s="5"/>
      <c r="B114" s="110" t="s">
        <v>25</v>
      </c>
      <c r="C114" s="120">
        <v>3.091720456</v>
      </c>
      <c r="D114" s="121">
        <v>16.965112293000001</v>
      </c>
      <c r="E114" s="108">
        <f t="shared" si="85"/>
        <v>448.72723890920884</v>
      </c>
      <c r="F114" s="120">
        <v>12.568322900999998</v>
      </c>
      <c r="G114" s="121">
        <v>44.12161412799999</v>
      </c>
      <c r="H114" s="108">
        <f t="shared" si="86"/>
        <v>251.0541102066168</v>
      </c>
      <c r="I114" s="118">
        <f>(G114/G$184)*100</f>
        <v>2.0622397509080024</v>
      </c>
      <c r="J114" s="122">
        <v>0</v>
      </c>
      <c r="K114" s="122">
        <v>0</v>
      </c>
      <c r="L114" s="108" t="s">
        <v>57</v>
      </c>
      <c r="M114" s="122">
        <v>0</v>
      </c>
      <c r="N114" s="122">
        <v>0</v>
      </c>
      <c r="O114" s="108" t="s">
        <v>57</v>
      </c>
      <c r="P114" s="118">
        <f>(N114/N$184)*100</f>
        <v>0</v>
      </c>
      <c r="Q114" s="122">
        <v>4064</v>
      </c>
      <c r="R114" s="122">
        <v>9302</v>
      </c>
      <c r="S114" s="108">
        <f t="shared" si="88"/>
        <v>128.88779527559055</v>
      </c>
      <c r="T114" s="122">
        <v>15277</v>
      </c>
      <c r="U114" s="122">
        <v>23511</v>
      </c>
      <c r="V114" s="108">
        <f>((U114-T114)/T114)*100</f>
        <v>53.898016626300972</v>
      </c>
      <c r="W114" s="118">
        <f>(U114/U$184)*100</f>
        <v>0.11775665827729988</v>
      </c>
      <c r="X114" s="120">
        <v>1569.1448826999999</v>
      </c>
      <c r="Y114" s="120">
        <v>1188.1564680000001</v>
      </c>
      <c r="Z114" s="108">
        <f t="shared" si="89"/>
        <v>-24.280002369471436</v>
      </c>
      <c r="AA114" s="120">
        <v>3950.0642346000004</v>
      </c>
      <c r="AB114" s="120">
        <v>3980.3862853999999</v>
      </c>
      <c r="AC114" s="108">
        <f t="shared" si="90"/>
        <v>0.76763437248432553</v>
      </c>
      <c r="AD114" s="118">
        <f>(AB114/AB$184)*100</f>
        <v>0.58224424597752866</v>
      </c>
    </row>
    <row r="115" spans="1:30" s="29" customFormat="1">
      <c r="A115" s="5"/>
      <c r="B115" s="25"/>
      <c r="C115" s="120"/>
      <c r="D115" s="120"/>
      <c r="E115" s="108"/>
      <c r="F115" s="120"/>
      <c r="G115" s="120"/>
      <c r="H115" s="108"/>
      <c r="I115" s="118"/>
      <c r="J115" s="122"/>
      <c r="K115" s="122"/>
      <c r="L115" s="108"/>
      <c r="M115" s="122"/>
      <c r="N115" s="122"/>
      <c r="O115" s="108"/>
      <c r="P115" s="118"/>
      <c r="Q115" s="122"/>
      <c r="R115" s="122"/>
      <c r="S115" s="108"/>
      <c r="T115" s="122"/>
      <c r="U115" s="122"/>
      <c r="V115" s="108"/>
      <c r="W115" s="118"/>
      <c r="X115" s="120"/>
      <c r="Y115" s="120"/>
      <c r="Z115" s="108"/>
      <c r="AA115" s="120"/>
      <c r="AB115" s="120"/>
      <c r="AC115" s="108"/>
      <c r="AD115" s="118"/>
    </row>
    <row r="116" spans="1:30" s="30" customFormat="1" ht="15">
      <c r="A116" s="16">
        <v>17</v>
      </c>
      <c r="B116" s="6" t="s">
        <v>58</v>
      </c>
      <c r="C116" s="112">
        <f>C117+C118+C119+C120+C121</f>
        <v>12.714997125835616</v>
      </c>
      <c r="D116" s="112">
        <v>22.393578772000001</v>
      </c>
      <c r="E116" s="113">
        <f t="shared" ref="E116:E121" si="91">((D116-C116)/C116)*100</f>
        <v>76.119416704377102</v>
      </c>
      <c r="F116" s="112">
        <f>F117+F118+F119+F120+F121</f>
        <v>51.088348692335622</v>
      </c>
      <c r="G116" s="112">
        <v>77.233862496</v>
      </c>
      <c r="H116" s="113">
        <f>((G116-F116)/F116)*100</f>
        <v>51.177057925903924</v>
      </c>
      <c r="I116" s="114">
        <f>(G116/G$179)*100</f>
        <v>0.10556845582036842</v>
      </c>
      <c r="J116" s="115">
        <v>2206</v>
      </c>
      <c r="K116" s="115">
        <v>2398</v>
      </c>
      <c r="L116" s="113">
        <f t="shared" ref="L116:L121" si="92">((K116-J116)/J116)*100</f>
        <v>8.7035358114233912</v>
      </c>
      <c r="M116" s="115">
        <v>6644</v>
      </c>
      <c r="N116" s="115">
        <v>6779</v>
      </c>
      <c r="O116" s="113">
        <f>((N116-M116)/M116)*100</f>
        <v>2.0319084888621313</v>
      </c>
      <c r="P116" s="114">
        <f>(N116/N$179)*100</f>
        <v>0.12173590115454264</v>
      </c>
      <c r="Q116" s="115">
        <v>202789</v>
      </c>
      <c r="R116" s="115">
        <v>100698</v>
      </c>
      <c r="S116" s="113">
        <f t="shared" ref="S116:S121" si="93">((R116-Q116)/Q116)*100</f>
        <v>-50.343460444106924</v>
      </c>
      <c r="T116" s="115">
        <v>1258645</v>
      </c>
      <c r="U116" s="115">
        <v>324708</v>
      </c>
      <c r="V116" s="113">
        <f>((U116-T116)/T116)*100</f>
        <v>-74.20178048615773</v>
      </c>
      <c r="W116" s="114">
        <f>(U116/U$179)*100</f>
        <v>0.72163860153573889</v>
      </c>
      <c r="X116" s="112">
        <v>2075.4755310999999</v>
      </c>
      <c r="Y116" s="112">
        <v>3905.2913751999999</v>
      </c>
      <c r="Z116" s="113">
        <f t="shared" ref="Z116:Z121" si="94">((Y116-X116)/X116)*100</f>
        <v>88.163691485690492</v>
      </c>
      <c r="AA116" s="112">
        <v>9010.0728290000006</v>
      </c>
      <c r="AB116" s="112">
        <v>16955.725104800003</v>
      </c>
      <c r="AC116" s="113">
        <f t="shared" ref="AC116:AC121" si="95">((AB116-AA116)/AA116)*100</f>
        <v>88.186326865482897</v>
      </c>
      <c r="AD116" s="114">
        <f>(AB116/AB$179)*100</f>
        <v>1.035357562303</v>
      </c>
    </row>
    <row r="117" spans="1:30" s="29" customFormat="1">
      <c r="A117" s="5"/>
      <c r="B117" s="8" t="s">
        <v>3</v>
      </c>
      <c r="C117" s="120">
        <v>0.14875530000000001</v>
      </c>
      <c r="D117" s="121">
        <v>0.39839080000000004</v>
      </c>
      <c r="E117" s="108">
        <f t="shared" si="91"/>
        <v>167.81620554023959</v>
      </c>
      <c r="F117" s="120">
        <v>0.43197019999999997</v>
      </c>
      <c r="G117" s="121">
        <v>0.78014380000000005</v>
      </c>
      <c r="H117" s="108">
        <f>((G117-F117)/F117)*100</f>
        <v>80.601300737875007</v>
      </c>
      <c r="I117" s="118">
        <f>(G117/G$180)*100</f>
        <v>8.0884104390612395E-3</v>
      </c>
      <c r="J117" s="122">
        <v>9</v>
      </c>
      <c r="K117" s="122">
        <v>12</v>
      </c>
      <c r="L117" s="108">
        <f t="shared" si="92"/>
        <v>33.333333333333329</v>
      </c>
      <c r="M117" s="122">
        <v>27</v>
      </c>
      <c r="N117" s="122">
        <v>20</v>
      </c>
      <c r="O117" s="108">
        <f>((N117-M117)/M117)*100</f>
        <v>-25.925925925925924</v>
      </c>
      <c r="P117" s="118">
        <f>(N117/N$180)*100</f>
        <v>7.1845274017875108E-3</v>
      </c>
      <c r="Q117" s="122">
        <v>0</v>
      </c>
      <c r="R117" s="122">
        <v>0</v>
      </c>
      <c r="S117" s="108" t="s">
        <v>57</v>
      </c>
      <c r="T117" s="119">
        <v>0</v>
      </c>
      <c r="U117" s="119">
        <v>0</v>
      </c>
      <c r="V117" s="108" t="s">
        <v>57</v>
      </c>
      <c r="W117" s="118" t="s">
        <v>57</v>
      </c>
      <c r="X117" s="120">
        <v>0.45799999999999996</v>
      </c>
      <c r="Y117" s="120">
        <v>0.71351580000000003</v>
      </c>
      <c r="Z117" s="108">
        <f t="shared" si="94"/>
        <v>55.789475982532764</v>
      </c>
      <c r="AA117" s="120">
        <v>0.83549990000000007</v>
      </c>
      <c r="AB117" s="120">
        <v>1.3657071000000003</v>
      </c>
      <c r="AC117" s="108">
        <f t="shared" si="95"/>
        <v>63.459875937746993</v>
      </c>
      <c r="AD117" s="118">
        <f>(AB117/AB$180)*100</f>
        <v>1.3508181332025066E-2</v>
      </c>
    </row>
    <row r="118" spans="1:30" s="29" customFormat="1">
      <c r="A118" s="5"/>
      <c r="B118" s="8" t="s">
        <v>4</v>
      </c>
      <c r="C118" s="120">
        <v>9.4887513999999999</v>
      </c>
      <c r="D118" s="121">
        <v>9.6128441999999996</v>
      </c>
      <c r="E118" s="108">
        <f t="shared" si="91"/>
        <v>1.3077885041861215</v>
      </c>
      <c r="F118" s="120">
        <v>38.031629500000001</v>
      </c>
      <c r="G118" s="121">
        <v>34.6431398</v>
      </c>
      <c r="H118" s="108">
        <f>((G118-F118)/F118)*100</f>
        <v>-8.9096621537081404</v>
      </c>
      <c r="I118" s="118">
        <f>(G118/G$181)*100</f>
        <v>0.19208460189624718</v>
      </c>
      <c r="J118" s="122">
        <v>2153</v>
      </c>
      <c r="K118" s="122">
        <v>2373</v>
      </c>
      <c r="L118" s="108">
        <f t="shared" si="92"/>
        <v>10.218300046446819</v>
      </c>
      <c r="M118" s="122">
        <v>6512</v>
      </c>
      <c r="N118" s="122">
        <v>6689</v>
      </c>
      <c r="O118" s="108">
        <f>((N118-M118)/M118)*100</f>
        <v>2.7180589680589682</v>
      </c>
      <c r="P118" s="118">
        <f>(N118/N$181)*100</f>
        <v>0.12664646079090705</v>
      </c>
      <c r="Q118" s="122">
        <v>0</v>
      </c>
      <c r="R118" s="122">
        <v>0</v>
      </c>
      <c r="S118" s="108" t="s">
        <v>57</v>
      </c>
      <c r="T118" s="119">
        <v>0</v>
      </c>
      <c r="U118" s="119">
        <v>0</v>
      </c>
      <c r="V118" s="108" t="s">
        <v>57</v>
      </c>
      <c r="W118" s="118" t="s">
        <v>57</v>
      </c>
      <c r="X118" s="120">
        <v>76.108559700000001</v>
      </c>
      <c r="Y118" s="120">
        <v>85.653235500000008</v>
      </c>
      <c r="Z118" s="108">
        <f t="shared" si="94"/>
        <v>12.540870353640404</v>
      </c>
      <c r="AA118" s="120">
        <v>232.87172149999998</v>
      </c>
      <c r="AB118" s="120">
        <v>264.85119330000003</v>
      </c>
      <c r="AC118" s="108">
        <f t="shared" si="95"/>
        <v>13.732655727372231</v>
      </c>
      <c r="AD118" s="118">
        <f>(AB118/AB$181)*100</f>
        <v>5.3926820525436479E-2</v>
      </c>
    </row>
    <row r="119" spans="1:30" s="29" customFormat="1">
      <c r="A119" s="5"/>
      <c r="B119" s="8" t="s">
        <v>5</v>
      </c>
      <c r="C119" s="120">
        <v>0.99831443099999939</v>
      </c>
      <c r="D119" s="121">
        <v>8.0830452500000014</v>
      </c>
      <c r="E119" s="108">
        <f t="shared" si="91"/>
        <v>709.66927843598478</v>
      </c>
      <c r="F119" s="120">
        <v>3.5457475880000002</v>
      </c>
      <c r="G119" s="121">
        <v>24.595267995999993</v>
      </c>
      <c r="H119" s="108">
        <f>((G119-F119)/F119)*100</f>
        <v>593.655354352877</v>
      </c>
      <c r="I119" s="118">
        <f>(G119/G$182)*100</f>
        <v>5.7542617247395393E-2</v>
      </c>
      <c r="J119" s="122">
        <v>2</v>
      </c>
      <c r="K119" s="122">
        <v>0</v>
      </c>
      <c r="L119" s="108">
        <f t="shared" si="92"/>
        <v>-100</v>
      </c>
      <c r="M119" s="122">
        <v>5</v>
      </c>
      <c r="N119" s="122">
        <v>0</v>
      </c>
      <c r="O119" s="108">
        <f>((N119-M119)/M119)*100</f>
        <v>-100</v>
      </c>
      <c r="P119" s="118">
        <f>(N119/N$182)*100</f>
        <v>0</v>
      </c>
      <c r="Q119" s="122">
        <v>49506</v>
      </c>
      <c r="R119" s="122">
        <v>13941</v>
      </c>
      <c r="S119" s="108">
        <f t="shared" si="93"/>
        <v>-71.839776996727664</v>
      </c>
      <c r="T119" s="122">
        <v>331628</v>
      </c>
      <c r="U119" s="122">
        <v>55536</v>
      </c>
      <c r="V119" s="108">
        <f>((U119-T119)/T119)*100</f>
        <v>-83.253525034074329</v>
      </c>
      <c r="W119" s="118">
        <f>(U119/U$182)*100</f>
        <v>0.23371690383514809</v>
      </c>
      <c r="X119" s="120">
        <v>153.94265250000001</v>
      </c>
      <c r="Y119" s="120">
        <v>387.66497860000004</v>
      </c>
      <c r="Z119" s="108">
        <f t="shared" si="94"/>
        <v>151.82428151288352</v>
      </c>
      <c r="AA119" s="120">
        <v>976.57406650000007</v>
      </c>
      <c r="AB119" s="120">
        <v>1206.0722472</v>
      </c>
      <c r="AC119" s="108">
        <f t="shared" si="95"/>
        <v>23.500335363451914</v>
      </c>
      <c r="AD119" s="118">
        <f>(AB119/AB$182)*100</f>
        <v>0.36657380629630765</v>
      </c>
    </row>
    <row r="120" spans="1:30" s="29" customFormat="1">
      <c r="A120" s="5"/>
      <c r="B120" s="8" t="s">
        <v>6</v>
      </c>
      <c r="C120" s="120">
        <v>0</v>
      </c>
      <c r="D120" s="121">
        <v>0</v>
      </c>
      <c r="E120" s="108" t="s">
        <v>57</v>
      </c>
      <c r="F120" s="120">
        <v>0</v>
      </c>
      <c r="G120" s="121">
        <v>0</v>
      </c>
      <c r="H120" s="108" t="s">
        <v>57</v>
      </c>
      <c r="I120" s="118">
        <f>(G120/G$183)*100</f>
        <v>0</v>
      </c>
      <c r="J120" s="122">
        <v>0</v>
      </c>
      <c r="K120" s="122">
        <v>0</v>
      </c>
      <c r="L120" s="108" t="s">
        <v>57</v>
      </c>
      <c r="M120" s="122">
        <v>0</v>
      </c>
      <c r="N120" s="122">
        <v>0</v>
      </c>
      <c r="O120" s="108" t="s">
        <v>57</v>
      </c>
      <c r="P120" s="118">
        <f>(N120/N$183)*100</f>
        <v>0</v>
      </c>
      <c r="Q120" s="122">
        <v>0</v>
      </c>
      <c r="R120" s="122">
        <v>0</v>
      </c>
      <c r="S120" s="108" t="s">
        <v>57</v>
      </c>
      <c r="T120" s="122">
        <v>0</v>
      </c>
      <c r="U120" s="122">
        <v>0</v>
      </c>
      <c r="V120" s="108" t="s">
        <v>57</v>
      </c>
      <c r="W120" s="118">
        <f>(U120/U$183)*100</f>
        <v>0</v>
      </c>
      <c r="X120" s="120">
        <v>0</v>
      </c>
      <c r="Y120" s="120">
        <v>0</v>
      </c>
      <c r="Z120" s="108" t="s">
        <v>57</v>
      </c>
      <c r="AA120" s="120">
        <v>0</v>
      </c>
      <c r="AB120" s="120">
        <v>0</v>
      </c>
      <c r="AC120" s="108" t="s">
        <v>57</v>
      </c>
      <c r="AD120" s="118">
        <f>(AB120/AB$183)*100</f>
        <v>0</v>
      </c>
    </row>
    <row r="121" spans="1:30" s="29" customFormat="1">
      <c r="A121" s="5"/>
      <c r="B121" s="25" t="s">
        <v>25</v>
      </c>
      <c r="C121" s="120">
        <v>2.0791759948356181</v>
      </c>
      <c r="D121" s="121">
        <v>4.299298522</v>
      </c>
      <c r="E121" s="108">
        <f t="shared" si="91"/>
        <v>106.77896112108138</v>
      </c>
      <c r="F121" s="120">
        <v>9.0790014043356226</v>
      </c>
      <c r="G121" s="121">
        <v>17.215310899999999</v>
      </c>
      <c r="H121" s="108">
        <f>((G121-F121)/F121)*100</f>
        <v>89.616788601650953</v>
      </c>
      <c r="I121" s="118">
        <f>(G121/G$184)*100</f>
        <v>0.8046418782238034</v>
      </c>
      <c r="J121" s="122">
        <v>42</v>
      </c>
      <c r="K121" s="122">
        <v>13</v>
      </c>
      <c r="L121" s="108">
        <f t="shared" si="92"/>
        <v>-69.047619047619051</v>
      </c>
      <c r="M121" s="122">
        <v>100</v>
      </c>
      <c r="N121" s="122">
        <v>70</v>
      </c>
      <c r="O121" s="108">
        <f>((N121-M121)/M121)*100</f>
        <v>-30</v>
      </c>
      <c r="P121" s="118">
        <f>(N121/N$184)*100</f>
        <v>1.1337868480725624</v>
      </c>
      <c r="Q121" s="122">
        <v>153283</v>
      </c>
      <c r="R121" s="122">
        <v>86757</v>
      </c>
      <c r="S121" s="108">
        <f t="shared" si="93"/>
        <v>-43.40076851314236</v>
      </c>
      <c r="T121" s="122">
        <v>927017</v>
      </c>
      <c r="U121" s="122">
        <v>269172</v>
      </c>
      <c r="V121" s="108">
        <f>((U121-T121)/T121)*100</f>
        <v>-70.963639286010931</v>
      </c>
      <c r="W121" s="118">
        <f>(U121/U$184)*100</f>
        <v>1.3481687389654784</v>
      </c>
      <c r="X121" s="120">
        <v>1844.9663188999998</v>
      </c>
      <c r="Y121" s="120">
        <v>3431.2596453000001</v>
      </c>
      <c r="Z121" s="108">
        <f t="shared" si="94"/>
        <v>85.979527655863947</v>
      </c>
      <c r="AA121" s="120">
        <v>7799.7915411000004</v>
      </c>
      <c r="AB121" s="120">
        <v>15483.435957200001</v>
      </c>
      <c r="AC121" s="108">
        <f t="shared" si="95"/>
        <v>98.510894497782701</v>
      </c>
      <c r="AD121" s="118">
        <f>(AB121/AB$184)*100</f>
        <v>2.2648911054458911</v>
      </c>
    </row>
    <row r="122" spans="1:30" s="29" customFormat="1">
      <c r="A122" s="5"/>
      <c r="B122" s="25"/>
      <c r="C122" s="120"/>
      <c r="D122" s="120"/>
      <c r="E122" s="108"/>
      <c r="F122" s="120"/>
      <c r="G122" s="120"/>
      <c r="H122" s="108"/>
      <c r="I122" s="118"/>
      <c r="J122" s="122"/>
      <c r="K122" s="122"/>
      <c r="L122" s="108"/>
      <c r="M122" s="122"/>
      <c r="N122" s="122"/>
      <c r="O122" s="108"/>
      <c r="P122" s="118"/>
      <c r="Q122" s="122"/>
      <c r="R122" s="122"/>
      <c r="S122" s="108"/>
      <c r="T122" s="122"/>
      <c r="U122" s="122"/>
      <c r="V122" s="108"/>
      <c r="W122" s="118"/>
      <c r="X122" s="120"/>
      <c r="Y122" s="120"/>
      <c r="Z122" s="108"/>
      <c r="AA122" s="120"/>
      <c r="AB122" s="120"/>
      <c r="AC122" s="108"/>
      <c r="AD122" s="118"/>
    </row>
    <row r="123" spans="1:30" s="30" customFormat="1" ht="15">
      <c r="A123" s="16">
        <v>18</v>
      </c>
      <c r="B123" s="109" t="s">
        <v>40</v>
      </c>
      <c r="C123" s="112">
        <f>C124+C125+C126+C127+C128</f>
        <v>68.530206383000021</v>
      </c>
      <c r="D123" s="112">
        <v>111.276413015</v>
      </c>
      <c r="E123" s="113">
        <f t="shared" ref="E123:E128" si="96">((D123-C123)/C123)*100</f>
        <v>62.375715597733617</v>
      </c>
      <c r="F123" s="112">
        <f>F124+F125+F126+F127+F128</f>
        <v>229.01410068600001</v>
      </c>
      <c r="G123" s="112">
        <v>294.62727178000006</v>
      </c>
      <c r="H123" s="113">
        <f>((G123-F123)/F123)*100</f>
        <v>28.650275636940766</v>
      </c>
      <c r="I123" s="114">
        <f>(G123/G$179)*100</f>
        <v>0.40271643964450798</v>
      </c>
      <c r="J123" s="115">
        <v>13923</v>
      </c>
      <c r="K123" s="115">
        <v>12543</v>
      </c>
      <c r="L123" s="113">
        <f t="shared" ref="L123:L128" si="97">((K123-J123)/J123)*100</f>
        <v>-9.9116569704805002</v>
      </c>
      <c r="M123" s="115">
        <v>51820</v>
      </c>
      <c r="N123" s="115">
        <v>45856</v>
      </c>
      <c r="O123" s="113">
        <f>((N123-M123)/M123)*100</f>
        <v>-11.509069857197993</v>
      </c>
      <c r="P123" s="114">
        <f>(N123/N$179)*100</f>
        <v>0.82347270738201905</v>
      </c>
      <c r="Q123" s="115">
        <v>-93028</v>
      </c>
      <c r="R123" s="115">
        <v>-22699</v>
      </c>
      <c r="S123" s="113">
        <f t="shared" ref="S123:S128" si="98">((R123-Q123)/Q123)*100</f>
        <v>-75.599819409210127</v>
      </c>
      <c r="T123" s="115">
        <v>-54128</v>
      </c>
      <c r="U123" s="115">
        <v>18104</v>
      </c>
      <c r="V123" s="113">
        <f>((U123-T123)/T123)*100</f>
        <v>-133.44664498965415</v>
      </c>
      <c r="W123" s="114">
        <f>(U123/U$179)*100</f>
        <v>4.0234750120733145E-2</v>
      </c>
      <c r="X123" s="112">
        <v>644.52715439999974</v>
      </c>
      <c r="Y123" s="112">
        <v>2072.3887166999998</v>
      </c>
      <c r="Z123" s="113">
        <f t="shared" ref="Z123:Z128" si="99">((Y123-X123)/X123)*100</f>
        <v>221.53629254444965</v>
      </c>
      <c r="AA123" s="112">
        <v>5404.6739038999995</v>
      </c>
      <c r="AB123" s="112">
        <v>7614.1155791000001</v>
      </c>
      <c r="AC123" s="113">
        <f t="shared" ref="AC123:AC128" si="100">((AB123-AA123)/AA123)*100</f>
        <v>40.880203218286177</v>
      </c>
      <c r="AD123" s="114">
        <f>(AB123/AB$179)*100</f>
        <v>0.46493630300945227</v>
      </c>
    </row>
    <row r="124" spans="1:30" s="33" customFormat="1" ht="14.25" customHeight="1">
      <c r="A124" s="5"/>
      <c r="B124" s="110" t="s">
        <v>3</v>
      </c>
      <c r="C124" s="120">
        <v>3.5740782740000001</v>
      </c>
      <c r="D124" s="121">
        <v>4.9914480000000001</v>
      </c>
      <c r="E124" s="108">
        <f t="shared" si="96"/>
        <v>39.656930188429328</v>
      </c>
      <c r="F124" s="120">
        <v>10.763814903</v>
      </c>
      <c r="G124" s="121">
        <v>16.330639554000001</v>
      </c>
      <c r="H124" s="108">
        <f>((G124-F124)/F124)*100</f>
        <v>51.717952242456924</v>
      </c>
      <c r="I124" s="118">
        <f>(G124/G$180)*100</f>
        <v>0.16931354891895567</v>
      </c>
      <c r="J124" s="122">
        <v>127</v>
      </c>
      <c r="K124" s="122">
        <v>148</v>
      </c>
      <c r="L124" s="108">
        <f t="shared" si="97"/>
        <v>16.535433070866144</v>
      </c>
      <c r="M124" s="122">
        <v>396</v>
      </c>
      <c r="N124" s="122">
        <v>521</v>
      </c>
      <c r="O124" s="108">
        <f>((N124-M124)/M124)*100</f>
        <v>31.565656565656564</v>
      </c>
      <c r="P124" s="118">
        <f>(N124/N$180)*100</f>
        <v>0.18715693881656464</v>
      </c>
      <c r="Q124" s="122">
        <v>0</v>
      </c>
      <c r="R124" s="122">
        <v>0</v>
      </c>
      <c r="S124" s="108" t="s">
        <v>57</v>
      </c>
      <c r="T124" s="119">
        <v>0</v>
      </c>
      <c r="U124" s="119">
        <v>0</v>
      </c>
      <c r="V124" s="108" t="s">
        <v>57</v>
      </c>
      <c r="W124" s="118" t="s">
        <v>57</v>
      </c>
      <c r="X124" s="120">
        <v>2.5849958000000002</v>
      </c>
      <c r="Y124" s="120">
        <v>4.260278099999999</v>
      </c>
      <c r="Z124" s="108">
        <f t="shared" si="99"/>
        <v>64.807931215981029</v>
      </c>
      <c r="AA124" s="120">
        <v>8.9516878000000002</v>
      </c>
      <c r="AB124" s="120">
        <v>10.7944019</v>
      </c>
      <c r="AC124" s="108">
        <f t="shared" si="100"/>
        <v>20.585102398231538</v>
      </c>
      <c r="AD124" s="118">
        <f>(AB124/AB$180)*100</f>
        <v>0.10676721109230221</v>
      </c>
    </row>
    <row r="125" spans="1:30" s="29" customFormat="1">
      <c r="A125" s="5"/>
      <c r="B125" s="110" t="s">
        <v>4</v>
      </c>
      <c r="C125" s="120">
        <v>62.555464234000013</v>
      </c>
      <c r="D125" s="121">
        <v>59.984162512000005</v>
      </c>
      <c r="E125" s="108">
        <f t="shared" si="96"/>
        <v>-4.1104350411046262</v>
      </c>
      <c r="F125" s="120">
        <v>209.48045967300001</v>
      </c>
      <c r="G125" s="121">
        <v>223.88788169600005</v>
      </c>
      <c r="H125" s="108">
        <f>((G125-F125)/F125)*100</f>
        <v>6.877692575951996</v>
      </c>
      <c r="I125" s="118">
        <f>(G125/G$181)*100</f>
        <v>1.2413832831910419</v>
      </c>
      <c r="J125" s="122">
        <v>13792</v>
      </c>
      <c r="K125" s="122">
        <v>12380</v>
      </c>
      <c r="L125" s="108">
        <f t="shared" si="97"/>
        <v>-10.237819025522041</v>
      </c>
      <c r="M125" s="122">
        <v>51412</v>
      </c>
      <c r="N125" s="122">
        <v>45304</v>
      </c>
      <c r="O125" s="108">
        <f>((N125-M125)/M125)*100</f>
        <v>-11.880494826110635</v>
      </c>
      <c r="P125" s="118">
        <f>(N125/N$181)*100</f>
        <v>0.85776517561238652</v>
      </c>
      <c r="Q125" s="122">
        <v>0</v>
      </c>
      <c r="R125" s="122">
        <v>0</v>
      </c>
      <c r="S125" s="108" t="s">
        <v>57</v>
      </c>
      <c r="T125" s="119">
        <v>0</v>
      </c>
      <c r="U125" s="119">
        <v>0</v>
      </c>
      <c r="V125" s="108" t="s">
        <v>57</v>
      </c>
      <c r="W125" s="118" t="s">
        <v>57</v>
      </c>
      <c r="X125" s="120">
        <v>1070.8772116999999</v>
      </c>
      <c r="Y125" s="120">
        <v>1049.1850099999999</v>
      </c>
      <c r="Z125" s="108">
        <f t="shared" si="99"/>
        <v>-2.0256478952954775</v>
      </c>
      <c r="AA125" s="120">
        <v>3635.4237627999996</v>
      </c>
      <c r="AB125" s="120">
        <v>4193.4779157000003</v>
      </c>
      <c r="AC125" s="108">
        <f t="shared" si="100"/>
        <v>15.350456764088156</v>
      </c>
      <c r="AD125" s="118">
        <f>(AB125/AB$181)*100</f>
        <v>0.85384146516260129</v>
      </c>
    </row>
    <row r="126" spans="1:30" s="29" customFormat="1">
      <c r="A126" s="5"/>
      <c r="B126" s="110" t="s">
        <v>5</v>
      </c>
      <c r="C126" s="120">
        <v>0</v>
      </c>
      <c r="D126" s="121">
        <v>0</v>
      </c>
      <c r="E126" s="108" t="s">
        <v>57</v>
      </c>
      <c r="F126" s="120">
        <v>0</v>
      </c>
      <c r="G126" s="121">
        <v>0</v>
      </c>
      <c r="H126" s="108" t="s">
        <v>57</v>
      </c>
      <c r="I126" s="118">
        <f>(G126/G$182)*100</f>
        <v>0</v>
      </c>
      <c r="J126" s="122">
        <v>0</v>
      </c>
      <c r="K126" s="122">
        <v>0</v>
      </c>
      <c r="L126" s="108" t="s">
        <v>57</v>
      </c>
      <c r="M126" s="122">
        <v>0</v>
      </c>
      <c r="N126" s="122">
        <v>0</v>
      </c>
      <c r="O126" s="108" t="s">
        <v>57</v>
      </c>
      <c r="P126" s="118">
        <f>(N126/N$182)*100</f>
        <v>0</v>
      </c>
      <c r="Q126" s="122">
        <v>-571</v>
      </c>
      <c r="R126" s="122">
        <v>-474</v>
      </c>
      <c r="S126" s="108">
        <f t="shared" si="98"/>
        <v>-16.987740805604204</v>
      </c>
      <c r="T126" s="122">
        <v>-1769</v>
      </c>
      <c r="U126" s="122">
        <v>-1362</v>
      </c>
      <c r="V126" s="108">
        <f>((U126-T126)/T126)*100</f>
        <v>-23.007348784624082</v>
      </c>
      <c r="W126" s="118">
        <f>(U126/U$182)*100</f>
        <v>-5.7318212154903432E-3</v>
      </c>
      <c r="X126" s="120">
        <v>-33.799194900000003</v>
      </c>
      <c r="Y126" s="120">
        <v>-44.6425366</v>
      </c>
      <c r="Z126" s="108">
        <f t="shared" si="99"/>
        <v>32.081656773428044</v>
      </c>
      <c r="AA126" s="120">
        <v>-153.2810547</v>
      </c>
      <c r="AB126" s="120">
        <v>-171.1026646</v>
      </c>
      <c r="AC126" s="108">
        <f t="shared" si="100"/>
        <v>11.626753178910635</v>
      </c>
      <c r="AD126" s="118">
        <f>(AB126/AB$182)*100</f>
        <v>-5.2004973313560958E-2</v>
      </c>
    </row>
    <row r="127" spans="1:30" s="29" customFormat="1">
      <c r="A127" s="5"/>
      <c r="B127" s="110" t="s">
        <v>6</v>
      </c>
      <c r="C127" s="120">
        <v>2.4801439900000002</v>
      </c>
      <c r="D127" s="121">
        <v>41.770624625999993</v>
      </c>
      <c r="E127" s="108">
        <f t="shared" si="96"/>
        <v>1584.2015945211306</v>
      </c>
      <c r="F127" s="120">
        <v>6.7395048050000002</v>
      </c>
      <c r="G127" s="121">
        <v>47.299865235999995</v>
      </c>
      <c r="H127" s="108">
        <f>((G127-F127)/F127)*100</f>
        <v>601.82998016276338</v>
      </c>
      <c r="I127" s="118">
        <f>(G127/G$183)*100</f>
        <v>7.9199854784879467</v>
      </c>
      <c r="J127" s="122">
        <v>1</v>
      </c>
      <c r="K127" s="122">
        <v>6</v>
      </c>
      <c r="L127" s="108">
        <f t="shared" si="97"/>
        <v>500</v>
      </c>
      <c r="M127" s="122">
        <v>4</v>
      </c>
      <c r="N127" s="122">
        <v>11</v>
      </c>
      <c r="O127" s="108">
        <f>((N127-M127)/M127)*100</f>
        <v>175</v>
      </c>
      <c r="P127" s="118">
        <f>(N127/N$183)*100</f>
        <v>0.53037608486017362</v>
      </c>
      <c r="Q127" s="122">
        <v>-3315</v>
      </c>
      <c r="R127" s="122">
        <v>-120</v>
      </c>
      <c r="S127" s="108">
        <f t="shared" si="98"/>
        <v>-96.380090497737555</v>
      </c>
      <c r="T127" s="122">
        <v>-4321</v>
      </c>
      <c r="U127" s="122">
        <v>1021</v>
      </c>
      <c r="V127" s="108">
        <f>((U127-T127)/T127)*100</f>
        <v>-123.62878963202961</v>
      </c>
      <c r="W127" s="118">
        <f>(U127/U$183)*100</f>
        <v>8.0514218527102374E-2</v>
      </c>
      <c r="X127" s="120">
        <v>-43.270128900000003</v>
      </c>
      <c r="Y127" s="120">
        <v>0.4911005</v>
      </c>
      <c r="Z127" s="108">
        <f t="shared" si="99"/>
        <v>-101.134964263996</v>
      </c>
      <c r="AA127" s="120">
        <v>-98.947009699999995</v>
      </c>
      <c r="AB127" s="120">
        <v>-3.7532344999999996</v>
      </c>
      <c r="AC127" s="108">
        <f t="shared" si="100"/>
        <v>-96.206823721727886</v>
      </c>
      <c r="AD127" s="118">
        <f>(AB127/AB$183)*100</f>
        <v>-3.032005626979369E-3</v>
      </c>
    </row>
    <row r="128" spans="1:30" s="29" customFormat="1">
      <c r="A128" s="5"/>
      <c r="B128" s="110" t="s">
        <v>25</v>
      </c>
      <c r="C128" s="120">
        <v>-7.9480115000000018E-2</v>
      </c>
      <c r="D128" s="121">
        <v>4.530177876999999</v>
      </c>
      <c r="E128" s="108">
        <f t="shared" si="96"/>
        <v>-5799.7626098049777</v>
      </c>
      <c r="F128" s="120">
        <v>2.0303213049999997</v>
      </c>
      <c r="G128" s="121">
        <v>7.1088852939999994</v>
      </c>
      <c r="H128" s="108">
        <f>((G128-F128)/F128)*100</f>
        <v>250.13597485743765</v>
      </c>
      <c r="I128" s="118">
        <f>(G128/G$184)*100</f>
        <v>0.33226857465825582</v>
      </c>
      <c r="J128" s="122">
        <v>3</v>
      </c>
      <c r="K128" s="122">
        <v>9</v>
      </c>
      <c r="L128" s="108">
        <f t="shared" si="97"/>
        <v>200</v>
      </c>
      <c r="M128" s="122">
        <v>8</v>
      </c>
      <c r="N128" s="122">
        <v>20</v>
      </c>
      <c r="O128" s="108">
        <f>((N128-M128)/M128)*100</f>
        <v>150</v>
      </c>
      <c r="P128" s="118">
        <f>(N128/N$184)*100</f>
        <v>0.32393909944930355</v>
      </c>
      <c r="Q128" s="122">
        <v>-89142</v>
      </c>
      <c r="R128" s="122">
        <v>-22105</v>
      </c>
      <c r="S128" s="108">
        <f t="shared" si="98"/>
        <v>-75.20248592133899</v>
      </c>
      <c r="T128" s="122">
        <v>-48038</v>
      </c>
      <c r="U128" s="122">
        <v>18445</v>
      </c>
      <c r="V128" s="108">
        <f>((U128-T128)/T128)*100</f>
        <v>-138.39668595695073</v>
      </c>
      <c r="W128" s="118">
        <f>(U128/U$184)*100</f>
        <v>9.2383206240687174E-2</v>
      </c>
      <c r="X128" s="120">
        <v>-351.86572929999994</v>
      </c>
      <c r="Y128" s="120">
        <v>1063.0948646999998</v>
      </c>
      <c r="Z128" s="108">
        <f t="shared" si="99"/>
        <v>-402.13083462686632</v>
      </c>
      <c r="AA128" s="120">
        <v>2012.5265176999999</v>
      </c>
      <c r="AB128" s="120">
        <v>3584.6991605999997</v>
      </c>
      <c r="AC128" s="108">
        <f t="shared" si="100"/>
        <v>78.119350432050211</v>
      </c>
      <c r="AD128" s="118">
        <f>(AB128/AB$184)*100</f>
        <v>0.52436379541240474</v>
      </c>
    </row>
    <row r="129" spans="1:30" s="29" customFormat="1">
      <c r="A129" s="5"/>
      <c r="B129" s="110"/>
      <c r="C129" s="120"/>
      <c r="D129" s="121"/>
      <c r="E129" s="108"/>
      <c r="F129" s="120"/>
      <c r="G129" s="121"/>
      <c r="H129" s="108"/>
      <c r="I129" s="118"/>
      <c r="J129" s="122"/>
      <c r="K129" s="122"/>
      <c r="L129" s="108"/>
      <c r="M129" s="122"/>
      <c r="N129" s="122"/>
      <c r="O129" s="108"/>
      <c r="P129" s="118"/>
      <c r="Q129" s="122"/>
      <c r="R129" s="122"/>
      <c r="S129" s="108"/>
      <c r="T129" s="122"/>
      <c r="U129" s="122"/>
      <c r="V129" s="108"/>
      <c r="W129" s="118"/>
      <c r="X129" s="120"/>
      <c r="Y129" s="120"/>
      <c r="Z129" s="108"/>
      <c r="AA129" s="120"/>
      <c r="AB129" s="120"/>
      <c r="AC129" s="108"/>
      <c r="AD129" s="118"/>
    </row>
    <row r="130" spans="1:30" s="30" customFormat="1" ht="15">
      <c r="A130" s="16">
        <v>19</v>
      </c>
      <c r="B130" s="109" t="s">
        <v>12</v>
      </c>
      <c r="C130" s="112">
        <f>C131+C132+C133+C134+C135</f>
        <v>3.0630000000000002E-4</v>
      </c>
      <c r="D130" s="112">
        <v>5.8179999999999994E-4</v>
      </c>
      <c r="E130" s="113">
        <v>0</v>
      </c>
      <c r="F130" s="112">
        <f>F131+F132+F133+F134+F135</f>
        <v>1.1469E-3</v>
      </c>
      <c r="G130" s="112">
        <v>1.7286999999999999E-3</v>
      </c>
      <c r="H130" s="112">
        <f>H131+H132+H133+H134+H135</f>
        <v>3.0630000000000002E-4</v>
      </c>
      <c r="I130" s="112">
        <v>5.8179999999999994E-4</v>
      </c>
      <c r="J130" s="113">
        <v>0</v>
      </c>
      <c r="K130" s="112">
        <f>K131+K132+K133+K134+K135</f>
        <v>1.1469E-3</v>
      </c>
      <c r="L130" s="112">
        <v>1.7286999999999999E-3</v>
      </c>
      <c r="M130" s="112">
        <f>M131+M132+M133+M134+M135</f>
        <v>3.0630000000000002E-4</v>
      </c>
      <c r="N130" s="112">
        <v>5.8179999999999994E-4</v>
      </c>
      <c r="O130" s="113">
        <v>0</v>
      </c>
      <c r="P130" s="112">
        <f>P131+P132+P133+P134+P135</f>
        <v>1.1469E-3</v>
      </c>
      <c r="Q130" s="112">
        <v>1.7286999999999999E-3</v>
      </c>
      <c r="R130" s="112">
        <f>R131+R132+R133+R134+R135</f>
        <v>3.0630000000000002E-4</v>
      </c>
      <c r="S130" s="112">
        <v>5.8179999999999994E-4</v>
      </c>
      <c r="T130" s="113">
        <v>0</v>
      </c>
      <c r="U130" s="112">
        <f>U131+U132+U133+U134+U135</f>
        <v>1.1469E-3</v>
      </c>
      <c r="V130" s="112">
        <v>1.7286999999999999E-3</v>
      </c>
      <c r="W130" s="112">
        <f>W131+W132+W133+W134+W135</f>
        <v>3.0630000000000002E-4</v>
      </c>
      <c r="X130" s="112">
        <v>5.8179999999999994E-4</v>
      </c>
      <c r="Y130" s="113">
        <v>0</v>
      </c>
      <c r="Z130" s="112">
        <f>Z131+Z132+Z133+Z134+Z135</f>
        <v>1.1469E-3</v>
      </c>
      <c r="AA130" s="112">
        <v>1.7286999999999999E-3</v>
      </c>
      <c r="AB130" s="112">
        <f>AB131+AB132+AB133+AB134+AB135</f>
        <v>3.0630000000000002E-4</v>
      </c>
      <c r="AC130" s="112">
        <v>5.8179999999999994E-4</v>
      </c>
      <c r="AD130" s="113">
        <v>0</v>
      </c>
    </row>
    <row r="131" spans="1:30" s="29" customFormat="1">
      <c r="A131" s="5"/>
      <c r="B131" s="110" t="s">
        <v>3</v>
      </c>
      <c r="C131" s="120">
        <v>0</v>
      </c>
      <c r="D131" s="121">
        <v>0</v>
      </c>
      <c r="E131" s="108">
        <v>0</v>
      </c>
      <c r="F131" s="120">
        <v>0</v>
      </c>
      <c r="G131" s="121">
        <v>0</v>
      </c>
      <c r="H131" s="120">
        <v>0</v>
      </c>
      <c r="I131" s="121">
        <v>0</v>
      </c>
      <c r="J131" s="108">
        <v>0</v>
      </c>
      <c r="K131" s="120">
        <v>0</v>
      </c>
      <c r="L131" s="121">
        <v>0</v>
      </c>
      <c r="M131" s="120">
        <v>0</v>
      </c>
      <c r="N131" s="121">
        <v>0</v>
      </c>
      <c r="O131" s="108">
        <v>0</v>
      </c>
      <c r="P131" s="120">
        <v>0</v>
      </c>
      <c r="Q131" s="121">
        <v>0</v>
      </c>
      <c r="R131" s="120">
        <v>0</v>
      </c>
      <c r="S131" s="121">
        <v>0</v>
      </c>
      <c r="T131" s="108">
        <v>0</v>
      </c>
      <c r="U131" s="120">
        <v>0</v>
      </c>
      <c r="V131" s="121">
        <v>0</v>
      </c>
      <c r="W131" s="120">
        <v>0</v>
      </c>
      <c r="X131" s="121">
        <v>0</v>
      </c>
      <c r="Y131" s="108">
        <v>0</v>
      </c>
      <c r="Z131" s="120">
        <v>0</v>
      </c>
      <c r="AA131" s="121">
        <v>0</v>
      </c>
      <c r="AB131" s="120">
        <v>0</v>
      </c>
      <c r="AC131" s="121">
        <v>0</v>
      </c>
      <c r="AD131" s="108">
        <v>0</v>
      </c>
    </row>
    <row r="132" spans="1:30" s="29" customFormat="1">
      <c r="A132" s="5"/>
      <c r="B132" s="110" t="s">
        <v>4</v>
      </c>
      <c r="C132" s="120">
        <v>3.0630000000000002E-4</v>
      </c>
      <c r="D132" s="121">
        <v>5.8179999999999994E-4</v>
      </c>
      <c r="E132" s="108">
        <v>0</v>
      </c>
      <c r="F132" s="120">
        <v>1.1469E-3</v>
      </c>
      <c r="G132" s="121">
        <v>1.7286999999999999E-3</v>
      </c>
      <c r="H132" s="120">
        <v>3.0630000000000002E-4</v>
      </c>
      <c r="I132" s="121">
        <v>5.8179999999999994E-4</v>
      </c>
      <c r="J132" s="108">
        <v>0</v>
      </c>
      <c r="K132" s="120">
        <v>1.1469E-3</v>
      </c>
      <c r="L132" s="121">
        <v>1.7286999999999999E-3</v>
      </c>
      <c r="M132" s="120">
        <v>3.0630000000000002E-4</v>
      </c>
      <c r="N132" s="121">
        <v>5.8179999999999994E-4</v>
      </c>
      <c r="O132" s="108">
        <v>0</v>
      </c>
      <c r="P132" s="120">
        <v>1.1469E-3</v>
      </c>
      <c r="Q132" s="121">
        <v>1.7286999999999999E-3</v>
      </c>
      <c r="R132" s="120">
        <v>3.0630000000000002E-4</v>
      </c>
      <c r="S132" s="121">
        <v>5.8179999999999994E-4</v>
      </c>
      <c r="T132" s="108">
        <v>0</v>
      </c>
      <c r="U132" s="120">
        <v>1.1469E-3</v>
      </c>
      <c r="V132" s="121">
        <v>1.7286999999999999E-3</v>
      </c>
      <c r="W132" s="120">
        <v>3.0630000000000002E-4</v>
      </c>
      <c r="X132" s="121">
        <v>5.8179999999999994E-4</v>
      </c>
      <c r="Y132" s="108">
        <v>0</v>
      </c>
      <c r="Z132" s="120">
        <v>1.1469E-3</v>
      </c>
      <c r="AA132" s="121">
        <v>1.7286999999999999E-3</v>
      </c>
      <c r="AB132" s="120">
        <v>3.0630000000000002E-4</v>
      </c>
      <c r="AC132" s="121">
        <v>5.8179999999999994E-4</v>
      </c>
      <c r="AD132" s="108">
        <v>0</v>
      </c>
    </row>
    <row r="133" spans="1:30" s="29" customFormat="1">
      <c r="A133" s="5"/>
      <c r="B133" s="110" t="s">
        <v>5</v>
      </c>
      <c r="C133" s="120">
        <v>0</v>
      </c>
      <c r="D133" s="121">
        <v>0</v>
      </c>
      <c r="E133" s="108">
        <v>0</v>
      </c>
      <c r="F133" s="120">
        <v>0</v>
      </c>
      <c r="G133" s="121">
        <v>0</v>
      </c>
      <c r="H133" s="120">
        <v>0</v>
      </c>
      <c r="I133" s="121">
        <v>0</v>
      </c>
      <c r="J133" s="108">
        <v>0</v>
      </c>
      <c r="K133" s="120">
        <v>0</v>
      </c>
      <c r="L133" s="121">
        <v>0</v>
      </c>
      <c r="M133" s="120">
        <v>0</v>
      </c>
      <c r="N133" s="121">
        <v>0</v>
      </c>
      <c r="O133" s="108">
        <v>0</v>
      </c>
      <c r="P133" s="120">
        <v>0</v>
      </c>
      <c r="Q133" s="121">
        <v>0</v>
      </c>
      <c r="R133" s="120">
        <v>0</v>
      </c>
      <c r="S133" s="121">
        <v>0</v>
      </c>
      <c r="T133" s="108">
        <v>0</v>
      </c>
      <c r="U133" s="120">
        <v>0</v>
      </c>
      <c r="V133" s="121">
        <v>0</v>
      </c>
      <c r="W133" s="120">
        <v>0</v>
      </c>
      <c r="X133" s="121">
        <v>0</v>
      </c>
      <c r="Y133" s="108">
        <v>0</v>
      </c>
      <c r="Z133" s="120">
        <v>0</v>
      </c>
      <c r="AA133" s="121">
        <v>0</v>
      </c>
      <c r="AB133" s="120">
        <v>0</v>
      </c>
      <c r="AC133" s="121">
        <v>0</v>
      </c>
      <c r="AD133" s="108">
        <v>0</v>
      </c>
    </row>
    <row r="134" spans="1:30" s="29" customFormat="1">
      <c r="A134" s="5"/>
      <c r="B134" s="110" t="s">
        <v>6</v>
      </c>
      <c r="C134" s="120">
        <v>0</v>
      </c>
      <c r="D134" s="121">
        <v>0</v>
      </c>
      <c r="E134" s="108">
        <v>0</v>
      </c>
      <c r="F134" s="120">
        <v>0</v>
      </c>
      <c r="G134" s="121">
        <v>0</v>
      </c>
      <c r="H134" s="120">
        <v>0</v>
      </c>
      <c r="I134" s="121">
        <v>0</v>
      </c>
      <c r="J134" s="108">
        <v>0</v>
      </c>
      <c r="K134" s="120">
        <v>0</v>
      </c>
      <c r="L134" s="121">
        <v>0</v>
      </c>
      <c r="M134" s="120">
        <v>0</v>
      </c>
      <c r="N134" s="121">
        <v>0</v>
      </c>
      <c r="O134" s="108">
        <v>0</v>
      </c>
      <c r="P134" s="120">
        <v>0</v>
      </c>
      <c r="Q134" s="121">
        <v>0</v>
      </c>
      <c r="R134" s="120">
        <v>0</v>
      </c>
      <c r="S134" s="121">
        <v>0</v>
      </c>
      <c r="T134" s="108">
        <v>0</v>
      </c>
      <c r="U134" s="120">
        <v>0</v>
      </c>
      <c r="V134" s="121">
        <v>0</v>
      </c>
      <c r="W134" s="120">
        <v>0</v>
      </c>
      <c r="X134" s="121">
        <v>0</v>
      </c>
      <c r="Y134" s="108">
        <v>0</v>
      </c>
      <c r="Z134" s="120">
        <v>0</v>
      </c>
      <c r="AA134" s="121">
        <v>0</v>
      </c>
      <c r="AB134" s="120">
        <v>0</v>
      </c>
      <c r="AC134" s="121">
        <v>0</v>
      </c>
      <c r="AD134" s="108">
        <v>0</v>
      </c>
    </row>
    <row r="135" spans="1:30" s="29" customFormat="1">
      <c r="A135" s="5"/>
      <c r="B135" s="110" t="s">
        <v>25</v>
      </c>
      <c r="C135" s="120">
        <v>0</v>
      </c>
      <c r="D135" s="121">
        <v>0</v>
      </c>
      <c r="E135" s="108">
        <v>0</v>
      </c>
      <c r="F135" s="120">
        <v>0</v>
      </c>
      <c r="G135" s="121">
        <v>0</v>
      </c>
      <c r="H135" s="120">
        <v>0</v>
      </c>
      <c r="I135" s="121">
        <v>0</v>
      </c>
      <c r="J135" s="108">
        <v>0</v>
      </c>
      <c r="K135" s="120">
        <v>0</v>
      </c>
      <c r="L135" s="121">
        <v>0</v>
      </c>
      <c r="M135" s="120">
        <v>0</v>
      </c>
      <c r="N135" s="121">
        <v>0</v>
      </c>
      <c r="O135" s="108">
        <v>0</v>
      </c>
      <c r="P135" s="120">
        <v>0</v>
      </c>
      <c r="Q135" s="121">
        <v>0</v>
      </c>
      <c r="R135" s="120">
        <v>0</v>
      </c>
      <c r="S135" s="121">
        <v>0</v>
      </c>
      <c r="T135" s="108">
        <v>0</v>
      </c>
      <c r="U135" s="120">
        <v>0</v>
      </c>
      <c r="V135" s="121">
        <v>0</v>
      </c>
      <c r="W135" s="120">
        <v>0</v>
      </c>
      <c r="X135" s="121">
        <v>0</v>
      </c>
      <c r="Y135" s="108">
        <v>0</v>
      </c>
      <c r="Z135" s="120">
        <v>0</v>
      </c>
      <c r="AA135" s="121">
        <v>0</v>
      </c>
      <c r="AB135" s="120">
        <v>0</v>
      </c>
      <c r="AC135" s="121">
        <v>0</v>
      </c>
      <c r="AD135" s="108">
        <v>0</v>
      </c>
    </row>
    <row r="136" spans="1:30" s="29" customFormat="1">
      <c r="A136" s="5"/>
      <c r="B136" s="110"/>
      <c r="C136" s="120"/>
      <c r="D136" s="121"/>
      <c r="E136" s="108"/>
      <c r="F136" s="120"/>
      <c r="G136" s="121"/>
      <c r="H136" s="108"/>
      <c r="I136" s="118"/>
      <c r="J136" s="122"/>
      <c r="K136" s="122"/>
      <c r="L136" s="108"/>
      <c r="M136" s="122"/>
      <c r="N136" s="122"/>
      <c r="O136" s="108"/>
      <c r="P136" s="118"/>
      <c r="Q136" s="122"/>
      <c r="R136" s="122"/>
      <c r="S136" s="108"/>
      <c r="T136" s="122"/>
      <c r="U136" s="122"/>
      <c r="V136" s="108"/>
      <c r="W136" s="118"/>
      <c r="X136" s="120"/>
      <c r="Y136" s="120"/>
      <c r="Z136" s="108"/>
      <c r="AA136" s="120"/>
      <c r="AB136" s="120"/>
      <c r="AC136" s="108"/>
      <c r="AD136" s="118"/>
    </row>
    <row r="137" spans="1:30" s="30" customFormat="1" ht="15">
      <c r="A137" s="19">
        <v>20</v>
      </c>
      <c r="B137" s="109" t="s">
        <v>7</v>
      </c>
      <c r="C137" s="112">
        <f>C138+C139+C140+C141+C142</f>
        <v>1909.0333915199999</v>
      </c>
      <c r="D137" s="112">
        <v>1800.6402873530001</v>
      </c>
      <c r="E137" s="113">
        <f t="shared" ref="E137:E142" si="101">((D137-C137)/C137)*100</f>
        <v>-5.6779050931474631</v>
      </c>
      <c r="F137" s="112">
        <f>F138+F139+F140+F141+F142</f>
        <v>4967.3783391339975</v>
      </c>
      <c r="G137" s="112">
        <v>5144.5305479019999</v>
      </c>
      <c r="H137" s="113">
        <f t="shared" ref="H137:H142" si="102">((G137-F137)/F137)*100</f>
        <v>3.5663119793465676</v>
      </c>
      <c r="I137" s="114">
        <f>(G137/G$179)*100</f>
        <v>7.0318915604001484</v>
      </c>
      <c r="J137" s="115">
        <v>133793</v>
      </c>
      <c r="K137" s="115">
        <v>164301</v>
      </c>
      <c r="L137" s="113">
        <f t="shared" ref="L137:L142" si="103">((K137-J137)/J137)*100</f>
        <v>22.802388764733582</v>
      </c>
      <c r="M137" s="115">
        <v>323584</v>
      </c>
      <c r="N137" s="115">
        <v>421028</v>
      </c>
      <c r="O137" s="113">
        <f t="shared" ref="O137:O142" si="104">((N137-M137)/M137)*100</f>
        <v>30.113973496835445</v>
      </c>
      <c r="P137" s="114">
        <f>(N137/N$179)*100</f>
        <v>7.5607350628846115</v>
      </c>
      <c r="Q137" s="115">
        <v>863202</v>
      </c>
      <c r="R137" s="115">
        <v>710374</v>
      </c>
      <c r="S137" s="113">
        <f t="shared" ref="S137:S142" si="105">((R137-Q137)/Q137)*100</f>
        <v>-17.704778255842783</v>
      </c>
      <c r="T137" s="115">
        <v>2165971</v>
      </c>
      <c r="U137" s="115">
        <v>1744782</v>
      </c>
      <c r="V137" s="113">
        <f>((U137-T137)/T137)*100</f>
        <v>-19.445735884737143</v>
      </c>
      <c r="W137" s="114">
        <f>(U137/U$179)*100</f>
        <v>3.8776440446947094</v>
      </c>
      <c r="X137" s="112">
        <v>55371.630396</v>
      </c>
      <c r="Y137" s="112">
        <v>41066.459831</v>
      </c>
      <c r="Z137" s="113">
        <f t="shared" ref="Z137:Z142" si="106">((Y137-X137)/X137)*100</f>
        <v>-25.834837194957139</v>
      </c>
      <c r="AA137" s="112">
        <v>129095.61895699998</v>
      </c>
      <c r="AB137" s="112">
        <v>125075.18443299997</v>
      </c>
      <c r="AC137" s="113">
        <f t="shared" ref="AC137:AC142" si="107">((AB137-AA137)/AA137)*100</f>
        <v>-3.1143074850116825</v>
      </c>
      <c r="AD137" s="114">
        <f>(AB137/AB$179)*100</f>
        <v>7.6373931081537432</v>
      </c>
    </row>
    <row r="138" spans="1:30" s="29" customFormat="1">
      <c r="A138" s="9"/>
      <c r="B138" s="111" t="s">
        <v>3</v>
      </c>
      <c r="C138" s="120">
        <v>231.13067884400007</v>
      </c>
      <c r="D138" s="121">
        <v>342.00445983599985</v>
      </c>
      <c r="E138" s="108">
        <f t="shared" si="101"/>
        <v>47.970170617996246</v>
      </c>
      <c r="F138" s="120">
        <v>554.40979773499998</v>
      </c>
      <c r="G138" s="121">
        <v>841.77478116499969</v>
      </c>
      <c r="H138" s="108">
        <f t="shared" si="102"/>
        <v>51.8325946987243</v>
      </c>
      <c r="I138" s="118">
        <f>(G138/G$180)*100</f>
        <v>8.7273909339707281</v>
      </c>
      <c r="J138" s="122">
        <v>4471</v>
      </c>
      <c r="K138" s="122">
        <v>7369</v>
      </c>
      <c r="L138" s="108">
        <f t="shared" si="103"/>
        <v>64.817714157906508</v>
      </c>
      <c r="M138" s="122">
        <v>10583</v>
      </c>
      <c r="N138" s="122">
        <v>28549</v>
      </c>
      <c r="O138" s="108">
        <f t="shared" si="104"/>
        <v>169.76282717565908</v>
      </c>
      <c r="P138" s="118">
        <f>(N138/N$180)*100</f>
        <v>10.255553639681581</v>
      </c>
      <c r="Q138" s="122">
        <v>0</v>
      </c>
      <c r="R138" s="122">
        <v>0</v>
      </c>
      <c r="S138" s="108" t="s">
        <v>57</v>
      </c>
      <c r="T138" s="119">
        <v>0</v>
      </c>
      <c r="U138" s="119">
        <v>0</v>
      </c>
      <c r="V138" s="108" t="s">
        <v>57</v>
      </c>
      <c r="W138" s="118" t="s">
        <v>57</v>
      </c>
      <c r="X138" s="120">
        <v>200.93343800000002</v>
      </c>
      <c r="Y138" s="120">
        <v>302.10522500000002</v>
      </c>
      <c r="Z138" s="108">
        <f t="shared" si="106"/>
        <v>50.350896300296213</v>
      </c>
      <c r="AA138" s="120">
        <v>470.42321299999998</v>
      </c>
      <c r="AB138" s="120">
        <v>936.38120000000015</v>
      </c>
      <c r="AC138" s="108">
        <f t="shared" si="107"/>
        <v>99.050806619102829</v>
      </c>
      <c r="AD138" s="118">
        <f>(AB138/AB$180)*100</f>
        <v>9.2617275296432364</v>
      </c>
    </row>
    <row r="139" spans="1:30" s="29" customFormat="1">
      <c r="A139" s="9"/>
      <c r="B139" s="111" t="s">
        <v>4</v>
      </c>
      <c r="C139" s="120">
        <v>696.80040881600007</v>
      </c>
      <c r="D139" s="121">
        <v>1058.0733441660004</v>
      </c>
      <c r="E139" s="108">
        <f t="shared" si="101"/>
        <v>51.847405767725306</v>
      </c>
      <c r="F139" s="120">
        <v>1709.8975289979987</v>
      </c>
      <c r="G139" s="121">
        <v>2393.4385695100009</v>
      </c>
      <c r="H139" s="108">
        <f t="shared" si="102"/>
        <v>39.975555781553631</v>
      </c>
      <c r="I139" s="118">
        <f>(G139/G$181)*100</f>
        <v>13.270814869599429</v>
      </c>
      <c r="J139" s="122">
        <v>129267</v>
      </c>
      <c r="K139" s="122">
        <v>156910</v>
      </c>
      <c r="L139" s="108">
        <f t="shared" si="103"/>
        <v>21.384421391383725</v>
      </c>
      <c r="M139" s="122">
        <v>312855</v>
      </c>
      <c r="N139" s="122">
        <v>392412</v>
      </c>
      <c r="O139" s="108">
        <f t="shared" si="104"/>
        <v>25.429352255837369</v>
      </c>
      <c r="P139" s="118">
        <f>(N139/N$181)*100</f>
        <v>7.429748986676846</v>
      </c>
      <c r="Q139" s="122">
        <v>0</v>
      </c>
      <c r="R139" s="122">
        <v>0</v>
      </c>
      <c r="S139" s="108" t="s">
        <v>57</v>
      </c>
      <c r="T139" s="119">
        <v>0</v>
      </c>
      <c r="U139" s="119">
        <v>0</v>
      </c>
      <c r="V139" s="108" t="s">
        <v>57</v>
      </c>
      <c r="W139" s="118" t="s">
        <v>57</v>
      </c>
      <c r="X139" s="120">
        <v>11033.247875999999</v>
      </c>
      <c r="Y139" s="120">
        <v>12920.438220000002</v>
      </c>
      <c r="Z139" s="108">
        <f t="shared" si="106"/>
        <v>17.104576686843963</v>
      </c>
      <c r="AA139" s="120">
        <v>25028.179496999997</v>
      </c>
      <c r="AB139" s="120">
        <v>33624.054586999991</v>
      </c>
      <c r="AC139" s="108">
        <f t="shared" si="107"/>
        <v>34.34478760642714</v>
      </c>
      <c r="AD139" s="118">
        <f>(AB139/AB$181)*100</f>
        <v>6.8462533034417987</v>
      </c>
    </row>
    <row r="140" spans="1:30" s="29" customFormat="1">
      <c r="A140" s="9"/>
      <c r="B140" s="111" t="s">
        <v>5</v>
      </c>
      <c r="C140" s="120">
        <v>933.33823798699973</v>
      </c>
      <c r="D140" s="121">
        <v>362.09167565099995</v>
      </c>
      <c r="E140" s="108">
        <f t="shared" si="101"/>
        <v>-61.204667192040688</v>
      </c>
      <c r="F140" s="120">
        <v>2582.8679153839989</v>
      </c>
      <c r="G140" s="121">
        <v>1802.5468181950002</v>
      </c>
      <c r="H140" s="108">
        <f t="shared" si="102"/>
        <v>-30.211420899275339</v>
      </c>
      <c r="I140" s="118">
        <f>(G140/G$182)*100</f>
        <v>4.2172039616227872</v>
      </c>
      <c r="J140" s="122">
        <v>8</v>
      </c>
      <c r="K140" s="122">
        <v>10</v>
      </c>
      <c r="L140" s="108">
        <f t="shared" si="103"/>
        <v>25</v>
      </c>
      <c r="M140" s="122">
        <v>24</v>
      </c>
      <c r="N140" s="122">
        <v>25</v>
      </c>
      <c r="O140" s="108">
        <f t="shared" si="104"/>
        <v>4.1666666666666661</v>
      </c>
      <c r="P140" s="118">
        <f>(N140/N$182)*100</f>
        <v>7.02247191011236</v>
      </c>
      <c r="Q140" s="122">
        <v>35265</v>
      </c>
      <c r="R140" s="122">
        <v>41328</v>
      </c>
      <c r="S140" s="108">
        <f t="shared" si="105"/>
        <v>17.192683964270522</v>
      </c>
      <c r="T140" s="122">
        <v>69288</v>
      </c>
      <c r="U140" s="122">
        <v>94148</v>
      </c>
      <c r="V140" s="108">
        <f>((U140-T140)/T140)*100</f>
        <v>35.879228726475006</v>
      </c>
      <c r="W140" s="118">
        <f>(U140/U$182)*100</f>
        <v>0.39621108942436484</v>
      </c>
      <c r="X140" s="120">
        <v>3956.487044</v>
      </c>
      <c r="Y140" s="120">
        <v>4647.3863650000003</v>
      </c>
      <c r="Z140" s="108">
        <f t="shared" si="106"/>
        <v>17.462443660664754</v>
      </c>
      <c r="AA140" s="120">
        <v>9798.2800739999984</v>
      </c>
      <c r="AB140" s="120">
        <v>13846.623725999998</v>
      </c>
      <c r="AC140" s="108">
        <f t="shared" si="107"/>
        <v>41.316880324153921</v>
      </c>
      <c r="AD140" s="118">
        <f>(AB140/AB$182)*100</f>
        <v>4.2085451973349919</v>
      </c>
    </row>
    <row r="141" spans="1:30" s="29" customFormat="1">
      <c r="A141" s="9"/>
      <c r="B141" s="111" t="s">
        <v>6</v>
      </c>
      <c r="C141" s="120">
        <v>0.27870877299999963</v>
      </c>
      <c r="D141" s="121">
        <v>8.0077000000005685E-3</v>
      </c>
      <c r="E141" s="108">
        <f t="shared" si="101"/>
        <v>-97.12685757473426</v>
      </c>
      <c r="F141" s="120">
        <v>9.2463793169999988</v>
      </c>
      <c r="G141" s="121">
        <v>12.408179032</v>
      </c>
      <c r="H141" s="108">
        <f t="shared" si="102"/>
        <v>34.195003326186828</v>
      </c>
      <c r="I141" s="118">
        <f>(G141/G$183)*100</f>
        <v>2.0776506921868183</v>
      </c>
      <c r="J141" s="122">
        <v>0</v>
      </c>
      <c r="K141" s="122">
        <v>0</v>
      </c>
      <c r="L141" s="108" t="s">
        <v>57</v>
      </c>
      <c r="M141" s="122">
        <v>1</v>
      </c>
      <c r="N141" s="122">
        <v>0</v>
      </c>
      <c r="O141" s="108">
        <f t="shared" si="104"/>
        <v>-100</v>
      </c>
      <c r="P141" s="118">
        <f>(N141/N$183)*100</f>
        <v>0</v>
      </c>
      <c r="Q141" s="122">
        <v>443</v>
      </c>
      <c r="R141" s="122">
        <v>128</v>
      </c>
      <c r="S141" s="108">
        <f t="shared" si="105"/>
        <v>-71.106094808126414</v>
      </c>
      <c r="T141" s="122">
        <v>17041</v>
      </c>
      <c r="U141" s="122">
        <v>21087</v>
      </c>
      <c r="V141" s="108">
        <f>((U141-T141)/T141)*100</f>
        <v>23.742738102224049</v>
      </c>
      <c r="W141" s="118">
        <f>(U141/U$183)*100</f>
        <v>1.6628827875426129</v>
      </c>
      <c r="X141" s="120">
        <v>-0.91056200000000009</v>
      </c>
      <c r="Y141" s="120">
        <v>0.278721</v>
      </c>
      <c r="Z141" s="108">
        <f t="shared" si="106"/>
        <v>-130.60977725844037</v>
      </c>
      <c r="AA141" s="120">
        <v>-1.9177270000000002</v>
      </c>
      <c r="AB141" s="120">
        <v>1.7778199999999997</v>
      </c>
      <c r="AC141" s="108">
        <f t="shared" si="107"/>
        <v>-192.70454032299693</v>
      </c>
      <c r="AD141" s="118">
        <f>(AB141/AB$183)*100</f>
        <v>1.4361906360384521E-3</v>
      </c>
    </row>
    <row r="142" spans="1:30" s="29" customFormat="1">
      <c r="A142" s="9"/>
      <c r="B142" s="110" t="s">
        <v>25</v>
      </c>
      <c r="C142" s="120">
        <v>47.485357100000009</v>
      </c>
      <c r="D142" s="121">
        <v>38.462799999999994</v>
      </c>
      <c r="E142" s="108">
        <f t="shared" si="101"/>
        <v>-19.000714432870954</v>
      </c>
      <c r="F142" s="120">
        <v>110.95671770000001</v>
      </c>
      <c r="G142" s="121">
        <v>94.362199999999987</v>
      </c>
      <c r="H142" s="108">
        <f t="shared" si="102"/>
        <v>-14.955847689066982</v>
      </c>
      <c r="I142" s="118">
        <f>(G142/G$184)*100</f>
        <v>4.4104796179620651</v>
      </c>
      <c r="J142" s="122">
        <v>47</v>
      </c>
      <c r="K142" s="122">
        <v>12</v>
      </c>
      <c r="L142" s="108">
        <f t="shared" si="103"/>
        <v>-74.468085106382972</v>
      </c>
      <c r="M142" s="122">
        <v>121</v>
      </c>
      <c r="N142" s="122">
        <v>42</v>
      </c>
      <c r="O142" s="108">
        <f t="shared" si="104"/>
        <v>-65.289256198347118</v>
      </c>
      <c r="P142" s="118">
        <f>(N142/N$184)*100</f>
        <v>0.68027210884353739</v>
      </c>
      <c r="Q142" s="122">
        <v>827494</v>
      </c>
      <c r="R142" s="122">
        <v>668918</v>
      </c>
      <c r="S142" s="108">
        <f t="shared" si="105"/>
        <v>-19.163401789015992</v>
      </c>
      <c r="T142" s="122">
        <v>2079642</v>
      </c>
      <c r="U142" s="122">
        <v>1629547</v>
      </c>
      <c r="V142" s="108">
        <f>((U142-T142)/T142)*100</f>
        <v>-21.642907769702671</v>
      </c>
      <c r="W142" s="118">
        <f>(U142/U$184)*100</f>
        <v>8.1617119316830085</v>
      </c>
      <c r="X142" s="120">
        <v>40181.872600000002</v>
      </c>
      <c r="Y142" s="120">
        <v>23196.2513</v>
      </c>
      <c r="Z142" s="108">
        <f t="shared" si="106"/>
        <v>-42.271850963959309</v>
      </c>
      <c r="AA142" s="120">
        <v>93800.65389999999</v>
      </c>
      <c r="AB142" s="120">
        <v>76666.347099999999</v>
      </c>
      <c r="AC142" s="108">
        <f t="shared" si="107"/>
        <v>-18.266724257878543</v>
      </c>
      <c r="AD142" s="118">
        <f>(AB142/AB$184)*100</f>
        <v>11.214624978189811</v>
      </c>
    </row>
    <row r="143" spans="1:30" s="29" customFormat="1">
      <c r="A143" s="9"/>
      <c r="B143" s="110"/>
      <c r="C143" s="120"/>
      <c r="D143" s="121"/>
      <c r="E143" s="108"/>
      <c r="F143" s="120"/>
      <c r="G143" s="121"/>
      <c r="H143" s="108"/>
      <c r="I143" s="118"/>
      <c r="J143" s="122"/>
      <c r="K143" s="122"/>
      <c r="L143" s="108"/>
      <c r="M143" s="122"/>
      <c r="N143" s="122"/>
      <c r="O143" s="108"/>
      <c r="P143" s="118"/>
      <c r="Q143" s="122"/>
      <c r="R143" s="122"/>
      <c r="S143" s="108"/>
      <c r="T143" s="122"/>
      <c r="U143" s="122"/>
      <c r="V143" s="108"/>
      <c r="W143" s="118"/>
      <c r="X143" s="120"/>
      <c r="Y143" s="120"/>
      <c r="Z143" s="108"/>
      <c r="AA143" s="120"/>
      <c r="AB143" s="120"/>
      <c r="AC143" s="108"/>
      <c r="AD143" s="118"/>
    </row>
    <row r="144" spans="1:30" s="30" customFormat="1" ht="15">
      <c r="A144" s="19">
        <v>21</v>
      </c>
      <c r="B144" s="109" t="s">
        <v>13</v>
      </c>
      <c r="C144" s="112">
        <f>C145+C146+C147+C148+C149</f>
        <v>41.085662980539787</v>
      </c>
      <c r="D144" s="112">
        <v>63.679619060539153</v>
      </c>
      <c r="E144" s="113">
        <f t="shared" ref="E144:E149" si="108">((D144-C144)/C144)*100</f>
        <v>54.992312259147404</v>
      </c>
      <c r="F144" s="112">
        <f>F145+F146+F147+F148+F149</f>
        <v>122.04256858115798</v>
      </c>
      <c r="G144" s="112">
        <v>208.83732942553914</v>
      </c>
      <c r="H144" s="113">
        <f>((G144-F144)/F144)*100</f>
        <v>71.118431751674322</v>
      </c>
      <c r="I144" s="114">
        <f>(G144/G$179)*100</f>
        <v>0.28545295641850832</v>
      </c>
      <c r="J144" s="115">
        <v>18771</v>
      </c>
      <c r="K144" s="115">
        <v>19357</v>
      </c>
      <c r="L144" s="113">
        <f t="shared" ref="L144:L146" si="109">((K144-J144)/J144)*100</f>
        <v>3.1218368760321775</v>
      </c>
      <c r="M144" s="115">
        <v>51309</v>
      </c>
      <c r="N144" s="115">
        <v>61913</v>
      </c>
      <c r="O144" s="113">
        <f>((N144-M144)/M144)*100</f>
        <v>20.666939523280519</v>
      </c>
      <c r="P144" s="114">
        <f>(N144/N$179)*100</f>
        <v>1.1118210426583861</v>
      </c>
      <c r="Q144" s="115">
        <v>93827</v>
      </c>
      <c r="R144" s="115">
        <v>303795</v>
      </c>
      <c r="S144" s="113">
        <f t="shared" ref="S144:S149" si="110">((R144-Q144)/Q144)*100</f>
        <v>223.78206699564092</v>
      </c>
      <c r="T144" s="115">
        <v>213432</v>
      </c>
      <c r="U144" s="115">
        <v>803983</v>
      </c>
      <c r="V144" s="113">
        <f>((U144-T144)/T144)*100</f>
        <v>276.69281082499344</v>
      </c>
      <c r="W144" s="114">
        <f>(U144/U$179)*100</f>
        <v>1.7867904941624719</v>
      </c>
      <c r="X144" s="112">
        <v>1391.8828903000003</v>
      </c>
      <c r="Y144" s="112">
        <v>4265.0825614000005</v>
      </c>
      <c r="Z144" s="113">
        <f t="shared" ref="Z144:Z149" si="111">((Y144-X144)/X144)*100</f>
        <v>206.42538902685436</v>
      </c>
      <c r="AA144" s="112">
        <v>4436.8747080000003</v>
      </c>
      <c r="AB144" s="112">
        <v>20598.950860600002</v>
      </c>
      <c r="AC144" s="113">
        <f t="shared" ref="AC144:AC149" si="112">((AB144-AA144)/AA144)*100</f>
        <v>364.26712982132739</v>
      </c>
      <c r="AD144" s="114">
        <f>(AB144/AB$179)*100</f>
        <v>1.2578217337925908</v>
      </c>
    </row>
    <row r="145" spans="1:30" s="29" customFormat="1">
      <c r="A145" s="9"/>
      <c r="B145" s="111" t="s">
        <v>3</v>
      </c>
      <c r="C145" s="120">
        <v>4.3136612000000012</v>
      </c>
      <c r="D145" s="121">
        <v>6.0846833</v>
      </c>
      <c r="E145" s="108">
        <f t="shared" si="108"/>
        <v>41.056124203727414</v>
      </c>
      <c r="F145" s="120">
        <v>11.324148100000002</v>
      </c>
      <c r="G145" s="121">
        <v>19.022083300000002</v>
      </c>
      <c r="H145" s="108">
        <f>((G145-F145)/F145)*100</f>
        <v>67.978051258442989</v>
      </c>
      <c r="I145" s="118">
        <f>(G145/G$180)*100</f>
        <v>0.19721802203185165</v>
      </c>
      <c r="J145" s="122">
        <v>147</v>
      </c>
      <c r="K145" s="122">
        <v>726</v>
      </c>
      <c r="L145" s="108">
        <f t="shared" si="109"/>
        <v>393.87755102040819</v>
      </c>
      <c r="M145" s="122">
        <v>412</v>
      </c>
      <c r="N145" s="122">
        <v>1910</v>
      </c>
      <c r="O145" s="108">
        <f>((N145-M145)/M145)*100</f>
        <v>363.59223300970871</v>
      </c>
      <c r="P145" s="118">
        <f>(N145/N$180)*100</f>
        <v>0.68612236687070727</v>
      </c>
      <c r="Q145" s="122">
        <v>0</v>
      </c>
      <c r="R145" s="122">
        <v>0</v>
      </c>
      <c r="S145" s="108" t="s">
        <v>57</v>
      </c>
      <c r="T145" s="119">
        <v>0</v>
      </c>
      <c r="U145" s="119">
        <v>0</v>
      </c>
      <c r="V145" s="108" t="s">
        <v>57</v>
      </c>
      <c r="W145" s="118" t="s">
        <v>57</v>
      </c>
      <c r="X145" s="120">
        <v>4.0491020000000013</v>
      </c>
      <c r="Y145" s="120">
        <v>20.150199999999998</v>
      </c>
      <c r="Z145" s="108">
        <f t="shared" si="111"/>
        <v>397.64614475011967</v>
      </c>
      <c r="AA145" s="120">
        <v>13.532727000000001</v>
      </c>
      <c r="AB145" s="120">
        <v>56.186999999999998</v>
      </c>
      <c r="AC145" s="108">
        <f t="shared" si="112"/>
        <v>315.19347874231107</v>
      </c>
      <c r="AD145" s="118">
        <f>(AB145/AB$180)*100</f>
        <v>0.55574448174318802</v>
      </c>
    </row>
    <row r="146" spans="1:30" s="29" customFormat="1">
      <c r="A146" s="9"/>
      <c r="B146" s="111" t="s">
        <v>4</v>
      </c>
      <c r="C146" s="120">
        <v>32.704347009539781</v>
      </c>
      <c r="D146" s="121">
        <v>37.490691414539157</v>
      </c>
      <c r="E146" s="108">
        <f t="shared" si="108"/>
        <v>14.635193308104306</v>
      </c>
      <c r="F146" s="120">
        <v>99.316243773157979</v>
      </c>
      <c r="G146" s="121">
        <v>115.48559411453917</v>
      </c>
      <c r="H146" s="108">
        <f>((G146-F146)/F146)*100</f>
        <v>16.280670439281405</v>
      </c>
      <c r="I146" s="118">
        <f>(G146/G$181)*100</f>
        <v>0.64032892221399751</v>
      </c>
      <c r="J146" s="122">
        <v>18624</v>
      </c>
      <c r="K146" s="122">
        <v>18626</v>
      </c>
      <c r="L146" s="108">
        <f t="shared" si="109"/>
        <v>1.0738831615120275E-2</v>
      </c>
      <c r="M146" s="122">
        <v>50895</v>
      </c>
      <c r="N146" s="122">
        <v>59941</v>
      </c>
      <c r="O146" s="108">
        <f>((N146-M146)/M146)*100</f>
        <v>17.773848118675705</v>
      </c>
      <c r="P146" s="118">
        <f>(N146/N$181)*100</f>
        <v>1.1348954262621855</v>
      </c>
      <c r="Q146" s="122">
        <v>0</v>
      </c>
      <c r="R146" s="122">
        <v>0</v>
      </c>
      <c r="S146" s="108" t="s">
        <v>57</v>
      </c>
      <c r="T146" s="119">
        <v>0</v>
      </c>
      <c r="U146" s="119">
        <v>0</v>
      </c>
      <c r="V146" s="108" t="s">
        <v>57</v>
      </c>
      <c r="W146" s="118" t="s">
        <v>57</v>
      </c>
      <c r="X146" s="120">
        <v>757.86026410000045</v>
      </c>
      <c r="Y146" s="120">
        <v>814.10818100000017</v>
      </c>
      <c r="Z146" s="108">
        <f t="shared" si="111"/>
        <v>7.421937732386211</v>
      </c>
      <c r="AA146" s="120">
        <v>2147.0695874000007</v>
      </c>
      <c r="AB146" s="120">
        <v>2586.1614810000001</v>
      </c>
      <c r="AC146" s="108">
        <f t="shared" si="112"/>
        <v>20.450752792401051</v>
      </c>
      <c r="AD146" s="118">
        <f>(AB146/AB$181)*100</f>
        <v>0.526572919298544</v>
      </c>
    </row>
    <row r="147" spans="1:30" s="29" customFormat="1" ht="14.25" customHeight="1">
      <c r="A147" s="9"/>
      <c r="B147" s="111" t="s">
        <v>5</v>
      </c>
      <c r="C147" s="120">
        <v>3.9475411280000019</v>
      </c>
      <c r="D147" s="121">
        <v>10.994839010999996</v>
      </c>
      <c r="E147" s="108">
        <f t="shared" si="108"/>
        <v>178.52373552268639</v>
      </c>
      <c r="F147" s="120">
        <v>10.183531781000003</v>
      </c>
      <c r="G147" s="121">
        <v>34.77415431099999</v>
      </c>
      <c r="H147" s="108">
        <f>((G147-F147)/F147)*100</f>
        <v>241.47440258280645</v>
      </c>
      <c r="I147" s="118">
        <f>(G147/G$182)*100</f>
        <v>8.1356944431146896E-2</v>
      </c>
      <c r="J147" s="122">
        <v>0</v>
      </c>
      <c r="K147" s="122">
        <v>0</v>
      </c>
      <c r="L147" s="108" t="s">
        <v>57</v>
      </c>
      <c r="M147" s="122">
        <v>0</v>
      </c>
      <c r="N147" s="122">
        <v>1</v>
      </c>
      <c r="O147" s="108" t="s">
        <v>57</v>
      </c>
      <c r="P147" s="118">
        <f>(N147/N$182)*100</f>
        <v>0.2808988764044944</v>
      </c>
      <c r="Q147" s="122">
        <v>84584</v>
      </c>
      <c r="R147" s="122">
        <v>135768</v>
      </c>
      <c r="S147" s="108">
        <f t="shared" si="110"/>
        <v>60.512626501465995</v>
      </c>
      <c r="T147" s="122">
        <v>176164</v>
      </c>
      <c r="U147" s="122">
        <v>412347</v>
      </c>
      <c r="V147" s="108">
        <f>((U147-T147)/T147)*100</f>
        <v>134.06995753956542</v>
      </c>
      <c r="W147" s="118">
        <f>(U147/U$182)*100</f>
        <v>1.7353151855681328</v>
      </c>
      <c r="X147" s="120">
        <v>540.60586360000002</v>
      </c>
      <c r="Y147" s="120">
        <v>1346.5799958999999</v>
      </c>
      <c r="Z147" s="108">
        <f t="shared" si="111"/>
        <v>149.08719763652962</v>
      </c>
      <c r="AA147" s="120">
        <v>1146.638592</v>
      </c>
      <c r="AB147" s="120">
        <v>3923.8325566000003</v>
      </c>
      <c r="AC147" s="108">
        <f t="shared" si="112"/>
        <v>242.20307810815424</v>
      </c>
      <c r="AD147" s="118">
        <f>(AB147/AB$182)*100</f>
        <v>1.1926103422755503</v>
      </c>
    </row>
    <row r="148" spans="1:30" s="27" customFormat="1">
      <c r="A148" s="9"/>
      <c r="B148" s="111" t="s">
        <v>6</v>
      </c>
      <c r="C148" s="120">
        <v>0</v>
      </c>
      <c r="D148" s="121">
        <v>0</v>
      </c>
      <c r="E148" s="108" t="s">
        <v>57</v>
      </c>
      <c r="F148" s="120">
        <v>0</v>
      </c>
      <c r="G148" s="121">
        <v>0</v>
      </c>
      <c r="H148" s="108" t="s">
        <v>57</v>
      </c>
      <c r="I148" s="118">
        <f>(G148/G$183)*100</f>
        <v>0</v>
      </c>
      <c r="J148" s="122">
        <v>0</v>
      </c>
      <c r="K148" s="122">
        <v>0</v>
      </c>
      <c r="L148" s="108" t="s">
        <v>57</v>
      </c>
      <c r="M148" s="122">
        <v>0</v>
      </c>
      <c r="N148" s="122">
        <v>0</v>
      </c>
      <c r="O148" s="108" t="s">
        <v>57</v>
      </c>
      <c r="P148" s="118">
        <f>(N148/N$183)*100</f>
        <v>0</v>
      </c>
      <c r="Q148" s="122">
        <v>0</v>
      </c>
      <c r="R148" s="122">
        <v>0</v>
      </c>
      <c r="S148" s="108" t="s">
        <v>57</v>
      </c>
      <c r="T148" s="122">
        <v>0</v>
      </c>
      <c r="U148" s="122">
        <v>0</v>
      </c>
      <c r="V148" s="108" t="s">
        <v>57</v>
      </c>
      <c r="W148" s="118">
        <f>(U148/U$183)*100</f>
        <v>0</v>
      </c>
      <c r="X148" s="120">
        <v>0</v>
      </c>
      <c r="Y148" s="120">
        <v>0</v>
      </c>
      <c r="Z148" s="108" t="e">
        <f t="shared" si="111"/>
        <v>#DIV/0!</v>
      </c>
      <c r="AA148" s="120">
        <v>0</v>
      </c>
      <c r="AB148" s="120">
        <v>0</v>
      </c>
      <c r="AC148" s="108" t="s">
        <v>57</v>
      </c>
      <c r="AD148" s="118">
        <f>(AB148/AB$183)*100</f>
        <v>0</v>
      </c>
    </row>
    <row r="149" spans="1:30" s="27" customFormat="1">
      <c r="A149" s="9"/>
      <c r="B149" s="110" t="s">
        <v>25</v>
      </c>
      <c r="C149" s="120">
        <v>0.12011364300000003</v>
      </c>
      <c r="D149" s="121">
        <v>9.1094053349999982</v>
      </c>
      <c r="E149" s="108">
        <f t="shared" si="108"/>
        <v>7483.988885425777</v>
      </c>
      <c r="F149" s="120">
        <v>1.2186449270000002</v>
      </c>
      <c r="G149" s="121">
        <v>39.555497699999997</v>
      </c>
      <c r="H149" s="108">
        <f>((G149-F149)/F149)*100</f>
        <v>3145.8591361288286</v>
      </c>
      <c r="I149" s="118">
        <f>(G149/G$184)*100</f>
        <v>1.8488199340858456</v>
      </c>
      <c r="J149" s="122">
        <v>0</v>
      </c>
      <c r="K149" s="122">
        <v>5</v>
      </c>
      <c r="L149" s="108" t="s">
        <v>57</v>
      </c>
      <c r="M149" s="122">
        <v>2</v>
      </c>
      <c r="N149" s="122">
        <v>61</v>
      </c>
      <c r="O149" s="108">
        <f>((N149-M149)/M149)*100</f>
        <v>2950</v>
      </c>
      <c r="P149" s="118">
        <f>(N149/N$184)*100</f>
        <v>0.98801425332037573</v>
      </c>
      <c r="Q149" s="122">
        <v>9243</v>
      </c>
      <c r="R149" s="122">
        <v>168027</v>
      </c>
      <c r="S149" s="108">
        <f t="shared" si="110"/>
        <v>1717.8838039597533</v>
      </c>
      <c r="T149" s="122">
        <v>37268</v>
      </c>
      <c r="U149" s="122">
        <v>391636</v>
      </c>
      <c r="V149" s="108">
        <f>((U149-T149)/T149)*100</f>
        <v>950.86401202103673</v>
      </c>
      <c r="W149" s="118">
        <f>(U149/U$184)*100</f>
        <v>1.961539135770006</v>
      </c>
      <c r="X149" s="120">
        <v>89.367660599999994</v>
      </c>
      <c r="Y149" s="120">
        <v>2084.2441844999998</v>
      </c>
      <c r="Z149" s="108">
        <f t="shared" si="111"/>
        <v>2232.2129845480144</v>
      </c>
      <c r="AA149" s="120">
        <v>1129.6338016</v>
      </c>
      <c r="AB149" s="120">
        <v>14032.769823000001</v>
      </c>
      <c r="AC149" s="108">
        <f t="shared" si="112"/>
        <v>1142.2406095784449</v>
      </c>
      <c r="AD149" s="118">
        <f>(AB149/AB$184)*100</f>
        <v>2.0526900905417471</v>
      </c>
    </row>
    <row r="150" spans="1:30" s="27" customFormat="1">
      <c r="A150" s="9"/>
      <c r="B150" s="110"/>
      <c r="C150" s="120"/>
      <c r="D150" s="121"/>
      <c r="E150" s="108"/>
      <c r="F150" s="120"/>
      <c r="G150" s="121"/>
      <c r="H150" s="108"/>
      <c r="I150" s="118"/>
      <c r="J150" s="122"/>
      <c r="K150" s="122"/>
      <c r="L150" s="108"/>
      <c r="M150" s="122"/>
      <c r="N150" s="122"/>
      <c r="O150" s="108"/>
      <c r="P150" s="118"/>
      <c r="Q150" s="122"/>
      <c r="R150" s="122"/>
      <c r="S150" s="108"/>
      <c r="T150" s="122"/>
      <c r="U150" s="122"/>
      <c r="V150" s="108"/>
      <c r="W150" s="118"/>
      <c r="X150" s="120"/>
      <c r="Y150" s="120"/>
      <c r="Z150" s="108"/>
      <c r="AA150" s="120"/>
      <c r="AB150" s="120"/>
      <c r="AC150" s="108"/>
      <c r="AD150" s="118"/>
    </row>
    <row r="151" spans="1:30" s="26" customFormat="1" ht="15">
      <c r="A151" s="19">
        <v>22</v>
      </c>
      <c r="B151" s="109" t="s">
        <v>61</v>
      </c>
      <c r="C151" s="112">
        <f>C152+C153+C154+C155+C156</f>
        <v>85.397591288000001</v>
      </c>
      <c r="D151" s="112">
        <v>137.54284944</v>
      </c>
      <c r="E151" s="113">
        <f t="shared" ref="E151:E156" si="113">((D151-C151)/C151)*100</f>
        <v>61.061743505319932</v>
      </c>
      <c r="F151" s="112">
        <f>F152+F153+F154+F155+F156</f>
        <v>190.75712366300002</v>
      </c>
      <c r="G151" s="112">
        <v>437.15556970400002</v>
      </c>
      <c r="H151" s="113">
        <f t="shared" ref="H151:H156" si="114">((G151-F151)/F151)*100</f>
        <v>129.16867339449846</v>
      </c>
      <c r="I151" s="114">
        <f>(G151/G$179)*100</f>
        <v>0.59753373656943343</v>
      </c>
      <c r="J151" s="115">
        <v>5884</v>
      </c>
      <c r="K151" s="115">
        <v>10184</v>
      </c>
      <c r="L151" s="113">
        <f t="shared" ref="L151:L153" si="115">((K151-J151)/J151)*100</f>
        <v>73.079537729435756</v>
      </c>
      <c r="M151" s="115">
        <v>14466</v>
      </c>
      <c r="N151" s="115">
        <v>25289</v>
      </c>
      <c r="O151" s="113">
        <f>((N151-M151)/M151)*100</f>
        <v>74.816811834646757</v>
      </c>
      <c r="P151" s="114">
        <f>(N151/N$179)*100</f>
        <v>0.45413471076814116</v>
      </c>
      <c r="Q151" s="115">
        <v>836647</v>
      </c>
      <c r="R151" s="115">
        <v>281691</v>
      </c>
      <c r="S151" s="113">
        <f t="shared" ref="S151:S156" si="116">((R151-Q151)/Q151)*100</f>
        <v>-66.330961564435171</v>
      </c>
      <c r="T151" s="115">
        <v>1673177</v>
      </c>
      <c r="U151" s="115">
        <v>721526</v>
      </c>
      <c r="V151" s="113">
        <f>((U151-T151)/T151)*100</f>
        <v>-56.87688750203953</v>
      </c>
      <c r="W151" s="114">
        <f>(U151/U$179)*100</f>
        <v>1.603536142046625</v>
      </c>
      <c r="X151" s="112">
        <v>17712.2221307</v>
      </c>
      <c r="Y151" s="112">
        <v>7724.720194999999</v>
      </c>
      <c r="Z151" s="113">
        <f t="shared" ref="Z151:Z156" si="117">((Y151-X151)/X151)*100</f>
        <v>-56.387628057063488</v>
      </c>
      <c r="AA151" s="112">
        <v>36349.044062699999</v>
      </c>
      <c r="AB151" s="112">
        <v>30224.779281899999</v>
      </c>
      <c r="AC151" s="113">
        <f t="shared" ref="AC151:AC156" si="118">((AB151-AA151)/AA151)*100</f>
        <v>-16.848489248399485</v>
      </c>
      <c r="AD151" s="114">
        <f>(AB151/AB$179)*100</f>
        <v>1.8455980858993355</v>
      </c>
    </row>
    <row r="152" spans="1:30" s="27" customFormat="1">
      <c r="A152" s="9"/>
      <c r="B152" s="111" t="s">
        <v>3</v>
      </c>
      <c r="C152" s="120">
        <v>10.9134935</v>
      </c>
      <c r="D152" s="121">
        <v>15.972869800000002</v>
      </c>
      <c r="E152" s="108">
        <f t="shared" si="113"/>
        <v>46.358906980610762</v>
      </c>
      <c r="F152" s="120">
        <v>28.507798659999999</v>
      </c>
      <c r="G152" s="121">
        <v>40.273909699999997</v>
      </c>
      <c r="H152" s="108">
        <f t="shared" si="114"/>
        <v>41.27330622868935</v>
      </c>
      <c r="I152" s="118">
        <f>(G152/G$180)*100</f>
        <v>0.41755367618032685</v>
      </c>
      <c r="J152" s="122">
        <v>239</v>
      </c>
      <c r="K152" s="122">
        <v>289</v>
      </c>
      <c r="L152" s="108">
        <f t="shared" si="115"/>
        <v>20.920502092050206</v>
      </c>
      <c r="M152" s="122">
        <v>607</v>
      </c>
      <c r="N152" s="122">
        <v>777</v>
      </c>
      <c r="O152" s="108">
        <f>((N152-M152)/M152)*100</f>
        <v>28.006589785831959</v>
      </c>
      <c r="P152" s="118">
        <f>(N152/N$180)*100</f>
        <v>0.2791188895594448</v>
      </c>
      <c r="Q152" s="122">
        <v>0</v>
      </c>
      <c r="R152" s="122">
        <v>0</v>
      </c>
      <c r="S152" s="108" t="s">
        <v>57</v>
      </c>
      <c r="T152" s="119">
        <v>0</v>
      </c>
      <c r="U152" s="119">
        <v>0</v>
      </c>
      <c r="V152" s="108" t="s">
        <v>57</v>
      </c>
      <c r="W152" s="118" t="s">
        <v>57</v>
      </c>
      <c r="X152" s="120">
        <v>36.496228700000003</v>
      </c>
      <c r="Y152" s="120">
        <v>42.101698900000002</v>
      </c>
      <c r="Z152" s="108">
        <f t="shared" si="117"/>
        <v>15.35903954920142</v>
      </c>
      <c r="AA152" s="120">
        <v>47.441420299999997</v>
      </c>
      <c r="AB152" s="120">
        <v>134.32040749999999</v>
      </c>
      <c r="AC152" s="108">
        <f t="shared" si="118"/>
        <v>183.12897601002049</v>
      </c>
      <c r="AD152" s="118">
        <f>(AB152/AB$180)*100</f>
        <v>1.3285604366423072</v>
      </c>
    </row>
    <row r="153" spans="1:30" s="27" customFormat="1">
      <c r="A153" s="9"/>
      <c r="B153" s="111" t="s">
        <v>4</v>
      </c>
      <c r="C153" s="120">
        <v>38.406831699999998</v>
      </c>
      <c r="D153" s="121">
        <v>74.319852699999998</v>
      </c>
      <c r="E153" s="108">
        <f t="shared" si="113"/>
        <v>93.506856489805173</v>
      </c>
      <c r="F153" s="120">
        <v>90.801661060000001</v>
      </c>
      <c r="G153" s="121">
        <v>179.14355815000002</v>
      </c>
      <c r="H153" s="108">
        <f t="shared" si="114"/>
        <v>97.291058399939828</v>
      </c>
      <c r="I153" s="118">
        <f>(G153/G$181)*100</f>
        <v>0.9932910021487128</v>
      </c>
      <c r="J153" s="122">
        <v>5645</v>
      </c>
      <c r="K153" s="122">
        <v>9891</v>
      </c>
      <c r="L153" s="108">
        <f t="shared" si="115"/>
        <v>75.217006200177153</v>
      </c>
      <c r="M153" s="122">
        <v>13857</v>
      </c>
      <c r="N153" s="122">
        <v>24494</v>
      </c>
      <c r="O153" s="108">
        <f>((N153-M153)/M153)*100</f>
        <v>76.762647037598327</v>
      </c>
      <c r="P153" s="118">
        <f>(N153/N$181)*100</f>
        <v>0.46375817171662093</v>
      </c>
      <c r="Q153" s="122">
        <v>0</v>
      </c>
      <c r="R153" s="122">
        <v>0</v>
      </c>
      <c r="S153" s="108" t="s">
        <v>57</v>
      </c>
      <c r="T153" s="119">
        <v>0</v>
      </c>
      <c r="U153" s="119">
        <v>0</v>
      </c>
      <c r="V153" s="108" t="s">
        <v>57</v>
      </c>
      <c r="W153" s="118" t="s">
        <v>57</v>
      </c>
      <c r="X153" s="120">
        <v>515.49540200000001</v>
      </c>
      <c r="Y153" s="120">
        <v>923.62879039999996</v>
      </c>
      <c r="Z153" s="108">
        <f t="shared" si="117"/>
        <v>79.173041469727778</v>
      </c>
      <c r="AA153" s="120">
        <v>1378.9551174000001</v>
      </c>
      <c r="AB153" s="120">
        <v>2466.6250212999998</v>
      </c>
      <c r="AC153" s="108">
        <f t="shared" si="118"/>
        <v>78.876381847060088</v>
      </c>
      <c r="AD153" s="118">
        <f>(AB153/AB$181)*100</f>
        <v>0.50223388903717658</v>
      </c>
    </row>
    <row r="154" spans="1:30">
      <c r="A154" s="9"/>
      <c r="B154" s="111" t="s">
        <v>5</v>
      </c>
      <c r="C154" s="120">
        <v>7.5746582999999994</v>
      </c>
      <c r="D154" s="121">
        <v>17.168218199999998</v>
      </c>
      <c r="E154" s="108">
        <f t="shared" si="113"/>
        <v>126.65336864106465</v>
      </c>
      <c r="F154" s="120">
        <v>16.784705800000001</v>
      </c>
      <c r="G154" s="121">
        <v>46.879015899999992</v>
      </c>
      <c r="H154" s="108">
        <f t="shared" si="114"/>
        <v>179.29602376468219</v>
      </c>
      <c r="I154" s="118">
        <f>(G154/G$182)*100</f>
        <v>0.10967724642427039</v>
      </c>
      <c r="J154" s="122">
        <v>0</v>
      </c>
      <c r="K154" s="122">
        <v>0</v>
      </c>
      <c r="L154" s="108" t="s">
        <v>57</v>
      </c>
      <c r="M154" s="122">
        <v>0</v>
      </c>
      <c r="N154" s="122">
        <v>0</v>
      </c>
      <c r="O154" s="108" t="s">
        <v>57</v>
      </c>
      <c r="P154" s="118">
        <f>(N154/N$182)*100</f>
        <v>0</v>
      </c>
      <c r="Q154" s="122">
        <v>5108</v>
      </c>
      <c r="R154" s="122">
        <v>7644</v>
      </c>
      <c r="S154" s="108">
        <f t="shared" si="116"/>
        <v>49.647611589663271</v>
      </c>
      <c r="T154" s="122">
        <v>12729</v>
      </c>
      <c r="U154" s="122">
        <v>20347</v>
      </c>
      <c r="V154" s="108">
        <f>((U154-T154)/T154)*100</f>
        <v>59.847592112499015</v>
      </c>
      <c r="W154" s="118">
        <f>(U154/U$182)*100</f>
        <v>8.5628022225831144E-2</v>
      </c>
      <c r="X154" s="120">
        <v>419.02780000000001</v>
      </c>
      <c r="Y154" s="120">
        <v>949.08140000000003</v>
      </c>
      <c r="Z154" s="108">
        <f t="shared" si="117"/>
        <v>126.49604632437274</v>
      </c>
      <c r="AA154" s="120">
        <v>965.60039999999992</v>
      </c>
      <c r="AB154" s="120">
        <v>2582.4128000000001</v>
      </c>
      <c r="AC154" s="108">
        <f t="shared" si="118"/>
        <v>167.44114853307852</v>
      </c>
      <c r="AD154" s="118">
        <f>(AB154/AB$182)*100</f>
        <v>0.78489899068818025</v>
      </c>
    </row>
    <row r="155" spans="1:30">
      <c r="A155" s="9"/>
      <c r="B155" s="111" t="s">
        <v>6</v>
      </c>
      <c r="C155" s="120">
        <v>0.16296612499999999</v>
      </c>
      <c r="D155" s="121">
        <v>9.1033339999999994E-3</v>
      </c>
      <c r="E155" s="108">
        <f t="shared" si="113"/>
        <v>-94.413971615266675</v>
      </c>
      <c r="F155" s="120">
        <v>0.42936819799999992</v>
      </c>
      <c r="G155" s="121">
        <v>5.8788557999999991E-2</v>
      </c>
      <c r="H155" s="108">
        <f t="shared" si="114"/>
        <v>-86.308124757763267</v>
      </c>
      <c r="I155" s="118">
        <f>(G155/G$183)*100</f>
        <v>9.8436755229246199E-3</v>
      </c>
      <c r="J155" s="122">
        <v>0</v>
      </c>
      <c r="K155" s="122">
        <v>0</v>
      </c>
      <c r="L155" s="108" t="s">
        <v>57</v>
      </c>
      <c r="M155" s="122">
        <v>0</v>
      </c>
      <c r="N155" s="122">
        <v>0</v>
      </c>
      <c r="O155" s="108" t="s">
        <v>57</v>
      </c>
      <c r="P155" s="118">
        <f>(N155/N$183)*100</f>
        <v>0</v>
      </c>
      <c r="Q155" s="122">
        <v>82</v>
      </c>
      <c r="R155" s="122">
        <v>3</v>
      </c>
      <c r="S155" s="108">
        <f t="shared" si="116"/>
        <v>-96.341463414634148</v>
      </c>
      <c r="T155" s="122">
        <v>294</v>
      </c>
      <c r="U155" s="122">
        <v>29</v>
      </c>
      <c r="V155" s="108">
        <f>((U155-T155)/T155)*100</f>
        <v>-90.136054421768705</v>
      </c>
      <c r="W155" s="118">
        <f>(U155/U$183)*100</f>
        <v>2.2868876956767571E-3</v>
      </c>
      <c r="X155" s="120">
        <v>25.730300000000003</v>
      </c>
      <c r="Y155" s="120">
        <v>0.74</v>
      </c>
      <c r="Z155" s="108">
        <f t="shared" si="117"/>
        <v>-97.124013322813965</v>
      </c>
      <c r="AA155" s="120">
        <v>74.725400000000008</v>
      </c>
      <c r="AB155" s="120">
        <v>8.0324000000000009</v>
      </c>
      <c r="AC155" s="108">
        <f t="shared" si="118"/>
        <v>-89.25077684428588</v>
      </c>
      <c r="AD155" s="118">
        <f>(AB155/AB$183)*100</f>
        <v>6.4888783256546022E-3</v>
      </c>
    </row>
    <row r="156" spans="1:30">
      <c r="A156" s="9"/>
      <c r="B156" s="110" t="s">
        <v>25</v>
      </c>
      <c r="C156" s="120">
        <v>28.339641663000002</v>
      </c>
      <c r="D156" s="121">
        <v>30.072805406000001</v>
      </c>
      <c r="E156" s="108">
        <f t="shared" si="113"/>
        <v>6.115686865803962</v>
      </c>
      <c r="F156" s="120">
        <v>54.233589944999991</v>
      </c>
      <c r="G156" s="121">
        <v>170.80029739600002</v>
      </c>
      <c r="H156" s="108">
        <f t="shared" si="114"/>
        <v>214.93452225680437</v>
      </c>
      <c r="I156" s="118">
        <f>(G156/G$184)*100</f>
        <v>7.9831885056401557</v>
      </c>
      <c r="J156" s="122">
        <v>0</v>
      </c>
      <c r="K156" s="122">
        <v>4</v>
      </c>
      <c r="L156" s="108" t="s">
        <v>57</v>
      </c>
      <c r="M156" s="122">
        <v>2</v>
      </c>
      <c r="N156" s="122">
        <v>18</v>
      </c>
      <c r="O156" s="108">
        <f>((N156-M156)/M156)*100</f>
        <v>800</v>
      </c>
      <c r="P156" s="118">
        <f>(N156/N$184)*100</f>
        <v>0.29154518950437319</v>
      </c>
      <c r="Q156" s="122">
        <v>831457</v>
      </c>
      <c r="R156" s="122">
        <v>274044</v>
      </c>
      <c r="S156" s="108">
        <f t="shared" si="116"/>
        <v>-67.040508408733103</v>
      </c>
      <c r="T156" s="122">
        <v>1660154</v>
      </c>
      <c r="U156" s="122">
        <v>701150</v>
      </c>
      <c r="V156" s="108">
        <f>((U156-T156)/T156)*100</f>
        <v>-57.765966289874314</v>
      </c>
      <c r="W156" s="118">
        <f>(U156/U$184)*100</f>
        <v>3.5117638956713373</v>
      </c>
      <c r="X156" s="120">
        <v>16715.472399999999</v>
      </c>
      <c r="Y156" s="120">
        <v>5809.1683057</v>
      </c>
      <c r="Z156" s="108">
        <f t="shared" si="117"/>
        <v>-65.246759608780181</v>
      </c>
      <c r="AA156" s="120">
        <v>33882.321725000002</v>
      </c>
      <c r="AB156" s="120">
        <v>25033.388653099999</v>
      </c>
      <c r="AC156" s="108">
        <f t="shared" si="118"/>
        <v>-26.116666808493338</v>
      </c>
      <c r="AD156" s="118">
        <f>(AB156/AB$184)*100</f>
        <v>3.6618422071369126</v>
      </c>
    </row>
    <row r="157" spans="1:30">
      <c r="A157" s="9"/>
      <c r="B157" s="110"/>
      <c r="C157" s="120"/>
      <c r="D157" s="121"/>
      <c r="E157" s="108"/>
      <c r="F157" s="120"/>
      <c r="G157" s="121"/>
      <c r="H157" s="108"/>
      <c r="I157" s="118"/>
      <c r="J157" s="122"/>
      <c r="K157" s="122"/>
      <c r="L157" s="108"/>
      <c r="M157" s="122"/>
      <c r="N157" s="122"/>
      <c r="O157" s="108"/>
      <c r="P157" s="118"/>
      <c r="Q157" s="122"/>
      <c r="R157" s="122"/>
      <c r="S157" s="108"/>
      <c r="T157" s="122"/>
      <c r="U157" s="122"/>
      <c r="V157" s="108"/>
      <c r="W157" s="118"/>
      <c r="X157" s="120"/>
      <c r="Y157" s="120"/>
      <c r="Z157" s="108"/>
      <c r="AA157" s="120"/>
      <c r="AB157" s="120"/>
      <c r="AC157" s="108"/>
      <c r="AD157" s="118"/>
    </row>
    <row r="158" spans="1:30" s="24" customFormat="1" ht="15">
      <c r="A158" s="19">
        <v>23</v>
      </c>
      <c r="B158" s="109" t="s">
        <v>42</v>
      </c>
      <c r="C158" s="112">
        <f>C159+C160+C161+C162+C163</f>
        <v>264.85150950099995</v>
      </c>
      <c r="D158" s="112">
        <v>376.56332173059963</v>
      </c>
      <c r="E158" s="113">
        <f t="shared" ref="E158:E163" si="119">((D158-C158)/C158)*100</f>
        <v>42.179035505620902</v>
      </c>
      <c r="F158" s="112">
        <f>F159+F160+F161+F162+F163</f>
        <v>980.00357355500012</v>
      </c>
      <c r="G158" s="112">
        <v>1037.5472290405999</v>
      </c>
      <c r="H158" s="113">
        <f t="shared" ref="H158:H163" si="120">((G158-F158)/F158)*100</f>
        <v>5.871780168806727</v>
      </c>
      <c r="I158" s="114">
        <f>(G158/G$179)*100</f>
        <v>1.4181895773526927</v>
      </c>
      <c r="J158" s="115">
        <v>34246</v>
      </c>
      <c r="K158" s="115">
        <v>38552</v>
      </c>
      <c r="L158" s="113">
        <f t="shared" ref="L158:L163" si="121">((K158-J158)/J158)*100</f>
        <v>12.573731238684809</v>
      </c>
      <c r="M158" s="115">
        <v>129706</v>
      </c>
      <c r="N158" s="115">
        <v>120675</v>
      </c>
      <c r="O158" s="113">
        <f t="shared" ref="O158:O163" si="122">((N158-M158)/M158)*100</f>
        <v>-6.9626694216150362</v>
      </c>
      <c r="P158" s="114">
        <f>(N158/N$179)*100</f>
        <v>2.1670570691583468</v>
      </c>
      <c r="Q158" s="115">
        <v>38977</v>
      </c>
      <c r="R158" s="115">
        <v>39070</v>
      </c>
      <c r="S158" s="113">
        <f t="shared" ref="S158:S163" si="123">((R158-Q158)/Q158)*100</f>
        <v>0.23860225261051388</v>
      </c>
      <c r="T158" s="115">
        <v>210438</v>
      </c>
      <c r="U158" s="115">
        <v>136881</v>
      </c>
      <c r="V158" s="113">
        <f>((U158-T158)/T158)*100</f>
        <v>-34.954238302968093</v>
      </c>
      <c r="W158" s="114">
        <f>(U158/U$179)*100</f>
        <v>0.30420751387958866</v>
      </c>
      <c r="X158" s="112">
        <v>16707.708196214997</v>
      </c>
      <c r="Y158" s="112">
        <v>20697.211233594004</v>
      </c>
      <c r="Z158" s="113">
        <f t="shared" ref="Z158:Z163" si="124">((Y158-X158)/X158)*100</f>
        <v>23.878218308138742</v>
      </c>
      <c r="AA158" s="112">
        <v>90587.566969775013</v>
      </c>
      <c r="AB158" s="112">
        <v>74126.105034784996</v>
      </c>
      <c r="AC158" s="113">
        <f t="shared" ref="AC158:AC163" si="125">((AB158-AA158)/AA158)*100</f>
        <v>-18.171877759430789</v>
      </c>
      <c r="AD158" s="114">
        <f>(AB158/AB$179)*100</f>
        <v>4.5263191598986685</v>
      </c>
    </row>
    <row r="159" spans="1:30" ht="15" customHeight="1">
      <c r="A159" s="9"/>
      <c r="B159" s="111" t="s">
        <v>3</v>
      </c>
      <c r="C159" s="120">
        <v>37.014491621999994</v>
      </c>
      <c r="D159" s="121">
        <v>49.058006616</v>
      </c>
      <c r="E159" s="108">
        <f t="shared" si="119"/>
        <v>32.537296789027906</v>
      </c>
      <c r="F159" s="120">
        <v>210.56412492199996</v>
      </c>
      <c r="G159" s="121">
        <v>120.50741232200002</v>
      </c>
      <c r="H159" s="108">
        <f t="shared" si="120"/>
        <v>-42.7692574095231</v>
      </c>
      <c r="I159" s="118">
        <f>(G159/G$180)*100</f>
        <v>1.2494022407273147</v>
      </c>
      <c r="J159" s="122">
        <v>284</v>
      </c>
      <c r="K159" s="122">
        <v>497</v>
      </c>
      <c r="L159" s="108">
        <f t="shared" si="121"/>
        <v>75</v>
      </c>
      <c r="M159" s="122">
        <v>1194</v>
      </c>
      <c r="N159" s="122">
        <v>1319</v>
      </c>
      <c r="O159" s="108">
        <f t="shared" si="122"/>
        <v>10.469011725293132</v>
      </c>
      <c r="P159" s="118">
        <f>(N159/N$180)*100</f>
        <v>0.47381958214788628</v>
      </c>
      <c r="Q159" s="122">
        <v>0</v>
      </c>
      <c r="R159" s="122">
        <v>0</v>
      </c>
      <c r="S159" s="108" t="s">
        <v>57</v>
      </c>
      <c r="T159" s="119">
        <v>0</v>
      </c>
      <c r="U159" s="119">
        <v>0</v>
      </c>
      <c r="V159" s="108" t="s">
        <v>57</v>
      </c>
      <c r="W159" s="118" t="s">
        <v>57</v>
      </c>
      <c r="X159" s="120">
        <v>249.55431900000008</v>
      </c>
      <c r="Y159" s="120">
        <v>125.81621400000002</v>
      </c>
      <c r="Z159" s="108">
        <f t="shared" si="124"/>
        <v>-49.583635937793574</v>
      </c>
      <c r="AA159" s="120">
        <v>1514.4225820000001</v>
      </c>
      <c r="AB159" s="120">
        <v>362.62974049999997</v>
      </c>
      <c r="AC159" s="108">
        <f t="shared" si="125"/>
        <v>-76.054917246340963</v>
      </c>
      <c r="AD159" s="118">
        <f>(AB159/AB$180)*100</f>
        <v>3.5867634363614225</v>
      </c>
    </row>
    <row r="160" spans="1:30" s="27" customFormat="1">
      <c r="A160" s="9"/>
      <c r="B160" s="111" t="s">
        <v>4</v>
      </c>
      <c r="C160" s="120">
        <v>219.05302114099999</v>
      </c>
      <c r="D160" s="121">
        <v>307.68317702799999</v>
      </c>
      <c r="E160" s="108">
        <f t="shared" si="119"/>
        <v>40.460595076636977</v>
      </c>
      <c r="F160" s="120">
        <v>739.78190192399995</v>
      </c>
      <c r="G160" s="121">
        <v>866.35519992299999</v>
      </c>
      <c r="H160" s="108">
        <f t="shared" si="120"/>
        <v>17.109542375910042</v>
      </c>
      <c r="I160" s="118">
        <f>(G160/G$181)*100</f>
        <v>4.8036492834853579</v>
      </c>
      <c r="J160" s="122">
        <v>33939</v>
      </c>
      <c r="K160" s="122">
        <v>38037</v>
      </c>
      <c r="L160" s="108">
        <f t="shared" si="121"/>
        <v>12.074604437372933</v>
      </c>
      <c r="M160" s="122">
        <v>128400</v>
      </c>
      <c r="N160" s="122">
        <v>119272</v>
      </c>
      <c r="O160" s="108">
        <f t="shared" si="122"/>
        <v>-7.1090342679127723</v>
      </c>
      <c r="P160" s="118">
        <f>(N160/N$181)*100</f>
        <v>2.2582413920545772</v>
      </c>
      <c r="Q160" s="122">
        <v>0</v>
      </c>
      <c r="R160" s="122">
        <v>0</v>
      </c>
      <c r="S160" s="108" t="s">
        <v>57</v>
      </c>
      <c r="T160" s="119">
        <v>0</v>
      </c>
      <c r="U160" s="119">
        <v>0</v>
      </c>
      <c r="V160" s="108" t="s">
        <v>57</v>
      </c>
      <c r="W160" s="118" t="s">
        <v>57</v>
      </c>
      <c r="X160" s="120">
        <v>14706.783511999996</v>
      </c>
      <c r="Y160" s="120">
        <v>15687.736698300005</v>
      </c>
      <c r="Z160" s="108">
        <f t="shared" si="124"/>
        <v>6.670072932668111</v>
      </c>
      <c r="AA160" s="120">
        <v>68992.450135999999</v>
      </c>
      <c r="AB160" s="120">
        <v>53468.149271099996</v>
      </c>
      <c r="AC160" s="108">
        <f t="shared" si="125"/>
        <v>-22.501448831427258</v>
      </c>
      <c r="AD160" s="118">
        <f>(AB160/AB$181)*100</f>
        <v>10.886744566424639</v>
      </c>
    </row>
    <row r="161" spans="1:30" s="27" customFormat="1">
      <c r="A161" s="9"/>
      <c r="B161" s="111" t="s">
        <v>5</v>
      </c>
      <c r="C161" s="120">
        <v>1.776854178</v>
      </c>
      <c r="D161" s="121">
        <v>7.0636797885999796</v>
      </c>
      <c r="E161" s="108">
        <f t="shared" si="119"/>
        <v>297.53851925827416</v>
      </c>
      <c r="F161" s="120">
        <v>2.1209609130000002</v>
      </c>
      <c r="G161" s="121">
        <v>15.88208984759998</v>
      </c>
      <c r="H161" s="108">
        <f t="shared" si="120"/>
        <v>648.81577261768143</v>
      </c>
      <c r="I161" s="118">
        <f>(G161/G$182)*100</f>
        <v>3.7157432776817878E-2</v>
      </c>
      <c r="J161" s="122">
        <v>0</v>
      </c>
      <c r="K161" s="122">
        <v>0</v>
      </c>
      <c r="L161" s="108" t="s">
        <v>57</v>
      </c>
      <c r="M161" s="122">
        <v>1</v>
      </c>
      <c r="N161" s="122">
        <v>1</v>
      </c>
      <c r="O161" s="108">
        <f t="shared" si="122"/>
        <v>0</v>
      </c>
      <c r="P161" s="118">
        <f>(N161/N$182)*100</f>
        <v>0.2808988764044944</v>
      </c>
      <c r="Q161" s="122">
        <v>2044</v>
      </c>
      <c r="R161" s="122">
        <v>5213</v>
      </c>
      <c r="S161" s="108">
        <f t="shared" si="123"/>
        <v>155.03913894324853</v>
      </c>
      <c r="T161" s="122">
        <v>3601</v>
      </c>
      <c r="U161" s="122">
        <v>12545</v>
      </c>
      <c r="V161" s="108">
        <f>((U161-T161)/T161)*100</f>
        <v>248.37545126353794</v>
      </c>
      <c r="W161" s="118">
        <f>(U161/U$182)*100</f>
        <v>5.2794197612574423E-2</v>
      </c>
      <c r="X161" s="120">
        <v>138.90547889999999</v>
      </c>
      <c r="Y161" s="120">
        <v>506.64963251199993</v>
      </c>
      <c r="Z161" s="108">
        <f t="shared" si="124"/>
        <v>264.74416741815065</v>
      </c>
      <c r="AA161" s="120">
        <v>198.18710290000001</v>
      </c>
      <c r="AB161" s="120">
        <v>1198.2816808119999</v>
      </c>
      <c r="AC161" s="108">
        <f t="shared" si="125"/>
        <v>504.62142252345313</v>
      </c>
      <c r="AD161" s="118">
        <f>(AB161/AB$182)*100</f>
        <v>0.36420594020811659</v>
      </c>
    </row>
    <row r="162" spans="1:30" s="27" customFormat="1">
      <c r="A162" s="9"/>
      <c r="B162" s="111" t="s">
        <v>6</v>
      </c>
      <c r="C162" s="120">
        <v>2.5667503030000001</v>
      </c>
      <c r="D162" s="121">
        <v>0.36952954000000005</v>
      </c>
      <c r="E162" s="108">
        <f t="shared" si="119"/>
        <v>-85.603214322480198</v>
      </c>
      <c r="F162" s="120">
        <v>10.071945331000002</v>
      </c>
      <c r="G162" s="121">
        <v>1.4004388920000002</v>
      </c>
      <c r="H162" s="108">
        <f t="shared" si="120"/>
        <v>-86.095646412122093</v>
      </c>
      <c r="I162" s="118">
        <f>(G162/G$183)*100</f>
        <v>0.23449233169713196</v>
      </c>
      <c r="J162" s="122">
        <v>4</v>
      </c>
      <c r="K162" s="122">
        <v>1</v>
      </c>
      <c r="L162" s="108">
        <f t="shared" si="121"/>
        <v>-75</v>
      </c>
      <c r="M162" s="122">
        <v>25</v>
      </c>
      <c r="N162" s="122">
        <v>11</v>
      </c>
      <c r="O162" s="108">
        <f t="shared" si="122"/>
        <v>-56.000000000000007</v>
      </c>
      <c r="P162" s="118">
        <f>(N162/N$183)*100</f>
        <v>0.53037608486017362</v>
      </c>
      <c r="Q162" s="122">
        <v>2029</v>
      </c>
      <c r="R162" s="122">
        <v>4</v>
      </c>
      <c r="S162" s="108">
        <f t="shared" si="123"/>
        <v>-99.80285855101036</v>
      </c>
      <c r="T162" s="122">
        <v>12203</v>
      </c>
      <c r="U162" s="122">
        <v>13130</v>
      </c>
      <c r="V162" s="108">
        <f>((U162-T162)/T162)*100</f>
        <v>7.5964926657379337</v>
      </c>
      <c r="W162" s="118">
        <f>(U162/U$183)*100</f>
        <v>1.0354081187667525</v>
      </c>
      <c r="X162" s="120">
        <v>0.58899999999999997</v>
      </c>
      <c r="Y162" s="120">
        <v>0</v>
      </c>
      <c r="Z162" s="108">
        <f t="shared" si="124"/>
        <v>-100</v>
      </c>
      <c r="AA162" s="120">
        <v>1.2452000000000001</v>
      </c>
      <c r="AB162" s="120">
        <v>0.91269999999999996</v>
      </c>
      <c r="AC162" s="108">
        <f t="shared" si="125"/>
        <v>-26.702537744940578</v>
      </c>
      <c r="AD162" s="118">
        <f>(AB162/AB$183)*100</f>
        <v>7.3731378514826885E-4</v>
      </c>
    </row>
    <row r="163" spans="1:30" s="27" customFormat="1">
      <c r="A163" s="9"/>
      <c r="B163" s="110" t="s">
        <v>25</v>
      </c>
      <c r="C163" s="120">
        <v>4.4403922569999903</v>
      </c>
      <c r="D163" s="121">
        <v>12.388928757999658</v>
      </c>
      <c r="E163" s="108">
        <f t="shared" si="119"/>
        <v>179.00527793393286</v>
      </c>
      <c r="F163" s="120">
        <v>17.464640465000279</v>
      </c>
      <c r="G163" s="121">
        <v>33.402088055999698</v>
      </c>
      <c r="H163" s="108">
        <f t="shared" si="120"/>
        <v>91.25551495284769</v>
      </c>
      <c r="I163" s="118">
        <f>(G163/G$184)*100</f>
        <v>1.5612101940009966</v>
      </c>
      <c r="J163" s="122">
        <v>19</v>
      </c>
      <c r="K163" s="122">
        <v>17</v>
      </c>
      <c r="L163" s="108">
        <f t="shared" si="121"/>
        <v>-10.526315789473683</v>
      </c>
      <c r="M163" s="122">
        <v>86</v>
      </c>
      <c r="N163" s="122">
        <v>72</v>
      </c>
      <c r="O163" s="108">
        <f t="shared" si="122"/>
        <v>-16.279069767441861</v>
      </c>
      <c r="P163" s="118">
        <f>(N163/N$184)*100</f>
        <v>1.1661807580174928</v>
      </c>
      <c r="Q163" s="122">
        <v>34904</v>
      </c>
      <c r="R163" s="122">
        <v>33853</v>
      </c>
      <c r="S163" s="108">
        <f t="shared" si="123"/>
        <v>-3.0111162044464819</v>
      </c>
      <c r="T163" s="122">
        <v>194634</v>
      </c>
      <c r="U163" s="122">
        <v>111206</v>
      </c>
      <c r="V163" s="108">
        <f>((U163-T163)/T163)*100</f>
        <v>-42.864042253665858</v>
      </c>
      <c r="W163" s="118">
        <f>(U163/U$184)*100</f>
        <v>0.55698383481712432</v>
      </c>
      <c r="X163" s="120">
        <v>1611.8758863149997</v>
      </c>
      <c r="Y163" s="120">
        <v>4377.0086887819998</v>
      </c>
      <c r="Z163" s="108">
        <f t="shared" si="124"/>
        <v>171.54750101687583</v>
      </c>
      <c r="AA163" s="120">
        <v>19881.261948874999</v>
      </c>
      <c r="AB163" s="120">
        <v>19096.131642373002</v>
      </c>
      <c r="AC163" s="108">
        <f t="shared" si="125"/>
        <v>-3.9490969362054198</v>
      </c>
      <c r="AD163" s="118">
        <f>(AB163/AB$184)*100</f>
        <v>2.7933501856299747</v>
      </c>
    </row>
    <row r="164" spans="1:30" s="27" customFormat="1">
      <c r="A164" s="9"/>
      <c r="B164" s="110"/>
      <c r="C164" s="120"/>
      <c r="D164" s="121"/>
      <c r="E164" s="108"/>
      <c r="F164" s="120"/>
      <c r="G164" s="121"/>
      <c r="H164" s="108"/>
      <c r="I164" s="118"/>
      <c r="J164" s="122"/>
      <c r="K164" s="122"/>
      <c r="L164" s="108"/>
      <c r="M164" s="122"/>
      <c r="N164" s="122"/>
      <c r="O164" s="108"/>
      <c r="P164" s="118"/>
      <c r="Q164" s="122"/>
      <c r="R164" s="122"/>
      <c r="S164" s="108"/>
      <c r="T164" s="122"/>
      <c r="U164" s="122"/>
      <c r="V164" s="108"/>
      <c r="W164" s="118"/>
      <c r="X164" s="120"/>
      <c r="Y164" s="120"/>
      <c r="Z164" s="108"/>
      <c r="AA164" s="120"/>
      <c r="AB164" s="120"/>
      <c r="AC164" s="108"/>
      <c r="AD164" s="118"/>
    </row>
    <row r="165" spans="1:30" s="26" customFormat="1" ht="15">
      <c r="A165" s="21"/>
      <c r="B165" s="109" t="s">
        <v>10</v>
      </c>
      <c r="C165" s="112">
        <f>C166+C167+C168+C169+C170</f>
        <v>7815.1439124048175</v>
      </c>
      <c r="D165" s="112">
        <v>8403.7888669018248</v>
      </c>
      <c r="E165" s="113">
        <f t="shared" ref="E165:E170" si="126">((D165-C165)/C165)*100</f>
        <v>7.5321063961811792</v>
      </c>
      <c r="F165" s="112">
        <f>F166+F167+F168+F169+F170</f>
        <v>20620.557731718851</v>
      </c>
      <c r="G165" s="112">
        <v>25528.365926918039</v>
      </c>
      <c r="H165" s="113">
        <f t="shared" ref="H165:H170" si="127">((G165-F165)/F165)*100</f>
        <v>23.800559902654449</v>
      </c>
      <c r="I165" s="114">
        <f>(G165/G$179)*100</f>
        <v>34.893893474013687</v>
      </c>
      <c r="J165" s="115">
        <v>569305</v>
      </c>
      <c r="K165" s="115">
        <v>596630</v>
      </c>
      <c r="L165" s="113">
        <f t="shared" ref="L165:L170" si="128">((K165-J165)/J165)*100</f>
        <v>4.7997119294578479</v>
      </c>
      <c r="M165" s="115">
        <v>1759275</v>
      </c>
      <c r="N165" s="115">
        <v>1748556</v>
      </c>
      <c r="O165" s="113">
        <f t="shared" ref="O165:O170" si="129">((N165-M165)/M165)*100</f>
        <v>-0.60928507481775163</v>
      </c>
      <c r="P165" s="114">
        <f>(N165/N$179)*100</f>
        <v>31.400212476645883</v>
      </c>
      <c r="Q165" s="115">
        <v>7921430</v>
      </c>
      <c r="R165" s="115">
        <v>9876579</v>
      </c>
      <c r="S165" s="113">
        <f t="shared" ref="S165:S170" si="130">((R165-Q165)/Q165)*100</f>
        <v>24.681768317084163</v>
      </c>
      <c r="T165" s="115">
        <v>25957367</v>
      </c>
      <c r="U165" s="115">
        <v>38280797</v>
      </c>
      <c r="V165" s="113">
        <f>((U165-T165)/T165)*100</f>
        <v>47.475654984575286</v>
      </c>
      <c r="W165" s="114">
        <f>(U165/U$179)*100</f>
        <v>85.076132441311913</v>
      </c>
      <c r="X165" s="112">
        <v>304575.84691056609</v>
      </c>
      <c r="Y165" s="112">
        <v>341593.6793880944</v>
      </c>
      <c r="Z165" s="113">
        <f t="shared" ref="Z165:Z170" si="131">((Y165-X165)/X165)*100</f>
        <v>12.153896263612136</v>
      </c>
      <c r="AA165" s="112">
        <v>1085903.397197963</v>
      </c>
      <c r="AB165" s="112">
        <v>1391603.5400123906</v>
      </c>
      <c r="AC165" s="113">
        <f t="shared" ref="AC165:AC170" si="132">((AB165-AA165)/AA165)*100</f>
        <v>28.151688594330615</v>
      </c>
      <c r="AD165" s="114">
        <f>(AB165/AB$179)*100</f>
        <v>84.974676103446328</v>
      </c>
    </row>
    <row r="166" spans="1:30">
      <c r="A166" s="8"/>
      <c r="B166" s="110" t="s">
        <v>3</v>
      </c>
      <c r="C166" s="124">
        <f>C5+C12+C19+C26+C33+C40+C47+C54+C61+C68+C75+C82+C89+C96+C103+C110+C117+C124+C131+C138+C145+C152+C159</f>
        <v>1136.1942930520015</v>
      </c>
      <c r="D166" s="121">
        <v>1473.8815243431179</v>
      </c>
      <c r="E166" s="108">
        <f t="shared" si="126"/>
        <v>29.720905425781879</v>
      </c>
      <c r="F166" s="124">
        <f>F5+F12+F19+F26+F33+F40+F47+F54+F61+F68+F75+F82+F89+F96+F103+F110+F117+F124+F131+F138+F145+F152+F159</f>
        <v>3131.5244029268811</v>
      </c>
      <c r="G166" s="121">
        <v>4148.1296220292306</v>
      </c>
      <c r="H166" s="108">
        <f t="shared" si="127"/>
        <v>32.463589239546685</v>
      </c>
      <c r="I166" s="118">
        <f>(G166/G$180)*100</f>
        <v>43.007167316333707</v>
      </c>
      <c r="J166" s="125">
        <v>17169</v>
      </c>
      <c r="K166" s="125">
        <v>21708</v>
      </c>
      <c r="L166" s="108">
        <f t="shared" si="128"/>
        <v>26.437183295474405</v>
      </c>
      <c r="M166" s="125">
        <v>46549</v>
      </c>
      <c r="N166" s="125">
        <v>69241</v>
      </c>
      <c r="O166" s="108">
        <f t="shared" si="129"/>
        <v>48.748630475413009</v>
      </c>
      <c r="P166" s="118">
        <f>(N166/N$180)*100</f>
        <v>24.873193091358452</v>
      </c>
      <c r="Q166" s="125">
        <v>0</v>
      </c>
      <c r="R166" s="125">
        <v>0</v>
      </c>
      <c r="S166" s="108" t="s">
        <v>57</v>
      </c>
      <c r="T166" s="119">
        <v>0</v>
      </c>
      <c r="U166" s="119">
        <v>0</v>
      </c>
      <c r="V166" s="108" t="s">
        <v>57</v>
      </c>
      <c r="W166" s="118" t="s">
        <v>57</v>
      </c>
      <c r="X166" s="124">
        <v>1956.5244078179992</v>
      </c>
      <c r="Y166" s="124">
        <v>1971.1857625759994</v>
      </c>
      <c r="Z166" s="108">
        <f t="shared" si="131"/>
        <v>0.74935710995556759</v>
      </c>
      <c r="AA166" s="124">
        <v>6021.5043946759997</v>
      </c>
      <c r="AB166" s="124">
        <v>6087.2007457950003</v>
      </c>
      <c r="AC166" s="108">
        <f t="shared" si="132"/>
        <v>1.0910288660934466</v>
      </c>
      <c r="AD166" s="118">
        <f>(AB166/AB$180)*100</f>
        <v>60.208379584932281</v>
      </c>
    </row>
    <row r="167" spans="1:30">
      <c r="A167" s="8"/>
      <c r="B167" s="110" t="s">
        <v>4</v>
      </c>
      <c r="C167" s="124">
        <f>C6+C13+C20+C27+C34+C41+C48+C55+C62+C69+C76+C83+C90+C97+C104+C111+C118+C125+C132+C139+C146+C153+C160</f>
        <v>3094.1490451879799</v>
      </c>
      <c r="D167" s="121">
        <v>4040.2909791465022</v>
      </c>
      <c r="E167" s="108">
        <f t="shared" si="126"/>
        <v>30.578421405716121</v>
      </c>
      <c r="F167" s="124">
        <f>F6+F13+F20+F27+F34+F41+F48+F55+F62+F69+F76+F83+F90+F97+F104+F111+F118+F125+F132+F139+F146+F153+F160</f>
        <v>8692.8734791430525</v>
      </c>
      <c r="G167" s="121">
        <v>11098.355772759447</v>
      </c>
      <c r="H167" s="108">
        <f t="shared" si="127"/>
        <v>27.671888925887462</v>
      </c>
      <c r="I167" s="118">
        <f>(G167/G$181)*100</f>
        <v>61.536663900002928</v>
      </c>
      <c r="J167" s="125">
        <v>551281</v>
      </c>
      <c r="K167" s="125">
        <v>574623</v>
      </c>
      <c r="L167" s="108">
        <f t="shared" si="128"/>
        <v>4.2341383069614231</v>
      </c>
      <c r="M167" s="125">
        <v>1710308</v>
      </c>
      <c r="N167" s="125">
        <v>1677416</v>
      </c>
      <c r="O167" s="108">
        <f t="shared" si="129"/>
        <v>-1.9231623777705535</v>
      </c>
      <c r="P167" s="118">
        <f>(N167/N$181)*100</f>
        <v>31.759425874426693</v>
      </c>
      <c r="Q167" s="125">
        <v>0</v>
      </c>
      <c r="R167" s="125">
        <v>0</v>
      </c>
      <c r="S167" s="108" t="s">
        <v>57</v>
      </c>
      <c r="T167" s="119">
        <v>0</v>
      </c>
      <c r="U167" s="119">
        <v>0</v>
      </c>
      <c r="V167" s="108" t="s">
        <v>57</v>
      </c>
      <c r="W167" s="118" t="s">
        <v>57</v>
      </c>
      <c r="X167" s="124">
        <v>120143.96570118399</v>
      </c>
      <c r="Y167" s="124">
        <v>108887.72183478501</v>
      </c>
      <c r="Z167" s="108">
        <f t="shared" si="131"/>
        <v>-9.3689631440957566</v>
      </c>
      <c r="AA167" s="124">
        <v>435471.91053735075</v>
      </c>
      <c r="AB167" s="124">
        <v>375697.19700325804</v>
      </c>
      <c r="AC167" s="108">
        <f t="shared" si="132"/>
        <v>-13.726422322012382</v>
      </c>
      <c r="AD167" s="118">
        <f>(AB167/AB$181)*100</f>
        <v>76.496371650307566</v>
      </c>
    </row>
    <row r="168" spans="1:30">
      <c r="A168" s="8"/>
      <c r="B168" s="110" t="s">
        <v>5</v>
      </c>
      <c r="C168" s="124">
        <f>C7+C14+C21+C28+C35+C42+C49+C56+C63+C70+C77+C84+C91+C98+C105+C112+C119+C126+C133+C140+C147+C154+C161</f>
        <v>3119.409337571065</v>
      </c>
      <c r="D168" s="121">
        <v>2320.1215751352106</v>
      </c>
      <c r="E168" s="108">
        <f t="shared" si="126"/>
        <v>-25.623048338318483</v>
      </c>
      <c r="F168" s="124">
        <f>F7+F14+F21+F28+F35+F42+F49+F56+F63+F70+F77+F84+F91+F98+F105+F112+F119+F126+F133+F140+F147+F154+F161</f>
        <v>7318.9751510658343</v>
      </c>
      <c r="G168" s="121">
        <v>8265.3407259870437</v>
      </c>
      <c r="H168" s="108">
        <f t="shared" si="127"/>
        <v>12.930301789361776</v>
      </c>
      <c r="I168" s="118">
        <f>(G168/G$182)*100</f>
        <v>19.337432626964322</v>
      </c>
      <c r="J168" s="125">
        <v>108</v>
      </c>
      <c r="K168" s="125">
        <v>66</v>
      </c>
      <c r="L168" s="108">
        <f t="shared" si="128"/>
        <v>-38.888888888888893</v>
      </c>
      <c r="M168" s="125">
        <v>261</v>
      </c>
      <c r="N168" s="125">
        <v>312</v>
      </c>
      <c r="O168" s="108">
        <f t="shared" si="129"/>
        <v>19.540229885057471</v>
      </c>
      <c r="P168" s="118">
        <f>(N168/N$182)*100</f>
        <v>87.640449438202253</v>
      </c>
      <c r="Q168" s="125">
        <v>3405166</v>
      </c>
      <c r="R168" s="125">
        <v>6381212</v>
      </c>
      <c r="S168" s="108">
        <f t="shared" si="130"/>
        <v>87.397971200229293</v>
      </c>
      <c r="T168" s="125">
        <v>10605726</v>
      </c>
      <c r="U168" s="125">
        <v>23754423</v>
      </c>
      <c r="V168" s="108">
        <f>((U168-T168)/T168)*100</f>
        <v>123.9773401651146</v>
      </c>
      <c r="W168" s="118">
        <f>(U168/U$182)*100</f>
        <v>99.967772182916136</v>
      </c>
      <c r="X168" s="124">
        <v>49434.50682526832</v>
      </c>
      <c r="Y168" s="124">
        <v>79571.634273084463</v>
      </c>
      <c r="Z168" s="108">
        <f t="shared" si="131"/>
        <v>60.963746547202589</v>
      </c>
      <c r="AA168" s="124">
        <v>134582.62100620553</v>
      </c>
      <c r="AB168" s="124">
        <v>328833.06330023968</v>
      </c>
      <c r="AC168" s="108">
        <f t="shared" si="132"/>
        <v>144.33545790810342</v>
      </c>
      <c r="AD168" s="118">
        <f>(AB168/AB$182)*100</f>
        <v>99.945577829098681</v>
      </c>
    </row>
    <row r="169" spans="1:30">
      <c r="A169" s="8"/>
      <c r="B169" s="110" t="s">
        <v>6</v>
      </c>
      <c r="C169" s="124">
        <f>C8+C15+C22+C29+C36+C43+C50+C57+C64+C71+C78+C85+C92+C99+C106+C113+C120+C127+C134+C141+C148+C155+C162</f>
        <v>9.3610104399322029</v>
      </c>
      <c r="D169" s="121">
        <v>55.670508316000088</v>
      </c>
      <c r="E169" s="108">
        <f t="shared" si="126"/>
        <v>494.70618768376545</v>
      </c>
      <c r="F169" s="124">
        <f>F8+F15+F22+F29+F36+F43+F50+F57+F64+F71+F78+F85+F92+F99+F106+F113+F120+F127+F134+F141+F148+F155+F162</f>
        <v>40.825696367057887</v>
      </c>
      <c r="G169" s="121">
        <v>89.889221389880092</v>
      </c>
      <c r="H169" s="108">
        <f t="shared" si="127"/>
        <v>120.17804811386242</v>
      </c>
      <c r="I169" s="118">
        <f>(G169/G$183)*100</f>
        <v>15.051233751477881</v>
      </c>
      <c r="J169" s="125">
        <v>23</v>
      </c>
      <c r="K169" s="125">
        <v>31</v>
      </c>
      <c r="L169" s="108">
        <f t="shared" si="128"/>
        <v>34.782608695652172</v>
      </c>
      <c r="M169" s="125">
        <v>92</v>
      </c>
      <c r="N169" s="125">
        <v>105</v>
      </c>
      <c r="O169" s="108">
        <f t="shared" si="129"/>
        <v>14.130434782608695</v>
      </c>
      <c r="P169" s="118">
        <f>(N169/N$183)*100</f>
        <v>5.0626808100289296</v>
      </c>
      <c r="Q169" s="125">
        <v>34572</v>
      </c>
      <c r="R169" s="125">
        <v>194972</v>
      </c>
      <c r="S169" s="108">
        <f t="shared" si="130"/>
        <v>463.95927340043966</v>
      </c>
      <c r="T169" s="125">
        <v>206489</v>
      </c>
      <c r="U169" s="125">
        <v>827911</v>
      </c>
      <c r="V169" s="108">
        <f>((U169-T169)/T169)*100</f>
        <v>300.94678166875718</v>
      </c>
      <c r="W169" s="118">
        <f>(U169/U$183)*100</f>
        <v>65.287568241911714</v>
      </c>
      <c r="X169" s="124">
        <v>3297.1886134999995</v>
      </c>
      <c r="Y169" s="124">
        <v>30878.848738499997</v>
      </c>
      <c r="Z169" s="108">
        <f t="shared" si="131"/>
        <v>836.52054395886637</v>
      </c>
      <c r="AA169" s="124">
        <v>19986.603424199999</v>
      </c>
      <c r="AB169" s="124">
        <v>119096.71405269999</v>
      </c>
      <c r="AC169" s="108">
        <f t="shared" si="132"/>
        <v>495.88270965789201</v>
      </c>
      <c r="AD169" s="118">
        <f>(AB169/AB$183)*100</f>
        <v>96.210856838958307</v>
      </c>
    </row>
    <row r="170" spans="1:30">
      <c r="A170" s="8"/>
      <c r="B170" s="110" t="s">
        <v>25</v>
      </c>
      <c r="C170" s="124">
        <f>C9+C16+C23+C30+C37+C44+C51+C58+C65+C72+C79+C86+C93+C100+C107+C114+C121+C128+C135+C142+C149+C156+C163</f>
        <v>456.03022615383861</v>
      </c>
      <c r="D170" s="121">
        <v>513.82427996099273</v>
      </c>
      <c r="E170" s="108">
        <f t="shared" si="126"/>
        <v>12.673294552115433</v>
      </c>
      <c r="F170" s="124">
        <f>F9+F16+F23+F30+F37+F44+F51+F58+F65+F72+F79+F86+F93+F100+F107+F114+F121+F128+F135+F142+F149+F156+F163</f>
        <v>1436.3590022160226</v>
      </c>
      <c r="G170" s="121">
        <v>1926.6505847524386</v>
      </c>
      <c r="H170" s="108">
        <f t="shared" si="127"/>
        <v>34.134334228420009</v>
      </c>
      <c r="I170" s="118">
        <f>(G170/G$184)*100</f>
        <v>90.051452117323748</v>
      </c>
      <c r="J170" s="125">
        <v>724</v>
      </c>
      <c r="K170" s="125">
        <v>202</v>
      </c>
      <c r="L170" s="108">
        <f t="shared" si="128"/>
        <v>-72.099447513812152</v>
      </c>
      <c r="M170" s="125">
        <v>2065</v>
      </c>
      <c r="N170" s="125">
        <v>1482</v>
      </c>
      <c r="O170" s="108">
        <f t="shared" si="129"/>
        <v>-28.232445520581113</v>
      </c>
      <c r="P170" s="118">
        <f>(N170/N$184)*100</f>
        <v>24.003887269193392</v>
      </c>
      <c r="Q170" s="125">
        <v>4481692</v>
      </c>
      <c r="R170" s="125">
        <v>3300395</v>
      </c>
      <c r="S170" s="108">
        <f t="shared" si="130"/>
        <v>-26.358281648984356</v>
      </c>
      <c r="T170" s="125">
        <v>15145152</v>
      </c>
      <c r="U170" s="125">
        <v>13698463</v>
      </c>
      <c r="V170" s="108">
        <f>((U170-T170)/T170)*100</f>
        <v>-9.5521590011113791</v>
      </c>
      <c r="W170" s="118">
        <f>(U170/U$184)*100</f>
        <v>68.609809298423556</v>
      </c>
      <c r="X170" s="124">
        <v>129743.66136279574</v>
      </c>
      <c r="Y170" s="124">
        <v>120284.28877914898</v>
      </c>
      <c r="Z170" s="108">
        <f t="shared" si="131"/>
        <v>-7.290816741479178</v>
      </c>
      <c r="AA170" s="124">
        <v>489840.75783553062</v>
      </c>
      <c r="AB170" s="124">
        <v>561889.36491039814</v>
      </c>
      <c r="AC170" s="108">
        <f t="shared" si="132"/>
        <v>14.708577414674554</v>
      </c>
      <c r="AD170" s="118">
        <f>(AB170/AB$184)*100</f>
        <v>82.192236164377803</v>
      </c>
    </row>
    <row r="171" spans="1:30">
      <c r="A171" s="8"/>
      <c r="B171" s="110"/>
      <c r="C171" s="124"/>
      <c r="D171" s="121"/>
      <c r="E171" s="108"/>
      <c r="F171" s="124"/>
      <c r="G171" s="121"/>
      <c r="H171" s="108"/>
      <c r="I171" s="118"/>
      <c r="J171" s="125"/>
      <c r="K171" s="125"/>
      <c r="L171" s="108"/>
      <c r="M171" s="125"/>
      <c r="N171" s="125"/>
      <c r="O171" s="108"/>
      <c r="P171" s="118"/>
      <c r="Q171" s="125"/>
      <c r="R171" s="125"/>
      <c r="S171" s="108"/>
      <c r="T171" s="125"/>
      <c r="U171" s="125"/>
      <c r="V171" s="108"/>
      <c r="W171" s="118"/>
      <c r="X171" s="124"/>
      <c r="Y171" s="124"/>
      <c r="Z171" s="108"/>
      <c r="AA171" s="124"/>
      <c r="AB171" s="124"/>
      <c r="AC171" s="108"/>
      <c r="AD171" s="118"/>
    </row>
    <row r="172" spans="1:30" s="24" customFormat="1" ht="15">
      <c r="A172" s="16">
        <v>24</v>
      </c>
      <c r="B172" s="109" t="s">
        <v>52</v>
      </c>
      <c r="C172" s="112">
        <f>C173+C174+C175+C176+C177</f>
        <v>15170.951940572</v>
      </c>
      <c r="D172" s="112">
        <v>12030.933464034997</v>
      </c>
      <c r="E172" s="113">
        <f t="shared" ref="E172:E177" si="133">((D172-C172)/C172)*100</f>
        <v>-20.697570520539223</v>
      </c>
      <c r="F172" s="112">
        <f>F173+F174+F175+F176+F177</f>
        <v>51700.971101831012</v>
      </c>
      <c r="G172" s="112">
        <v>47631.615334358001</v>
      </c>
      <c r="H172" s="113">
        <f t="shared" ref="H172:H177" si="134">((G172-F172)/F172)*100</f>
        <v>-7.8709464846568293</v>
      </c>
      <c r="I172" s="114">
        <f>(G172/G$179)*100</f>
        <v>65.106106525986306</v>
      </c>
      <c r="J172" s="115">
        <v>1238676</v>
      </c>
      <c r="K172" s="115">
        <v>1508250</v>
      </c>
      <c r="L172" s="113">
        <f t="shared" ref="L172:L177" si="135">((K172-J172)/J172)*100</f>
        <v>21.763076058630343</v>
      </c>
      <c r="M172" s="115">
        <v>3154317</v>
      </c>
      <c r="N172" s="115">
        <v>3820056</v>
      </c>
      <c r="O172" s="113">
        <f t="shared" ref="O172:O177" si="136">((N172-M172)/M172)*100</f>
        <v>21.105646642363464</v>
      </c>
      <c r="P172" s="114">
        <f>(N172/N$179)*100</f>
        <v>68.599787523354109</v>
      </c>
      <c r="Q172" s="115">
        <v>2160806</v>
      </c>
      <c r="R172" s="115">
        <v>2879913</v>
      </c>
      <c r="S172" s="113">
        <f t="shared" ref="S172:S177" si="137">((R172-Q172)/Q172)*100</f>
        <v>33.279572529880056</v>
      </c>
      <c r="T172" s="115">
        <v>4604321</v>
      </c>
      <c r="U172" s="115">
        <v>6715133</v>
      </c>
      <c r="V172" s="113">
        <f>((U172-T172)/T172)*100</f>
        <v>45.844153785107508</v>
      </c>
      <c r="W172" s="114">
        <f>(U172/U$179)*100</f>
        <v>14.923867558688087</v>
      </c>
      <c r="X172" s="112">
        <v>75671.110201739968</v>
      </c>
      <c r="Y172" s="112">
        <v>95443.59790209998</v>
      </c>
      <c r="Z172" s="113">
        <f t="shared" ref="Z172:Z177" si="138">((Y172-X172)/X172)*100</f>
        <v>26.129506554940658</v>
      </c>
      <c r="AA172" s="112">
        <v>169378.04801140001</v>
      </c>
      <c r="AB172" s="112">
        <v>246065.00292889998</v>
      </c>
      <c r="AC172" s="113">
        <f t="shared" ref="AC172:AC177" si="139">((AB172-AA172)/AA172)*100</f>
        <v>45.275616183945246</v>
      </c>
      <c r="AD172" s="114">
        <f>(AB172/AB$179)*100</f>
        <v>15.025323896553665</v>
      </c>
    </row>
    <row r="173" spans="1:30">
      <c r="A173" s="8"/>
      <c r="B173" s="110" t="s">
        <v>3</v>
      </c>
      <c r="C173" s="120">
        <v>3305.9473002999994</v>
      </c>
      <c r="D173" s="121">
        <v>2141.6044533999998</v>
      </c>
      <c r="E173" s="108">
        <f t="shared" si="133"/>
        <v>-35.219643301462817</v>
      </c>
      <c r="F173" s="120">
        <v>6961.1907931999995</v>
      </c>
      <c r="G173" s="121">
        <v>5497.0757724999994</v>
      </c>
      <c r="H173" s="108">
        <f t="shared" si="134"/>
        <v>-21.03253687760164</v>
      </c>
      <c r="I173" s="118">
        <f>(G173/G$180)*100</f>
        <v>56.992832683666293</v>
      </c>
      <c r="J173" s="122">
        <v>89349</v>
      </c>
      <c r="K173" s="122">
        <v>80893</v>
      </c>
      <c r="L173" s="108">
        <f t="shared" si="135"/>
        <v>-9.464011908359355</v>
      </c>
      <c r="M173" s="122">
        <v>206376</v>
      </c>
      <c r="N173" s="122">
        <v>209135</v>
      </c>
      <c r="O173" s="108">
        <f t="shared" si="136"/>
        <v>1.3368802573942706</v>
      </c>
      <c r="P173" s="118">
        <f>(N173/N$180)*100</f>
        <v>75.126806908641555</v>
      </c>
      <c r="Q173" s="122">
        <v>0</v>
      </c>
      <c r="R173" s="122">
        <v>0</v>
      </c>
      <c r="S173" s="108" t="s">
        <v>57</v>
      </c>
      <c r="T173" s="119">
        <v>0</v>
      </c>
      <c r="U173" s="119">
        <v>0</v>
      </c>
      <c r="V173" s="108" t="s">
        <v>57</v>
      </c>
      <c r="W173" s="118" t="s">
        <v>57</v>
      </c>
      <c r="X173" s="120">
        <v>1139.3920999999998</v>
      </c>
      <c r="Y173" s="120">
        <v>1576.7625999999998</v>
      </c>
      <c r="Z173" s="108">
        <f t="shared" si="138"/>
        <v>38.386302660866264</v>
      </c>
      <c r="AA173" s="120">
        <v>2720.2494999999999</v>
      </c>
      <c r="AB173" s="120">
        <v>4023.0210999999999</v>
      </c>
      <c r="AC173" s="108">
        <f t="shared" si="139"/>
        <v>47.891621706023663</v>
      </c>
      <c r="AD173" s="118">
        <f>(AB173/AB$180)*100</f>
        <v>39.791620415067719</v>
      </c>
    </row>
    <row r="174" spans="1:30">
      <c r="A174" s="8"/>
      <c r="B174" s="110" t="s">
        <v>4</v>
      </c>
      <c r="C174" s="120">
        <v>2274.3403055000003</v>
      </c>
      <c r="D174" s="121">
        <v>2280.9110999999998</v>
      </c>
      <c r="E174" s="108">
        <f t="shared" si="133"/>
        <v>0.28890990869349759</v>
      </c>
      <c r="F174" s="120">
        <v>6695.9063791000008</v>
      </c>
      <c r="G174" s="121">
        <v>6936.9992000000002</v>
      </c>
      <c r="H174" s="108">
        <f t="shared" si="134"/>
        <v>3.6006002361760139</v>
      </c>
      <c r="I174" s="118">
        <f>(G174/G$181)*100</f>
        <v>38.463336099997065</v>
      </c>
      <c r="J174" s="122">
        <v>1146898</v>
      </c>
      <c r="K174" s="122">
        <v>1424945</v>
      </c>
      <c r="L174" s="108">
        <f t="shared" si="135"/>
        <v>24.243393919947547</v>
      </c>
      <c r="M174" s="122">
        <v>2942482</v>
      </c>
      <c r="N174" s="122">
        <v>3604216</v>
      </c>
      <c r="O174" s="108">
        <f t="shared" si="136"/>
        <v>22.488973594400917</v>
      </c>
      <c r="P174" s="118">
        <f>(N174/N$181)*100</f>
        <v>68.240574125573303</v>
      </c>
      <c r="Q174" s="122">
        <v>0</v>
      </c>
      <c r="R174" s="122">
        <v>0</v>
      </c>
      <c r="S174" s="108" t="s">
        <v>57</v>
      </c>
      <c r="T174" s="119">
        <v>0</v>
      </c>
      <c r="U174" s="119">
        <v>0</v>
      </c>
      <c r="V174" s="108" t="s">
        <v>57</v>
      </c>
      <c r="W174" s="118" t="s">
        <v>57</v>
      </c>
      <c r="X174" s="120">
        <v>35596.089399999983</v>
      </c>
      <c r="Y174" s="120">
        <v>43263.804299999989</v>
      </c>
      <c r="Z174" s="108">
        <f t="shared" si="138"/>
        <v>21.540891230596838</v>
      </c>
      <c r="AA174" s="120">
        <v>88592.35560000001</v>
      </c>
      <c r="AB174" s="120">
        <v>115433.5441</v>
      </c>
      <c r="AC174" s="108">
        <f t="shared" si="139"/>
        <v>30.297409204457349</v>
      </c>
      <c r="AD174" s="118">
        <f>(AB174/AB$181)*100</f>
        <v>23.503628349692455</v>
      </c>
    </row>
    <row r="175" spans="1:30">
      <c r="A175" s="8"/>
      <c r="B175" s="110" t="s">
        <v>5</v>
      </c>
      <c r="C175" s="120">
        <v>8985.0108872090004</v>
      </c>
      <c r="D175" s="121">
        <v>7313.4153406899959</v>
      </c>
      <c r="E175" s="108">
        <f t="shared" si="133"/>
        <v>-18.604268458913907</v>
      </c>
      <c r="F175" s="120">
        <v>34872.463532781003</v>
      </c>
      <c r="G175" s="121">
        <v>34477.358811395003</v>
      </c>
      <c r="H175" s="108">
        <f t="shared" si="134"/>
        <v>-1.1329991671353865</v>
      </c>
      <c r="I175" s="118">
        <f>(G175/G$182)*100</f>
        <v>80.662567373035671</v>
      </c>
      <c r="J175" s="122">
        <v>14</v>
      </c>
      <c r="K175" s="122">
        <v>11</v>
      </c>
      <c r="L175" s="108">
        <f t="shared" si="135"/>
        <v>-21.428571428571427</v>
      </c>
      <c r="M175" s="122">
        <v>47</v>
      </c>
      <c r="N175" s="122">
        <v>44</v>
      </c>
      <c r="O175" s="108">
        <f t="shared" si="136"/>
        <v>-6.3829787234042552</v>
      </c>
      <c r="P175" s="118">
        <f>(N175/N$182)*100</f>
        <v>12.359550561797752</v>
      </c>
      <c r="Q175" s="122">
        <v>3385</v>
      </c>
      <c r="R175" s="122">
        <v>1496</v>
      </c>
      <c r="S175" s="108">
        <f t="shared" si="137"/>
        <v>-55.805022156573116</v>
      </c>
      <c r="T175" s="122">
        <v>11337</v>
      </c>
      <c r="U175" s="122">
        <v>7658</v>
      </c>
      <c r="V175" s="108">
        <f>((U175-T175)/T175)*100</f>
        <v>-32.451265766957746</v>
      </c>
      <c r="W175" s="118">
        <f>(U175/U$182)*100</f>
        <v>3.2227817083865677E-2</v>
      </c>
      <c r="X175" s="120">
        <v>48.483030299999974</v>
      </c>
      <c r="Y175" s="120">
        <v>50.780851299999995</v>
      </c>
      <c r="Z175" s="108">
        <f t="shared" si="138"/>
        <v>4.7394335415540674</v>
      </c>
      <c r="AA175" s="120">
        <v>146.31211969999998</v>
      </c>
      <c r="AB175" s="120">
        <v>179.05553759999998</v>
      </c>
      <c r="AC175" s="108">
        <f t="shared" si="139"/>
        <v>22.379156263430172</v>
      </c>
      <c r="AD175" s="118">
        <f>(AB175/AB$182)*100</f>
        <v>5.4422170901325111E-2</v>
      </c>
    </row>
    <row r="176" spans="1:30">
      <c r="A176" s="8"/>
      <c r="B176" s="110" t="s">
        <v>6</v>
      </c>
      <c r="C176" s="120">
        <v>593.65087176900033</v>
      </c>
      <c r="D176" s="121">
        <v>176.70475835000002</v>
      </c>
      <c r="E176" s="108">
        <f t="shared" si="133"/>
        <v>-70.234229114589951</v>
      </c>
      <c r="F176" s="120">
        <v>3102.5438299250004</v>
      </c>
      <c r="G176" s="121">
        <v>507.332394287</v>
      </c>
      <c r="H176" s="108">
        <f t="shared" si="134"/>
        <v>-83.647857303622231</v>
      </c>
      <c r="I176" s="118">
        <f>(G176/G$183)*100</f>
        <v>84.948766248522105</v>
      </c>
      <c r="J176" s="122">
        <v>580</v>
      </c>
      <c r="K176" s="122">
        <v>673</v>
      </c>
      <c r="L176" s="108">
        <f t="shared" si="135"/>
        <v>16.034482758620687</v>
      </c>
      <c r="M176" s="122">
        <v>1322</v>
      </c>
      <c r="N176" s="122">
        <v>1969</v>
      </c>
      <c r="O176" s="108">
        <f t="shared" si="136"/>
        <v>48.940998487140696</v>
      </c>
      <c r="P176" s="118">
        <f>(N176/N$183)*100</f>
        <v>94.937319189971063</v>
      </c>
      <c r="Q176" s="122">
        <v>279993</v>
      </c>
      <c r="R176" s="122">
        <v>161718</v>
      </c>
      <c r="S176" s="108">
        <f t="shared" si="137"/>
        <v>-42.242127481758473</v>
      </c>
      <c r="T176" s="122">
        <v>681253</v>
      </c>
      <c r="U176" s="122">
        <v>440188</v>
      </c>
      <c r="V176" s="108">
        <f>((U176-T176)/T176)*100</f>
        <v>-35.385532247197446</v>
      </c>
      <c r="W176" s="118">
        <f>(U176/U$183)*100</f>
        <v>34.712431758088286</v>
      </c>
      <c r="X176" s="120">
        <v>28049.487385599994</v>
      </c>
      <c r="Y176" s="120">
        <v>1473.0006612999996</v>
      </c>
      <c r="Z176" s="108">
        <f t="shared" si="138"/>
        <v>-94.748564773928067</v>
      </c>
      <c r="AA176" s="120">
        <v>46635.158550699998</v>
      </c>
      <c r="AB176" s="120">
        <v>4690.4737612999998</v>
      </c>
      <c r="AC176" s="108">
        <f t="shared" si="139"/>
        <v>-89.942194028994891</v>
      </c>
      <c r="AD176" s="118">
        <f>(AB176/AB$183)*100</f>
        <v>3.7891431610416797</v>
      </c>
    </row>
    <row r="177" spans="1:30">
      <c r="A177" s="8"/>
      <c r="B177" s="110" t="s">
        <v>25</v>
      </c>
      <c r="C177" s="120">
        <v>12.002575794000013</v>
      </c>
      <c r="D177" s="121">
        <v>118.29781159500003</v>
      </c>
      <c r="E177" s="108">
        <f t="shared" si="133"/>
        <v>885.60353731851558</v>
      </c>
      <c r="F177" s="120">
        <v>68.866566825000007</v>
      </c>
      <c r="G177" s="121">
        <v>212.84915617600001</v>
      </c>
      <c r="H177" s="108">
        <f t="shared" si="134"/>
        <v>209.07473101843564</v>
      </c>
      <c r="I177" s="118">
        <f>(G177/G$184)*100</f>
        <v>9.9485478826762481</v>
      </c>
      <c r="J177" s="122">
        <v>1835</v>
      </c>
      <c r="K177" s="122">
        <v>1728</v>
      </c>
      <c r="L177" s="108">
        <f t="shared" si="135"/>
        <v>-5.8310626702997279</v>
      </c>
      <c r="M177" s="122">
        <v>4090</v>
      </c>
      <c r="N177" s="122">
        <v>4692</v>
      </c>
      <c r="O177" s="108">
        <f t="shared" si="136"/>
        <v>14.718826405867972</v>
      </c>
      <c r="P177" s="118">
        <f>(N177/N$184)*100</f>
        <v>75.996112730806615</v>
      </c>
      <c r="Q177" s="122">
        <v>1877428</v>
      </c>
      <c r="R177" s="122">
        <v>2716699</v>
      </c>
      <c r="S177" s="108">
        <f t="shared" si="137"/>
        <v>44.703232294394248</v>
      </c>
      <c r="T177" s="122">
        <v>3911731</v>
      </c>
      <c r="U177" s="122">
        <v>6267287</v>
      </c>
      <c r="V177" s="108">
        <f>((U177-T177)/T177)*100</f>
        <v>60.217739921277811</v>
      </c>
      <c r="W177" s="118">
        <f>(U177/U$184)*100</f>
        <v>31.390190701576447</v>
      </c>
      <c r="X177" s="120">
        <v>10837.65828584</v>
      </c>
      <c r="Y177" s="120">
        <v>49079.249489499991</v>
      </c>
      <c r="Z177" s="108">
        <f t="shared" si="138"/>
        <v>352.85843302168649</v>
      </c>
      <c r="AA177" s="120">
        <v>31283.972241000003</v>
      </c>
      <c r="AB177" s="120">
        <v>121738.90843000001</v>
      </c>
      <c r="AC177" s="108">
        <f t="shared" si="139"/>
        <v>289.14146672989307</v>
      </c>
      <c r="AD177" s="118">
        <f>(AB177/AB$184)*100</f>
        <v>17.807763835622218</v>
      </c>
    </row>
    <row r="178" spans="1:30">
      <c r="A178" s="8"/>
      <c r="B178" s="110"/>
      <c r="C178" s="120"/>
      <c r="D178" s="121"/>
      <c r="E178" s="108"/>
      <c r="F178" s="120"/>
      <c r="G178" s="121"/>
      <c r="H178" s="108"/>
      <c r="I178" s="118"/>
      <c r="J178" s="122"/>
      <c r="K178" s="122"/>
      <c r="L178" s="108"/>
      <c r="M178" s="122"/>
      <c r="N178" s="122"/>
      <c r="O178" s="108"/>
      <c r="P178" s="118"/>
      <c r="Q178" s="122"/>
      <c r="R178" s="122"/>
      <c r="S178" s="108"/>
      <c r="T178" s="122"/>
      <c r="U178" s="122"/>
      <c r="V178" s="108"/>
      <c r="W178" s="118"/>
      <c r="X178" s="120"/>
      <c r="Y178" s="120"/>
      <c r="Z178" s="108"/>
      <c r="AA178" s="120"/>
      <c r="AB178" s="120"/>
      <c r="AC178" s="108"/>
      <c r="AD178" s="118"/>
    </row>
    <row r="179" spans="1:30" s="24" customFormat="1" ht="15">
      <c r="A179" s="21"/>
      <c r="B179" s="109" t="s">
        <v>11</v>
      </c>
      <c r="C179" s="112">
        <f>C180+C181+C182+C183+C184</f>
        <v>22986.095852976821</v>
      </c>
      <c r="D179" s="112">
        <v>20434.72233093682</v>
      </c>
      <c r="E179" s="113">
        <f t="shared" ref="E179:E184" si="140">((D179-C179)/C179)*100</f>
        <v>-11.099638400357515</v>
      </c>
      <c r="F179" s="112">
        <f>F180+F181+F182+F183+F184</f>
        <v>72321.528833549848</v>
      </c>
      <c r="G179" s="112">
        <v>73159.981261276043</v>
      </c>
      <c r="H179" s="113">
        <f t="shared" ref="H179:H184" si="141">((G179-F179)/F179)*100</f>
        <v>1.1593400212209541</v>
      </c>
      <c r="I179" s="114">
        <f>(G179/G$179)*100</f>
        <v>100</v>
      </c>
      <c r="J179" s="115">
        <v>1807981</v>
      </c>
      <c r="K179" s="115">
        <v>2104880</v>
      </c>
      <c r="L179" s="113">
        <f t="shared" ref="L179:L184" si="142">((K179-J179)/J179)*100</f>
        <v>16.421577439143441</v>
      </c>
      <c r="M179" s="115">
        <v>4913592</v>
      </c>
      <c r="N179" s="115">
        <v>5568612</v>
      </c>
      <c r="O179" s="113">
        <f t="shared" ref="O179:O184" si="143">((N179-M179)/M179)*100</f>
        <v>13.330777158543079</v>
      </c>
      <c r="P179" s="114">
        <f>(N179/N$179)*100</f>
        <v>100</v>
      </c>
      <c r="Q179" s="115">
        <v>10082236</v>
      </c>
      <c r="R179" s="115">
        <v>12756492</v>
      </c>
      <c r="S179" s="113">
        <f t="shared" ref="S179:S184" si="144">((R179-Q179)/Q179)*100</f>
        <v>26.524433667293646</v>
      </c>
      <c r="T179" s="115">
        <v>30561688</v>
      </c>
      <c r="U179" s="115">
        <v>44995930</v>
      </c>
      <c r="V179" s="113">
        <f>((U179-T179)/T179)*100</f>
        <v>47.229858507815408</v>
      </c>
      <c r="W179" s="114">
        <f>(U179/U$179)*100</f>
        <v>100</v>
      </c>
      <c r="X179" s="112">
        <v>380246.95711230603</v>
      </c>
      <c r="Y179" s="112">
        <v>437037.27729019435</v>
      </c>
      <c r="Z179" s="113">
        <f t="shared" ref="Z179:Z184" si="145">((Y179-X179)/X179)*100</f>
        <v>14.935114960332291</v>
      </c>
      <c r="AA179" s="112">
        <v>1255281.445209363</v>
      </c>
      <c r="AB179" s="112">
        <v>1637668.5429412907</v>
      </c>
      <c r="AC179" s="113">
        <f t="shared" ref="AC179:AC184" si="146">((AB179-AA179)/AA179)*100</f>
        <v>30.462260012785496</v>
      </c>
      <c r="AD179" s="114">
        <f>(AB179/AB$179)*100</f>
        <v>100</v>
      </c>
    </row>
    <row r="180" spans="1:30">
      <c r="A180" s="8"/>
      <c r="B180" s="110" t="s">
        <v>3</v>
      </c>
      <c r="C180" s="121">
        <f>C166+C173</f>
        <v>4442.1415933520011</v>
      </c>
      <c r="D180" s="121">
        <v>3615.4859777431175</v>
      </c>
      <c r="E180" s="108">
        <f t="shared" si="140"/>
        <v>-18.609393650261755</v>
      </c>
      <c r="F180" s="121">
        <f>F166+F173</f>
        <v>10092.715196126881</v>
      </c>
      <c r="G180" s="121">
        <v>9645.20539452923</v>
      </c>
      <c r="H180" s="108">
        <f t="shared" si="141"/>
        <v>-4.4339882073496391</v>
      </c>
      <c r="I180" s="118">
        <f>(G180/G$180)*100</f>
        <v>100</v>
      </c>
      <c r="J180" s="126">
        <v>106518</v>
      </c>
      <c r="K180" s="126">
        <v>102601</v>
      </c>
      <c r="L180" s="108">
        <f t="shared" si="142"/>
        <v>-3.6773127546517959</v>
      </c>
      <c r="M180" s="126">
        <v>252925</v>
      </c>
      <c r="N180" s="126">
        <v>278376</v>
      </c>
      <c r="O180" s="108">
        <f t="shared" si="143"/>
        <v>10.062666798458041</v>
      </c>
      <c r="P180" s="118">
        <f>(N180/N$180)*100</f>
        <v>100</v>
      </c>
      <c r="Q180" s="126">
        <v>0</v>
      </c>
      <c r="R180" s="126"/>
      <c r="S180" s="108" t="s">
        <v>57</v>
      </c>
      <c r="T180" s="119">
        <v>0</v>
      </c>
      <c r="U180" s="119">
        <v>0</v>
      </c>
      <c r="V180" s="108" t="s">
        <v>57</v>
      </c>
      <c r="W180" s="118" t="s">
        <v>57</v>
      </c>
      <c r="X180" s="121">
        <v>3095.916507817999</v>
      </c>
      <c r="Y180" s="121">
        <v>3547.9483625759995</v>
      </c>
      <c r="Z180" s="108">
        <f t="shared" si="145"/>
        <v>14.600905858297592</v>
      </c>
      <c r="AA180" s="121">
        <v>8741.7538946759996</v>
      </c>
      <c r="AB180" s="121">
        <v>10110.221845795</v>
      </c>
      <c r="AC180" s="108">
        <f t="shared" si="146"/>
        <v>15.654386609447336</v>
      </c>
      <c r="AD180" s="118">
        <f>(AB180/AB$180)*100</f>
        <v>100</v>
      </c>
    </row>
    <row r="181" spans="1:30">
      <c r="A181" s="8"/>
      <c r="B181" s="110" t="s">
        <v>4</v>
      </c>
      <c r="C181" s="121">
        <f>C167+C174</f>
        <v>5368.4893506879798</v>
      </c>
      <c r="D181" s="121">
        <v>6321.202079146502</v>
      </c>
      <c r="E181" s="108">
        <f t="shared" si="140"/>
        <v>17.746383874942971</v>
      </c>
      <c r="F181" s="121">
        <f t="shared" ref="F181:F184" si="147">F167+F174</f>
        <v>15388.779858243053</v>
      </c>
      <c r="G181" s="121">
        <v>18035.354972759447</v>
      </c>
      <c r="H181" s="108">
        <f t="shared" si="141"/>
        <v>17.198082881787062</v>
      </c>
      <c r="I181" s="118">
        <f>(G181/G$181)*100</f>
        <v>100</v>
      </c>
      <c r="J181" s="126">
        <v>1698179</v>
      </c>
      <c r="K181" s="126">
        <v>1999568</v>
      </c>
      <c r="L181" s="108">
        <f t="shared" si="142"/>
        <v>17.747775705623496</v>
      </c>
      <c r="M181" s="126">
        <v>4652790</v>
      </c>
      <c r="N181" s="126">
        <v>5281632</v>
      </c>
      <c r="O181" s="108">
        <f t="shared" si="143"/>
        <v>13.515374646180033</v>
      </c>
      <c r="P181" s="118">
        <f>(N181/N$181)*100</f>
        <v>100</v>
      </c>
      <c r="Q181" s="126">
        <v>0</v>
      </c>
      <c r="R181" s="126"/>
      <c r="S181" s="108" t="s">
        <v>57</v>
      </c>
      <c r="T181" s="119">
        <v>0</v>
      </c>
      <c r="U181" s="119">
        <v>0</v>
      </c>
      <c r="V181" s="108" t="s">
        <v>57</v>
      </c>
      <c r="W181" s="118" t="s">
        <v>57</v>
      </c>
      <c r="X181" s="121">
        <v>155740.05510118397</v>
      </c>
      <c r="Y181" s="121">
        <v>152151.526134785</v>
      </c>
      <c r="Z181" s="108">
        <f t="shared" si="145"/>
        <v>-2.3041785647677524</v>
      </c>
      <c r="AA181" s="121">
        <v>524064.26613735076</v>
      </c>
      <c r="AB181" s="121">
        <v>491130.74110325798</v>
      </c>
      <c r="AC181" s="108">
        <f t="shared" si="146"/>
        <v>-6.2842531273561981</v>
      </c>
      <c r="AD181" s="118">
        <f>(AB181/AB$181)*100</f>
        <v>100</v>
      </c>
    </row>
    <row r="182" spans="1:30">
      <c r="A182" s="8"/>
      <c r="B182" s="110" t="s">
        <v>5</v>
      </c>
      <c r="C182" s="121">
        <f>C168+C175</f>
        <v>12104.420224780066</v>
      </c>
      <c r="D182" s="121">
        <v>9633.536915825207</v>
      </c>
      <c r="E182" s="108">
        <f t="shared" si="140"/>
        <v>-20.413066161537316</v>
      </c>
      <c r="F182" s="121">
        <f t="shared" si="147"/>
        <v>42191.438683846834</v>
      </c>
      <c r="G182" s="121">
        <v>42742.699537382046</v>
      </c>
      <c r="H182" s="108">
        <f t="shared" si="141"/>
        <v>1.3065704103289193</v>
      </c>
      <c r="I182" s="118">
        <f>(G182/G$182)*100</f>
        <v>100</v>
      </c>
      <c r="J182" s="126">
        <v>122</v>
      </c>
      <c r="K182" s="126">
        <v>77</v>
      </c>
      <c r="L182" s="108">
        <f t="shared" si="142"/>
        <v>-36.885245901639344</v>
      </c>
      <c r="M182" s="126">
        <v>308</v>
      </c>
      <c r="N182" s="126">
        <v>356</v>
      </c>
      <c r="O182" s="108">
        <f t="shared" si="143"/>
        <v>15.584415584415584</v>
      </c>
      <c r="P182" s="118">
        <f>(N182/N$182)*100</f>
        <v>100</v>
      </c>
      <c r="Q182" s="126">
        <v>3408551</v>
      </c>
      <c r="R182" s="126">
        <v>6382708</v>
      </c>
      <c r="S182" s="108">
        <f t="shared" si="144"/>
        <v>87.255757651858517</v>
      </c>
      <c r="T182" s="126">
        <v>10617063</v>
      </c>
      <c r="U182" s="126">
        <v>23762081</v>
      </c>
      <c r="V182" s="108">
        <f>((U182-T182)/T182)*100</f>
        <v>123.81030422443571</v>
      </c>
      <c r="W182" s="118">
        <f>(U182/U$182)*100</f>
        <v>100</v>
      </c>
      <c r="X182" s="121">
        <v>49482.989855568318</v>
      </c>
      <c r="Y182" s="121">
        <v>79622.415124384468</v>
      </c>
      <c r="Z182" s="108">
        <f t="shared" si="145"/>
        <v>60.908658423404795</v>
      </c>
      <c r="AA182" s="121">
        <v>134728.93312590552</v>
      </c>
      <c r="AB182" s="121">
        <v>329012.11883783969</v>
      </c>
      <c r="AC182" s="108">
        <f t="shared" si="146"/>
        <v>144.20301653422479</v>
      </c>
      <c r="AD182" s="118">
        <f>(AB182/AB$182)*100</f>
        <v>100</v>
      </c>
    </row>
    <row r="183" spans="1:30">
      <c r="A183" s="8"/>
      <c r="B183" s="110" t="s">
        <v>6</v>
      </c>
      <c r="C183" s="121">
        <f>C169+C176</f>
        <v>603.01188220893255</v>
      </c>
      <c r="D183" s="121">
        <v>232.3752666660001</v>
      </c>
      <c r="E183" s="108">
        <f t="shared" si="140"/>
        <v>-61.46423088467661</v>
      </c>
      <c r="F183" s="121">
        <f t="shared" si="147"/>
        <v>3143.3695262920583</v>
      </c>
      <c r="G183" s="121">
        <v>597.22161567688011</v>
      </c>
      <c r="H183" s="108">
        <f t="shared" si="141"/>
        <v>-81.000591540970774</v>
      </c>
      <c r="I183" s="118">
        <f>(G183/G$183)*100</f>
        <v>100</v>
      </c>
      <c r="J183" s="126">
        <v>603</v>
      </c>
      <c r="K183" s="126">
        <v>704</v>
      </c>
      <c r="L183" s="108">
        <f t="shared" si="142"/>
        <v>16.749585406301822</v>
      </c>
      <c r="M183" s="126">
        <v>1414</v>
      </c>
      <c r="N183" s="126">
        <v>2074</v>
      </c>
      <c r="O183" s="108">
        <f t="shared" si="143"/>
        <v>46.676096181046681</v>
      </c>
      <c r="P183" s="118">
        <f>(N183/N$183)*100</f>
        <v>100</v>
      </c>
      <c r="Q183" s="126">
        <v>314565</v>
      </c>
      <c r="R183" s="126">
        <v>356690</v>
      </c>
      <c r="S183" s="108">
        <f t="shared" si="144"/>
        <v>13.391508909128479</v>
      </c>
      <c r="T183" s="126">
        <v>887742</v>
      </c>
      <c r="U183" s="126">
        <v>1268099</v>
      </c>
      <c r="V183" s="108">
        <f>((U183-T183)/T183)*100</f>
        <v>42.8454438339067</v>
      </c>
      <c r="W183" s="118">
        <f>(U183/U$183)*100</f>
        <v>100</v>
      </c>
      <c r="X183" s="121">
        <v>31346.675999099993</v>
      </c>
      <c r="Y183" s="121">
        <v>32351.849399799998</v>
      </c>
      <c r="Z183" s="108">
        <f t="shared" si="145"/>
        <v>3.2066347345053905</v>
      </c>
      <c r="AA183" s="121">
        <v>66621.7619749</v>
      </c>
      <c r="AB183" s="121">
        <v>123787.18781399999</v>
      </c>
      <c r="AC183" s="108">
        <f t="shared" si="146"/>
        <v>85.805935094657627</v>
      </c>
      <c r="AD183" s="118">
        <f>(AB183/AB$183)*100</f>
        <v>100</v>
      </c>
    </row>
    <row r="184" spans="1:30">
      <c r="A184" s="8"/>
      <c r="B184" s="110" t="s">
        <v>25</v>
      </c>
      <c r="C184" s="121">
        <f>C170+C177</f>
        <v>468.03280194783861</v>
      </c>
      <c r="D184" s="121">
        <v>632.12209155599271</v>
      </c>
      <c r="E184" s="108">
        <f t="shared" si="140"/>
        <v>35.059356721420897</v>
      </c>
      <c r="F184" s="121">
        <f t="shared" si="147"/>
        <v>1505.2255690410227</v>
      </c>
      <c r="G184" s="121">
        <v>2139.4997409284388</v>
      </c>
      <c r="H184" s="108">
        <f t="shared" si="141"/>
        <v>42.138147592823003</v>
      </c>
      <c r="I184" s="118">
        <f>(G184/G$184)*100</f>
        <v>100</v>
      </c>
      <c r="J184" s="126">
        <v>2559</v>
      </c>
      <c r="K184" s="126">
        <v>1930</v>
      </c>
      <c r="L184" s="108">
        <f t="shared" si="142"/>
        <v>-24.579914028917546</v>
      </c>
      <c r="M184" s="126">
        <v>6155</v>
      </c>
      <c r="N184" s="126">
        <v>6174</v>
      </c>
      <c r="O184" s="108">
        <f t="shared" si="143"/>
        <v>0.30869212022745735</v>
      </c>
      <c r="P184" s="118">
        <f>(N184/N$184)*100</f>
        <v>100</v>
      </c>
      <c r="Q184" s="126">
        <v>6359120</v>
      </c>
      <c r="R184" s="126">
        <v>6017094</v>
      </c>
      <c r="S184" s="108">
        <f t="shared" si="144"/>
        <v>-5.3785114921561474</v>
      </c>
      <c r="T184" s="126">
        <v>19056883</v>
      </c>
      <c r="U184" s="126">
        <v>19965750</v>
      </c>
      <c r="V184" s="108">
        <f>((U184-T184)/T184)*100</f>
        <v>4.7692321981511876</v>
      </c>
      <c r="W184" s="118">
        <f>(U184/U$184)*100</f>
        <v>100</v>
      </c>
      <c r="X184" s="121">
        <v>140581.31964863575</v>
      </c>
      <c r="Y184" s="121">
        <v>169363.53826864899</v>
      </c>
      <c r="Z184" s="108">
        <f t="shared" si="145"/>
        <v>20.473714923113935</v>
      </c>
      <c r="AA184" s="121">
        <v>521124.7300765306</v>
      </c>
      <c r="AB184" s="121">
        <v>683628.2733403981</v>
      </c>
      <c r="AC184" s="108">
        <f t="shared" si="146"/>
        <v>31.183233856509318</v>
      </c>
      <c r="AD184" s="118">
        <f>(AB184/AB$184)*100</f>
        <v>100</v>
      </c>
    </row>
    <row r="185" spans="1:30">
      <c r="A185" s="34" t="s">
        <v>62</v>
      </c>
      <c r="N185" s="27"/>
      <c r="O185" s="27"/>
      <c r="P185" s="27"/>
      <c r="Q185" s="27"/>
    </row>
    <row r="186" spans="1:30">
      <c r="A186" s="34" t="s">
        <v>16</v>
      </c>
    </row>
  </sheetData>
  <mergeCells count="9">
    <mergeCell ref="Y1:AD1"/>
    <mergeCell ref="R1:W1"/>
    <mergeCell ref="A2:A3"/>
    <mergeCell ref="B2:B3"/>
    <mergeCell ref="C2:I2"/>
    <mergeCell ref="J2:P2"/>
    <mergeCell ref="Q2:W2"/>
    <mergeCell ref="X2:AD2"/>
    <mergeCell ref="B1:I1"/>
  </mergeCells>
  <pageMargins left="0.7" right="0.7" top="0.75" bottom="0.75" header="0.3" footer="0.3"/>
  <pageSetup paperSize="9" scale="70" orientation="portrait" r:id="rId1"/>
  <rowBreaks count="2" manualBreakCount="2">
    <brk id="66" max="16383" man="1"/>
    <brk id="129" max="16383" man="1"/>
  </rowBreaks>
  <colBreaks count="3" manualBreakCount="3">
    <brk id="9" max="1048575" man="1"/>
    <brk id="16" max="1048575" man="1"/>
    <brk id="2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FFBE0CF2C5F44286A527C2D2B6DD1C" ma:contentTypeVersion="12" ma:contentTypeDescription="Create a new document." ma:contentTypeScope="" ma:versionID="d6d08b7a22ac7a6f48973df21e7130dd">
  <xsd:schema xmlns:xsd="http://www.w3.org/2001/XMLSchema" xmlns:xs="http://www.w3.org/2001/XMLSchema" xmlns:p="http://schemas.microsoft.com/office/2006/metadata/properties" xmlns:ns2="06f6c57f-00a7-4118-afc2-791fe10ed541" xmlns:ns3="3fc64cca-49e3-44f9-ba7d-f415f6ec87f5" targetNamespace="http://schemas.microsoft.com/office/2006/metadata/properties" ma:root="true" ma:fieldsID="8fdf18e4e79bed9de137780ee504a3a9" ns2:_="" ns3:_="">
    <xsd:import namespace="06f6c57f-00a7-4118-afc2-791fe10ed541"/>
    <xsd:import namespace="3fc64cca-49e3-44f9-ba7d-f415f6ec87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f6c57f-00a7-4118-afc2-791fe10ed5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c64cca-49e3-44f9-ba7d-f415f6ec87f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6DD5A7-DBF3-4992-B319-AB2DCDD913F8}"/>
</file>

<file path=customXml/itemProps2.xml><?xml version="1.0" encoding="utf-8"?>
<ds:datastoreItem xmlns:ds="http://schemas.openxmlformats.org/officeDocument/2006/customXml" ds:itemID="{0FCBD9CC-3D0A-4766-9C5F-6A26EA14D8C6}"/>
</file>

<file path=customXml/itemProps3.xml><?xml version="1.0" encoding="utf-8"?>
<ds:datastoreItem xmlns:ds="http://schemas.openxmlformats.org/officeDocument/2006/customXml" ds:itemID="{841F7441-47A9-461C-A2EC-529BEE4893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FYP as at 31st March, 2018_TEMP</vt:lpstr>
      <vt:lpstr>Authority Vs Life Council</vt:lpstr>
      <vt:lpstr>FYP as at 31st July' 2021</vt:lpstr>
      <vt:lpstr>'FYP as at 31st March, 2018_TEMP'!Print_Area</vt:lpstr>
      <vt:lpstr>'FYP as at 31st July'' 2021'!Print_Titles</vt:lpstr>
      <vt:lpstr>'FYP as at 31st March, 2018_TEMP'!Print_Titles</vt:lpstr>
    </vt:vector>
  </TitlesOfParts>
  <Company>IRDA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IRDA</dc:creator>
  <cp:lastModifiedBy>Admin</cp:lastModifiedBy>
  <cp:lastPrinted>2021-08-06T18:25:27Z</cp:lastPrinted>
  <dcterms:created xsi:type="dcterms:W3CDTF">2002-04-18T04:47:59Z</dcterms:created>
  <dcterms:modified xsi:type="dcterms:W3CDTF">2021-08-06T18:25:28Z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0x010100B0FFBE0CF2C5F44286A527C2D2B6DD1C</vt:lpwstr>
  </property>
</Properties>
</file>