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June 2021\For Website\"/>
    </mc:Choice>
  </mc:AlternateContent>
  <bookViews>
    <workbookView xWindow="0" yWindow="0" windowWidth="20490" windowHeight="7350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0th June' 2021" sheetId="41" r:id="rId3"/>
  </sheets>
  <definedNames>
    <definedName name="_xlnm.Print_Area" localSheetId="0">'FYP as at 31st March, 2018_TEMP'!$A$1:$J$31</definedName>
    <definedName name="_xlnm.Print_Titles" localSheetId="2">'FYP as at 30th June'' 2021'!$A:$B,'FYP as at 30th June'' 2021'!$1:$3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C172" i="41"/>
  <c r="AB172" i="41"/>
  <c r="AA172" i="41"/>
  <c r="Y172" i="41"/>
  <c r="Z172" i="41" s="1"/>
  <c r="X172" i="41"/>
  <c r="U172" i="41"/>
  <c r="T172" i="41"/>
  <c r="R172" i="41"/>
  <c r="Q172" i="41"/>
  <c r="N172" i="41"/>
  <c r="M172" i="41"/>
  <c r="K172" i="41"/>
  <c r="L172" i="41" s="1"/>
  <c r="J172" i="41"/>
  <c r="G172" i="41"/>
  <c r="F172" i="41"/>
  <c r="E172" i="41"/>
  <c r="D172" i="41"/>
  <c r="C172" i="41"/>
  <c r="AB170" i="41"/>
  <c r="AB184" i="41" s="1"/>
  <c r="AA170" i="41"/>
  <c r="AA184" i="41" s="1"/>
  <c r="Y170" i="41"/>
  <c r="Y184" i="41" s="1"/>
  <c r="X170" i="41"/>
  <c r="X184" i="41" s="1"/>
  <c r="U170" i="41"/>
  <c r="T170" i="41"/>
  <c r="T184" i="41" s="1"/>
  <c r="R170" i="41"/>
  <c r="R184" i="41" s="1"/>
  <c r="Q170" i="41"/>
  <c r="N170" i="41"/>
  <c r="N184" i="41" s="1"/>
  <c r="M170" i="41"/>
  <c r="O170" i="41" s="1"/>
  <c r="K170" i="41"/>
  <c r="K184" i="41" s="1"/>
  <c r="J170" i="41"/>
  <c r="J184" i="41" s="1"/>
  <c r="G170" i="41"/>
  <c r="G184" i="41" s="1"/>
  <c r="F170" i="41"/>
  <c r="F184" i="41" s="1"/>
  <c r="D170" i="41"/>
  <c r="D184" i="41" s="1"/>
  <c r="C170" i="41"/>
  <c r="C184" i="41" s="1"/>
  <c r="AB169" i="41"/>
  <c r="AB183" i="41" s="1"/>
  <c r="AA169" i="41"/>
  <c r="AA183" i="41" s="1"/>
  <c r="Y169" i="41"/>
  <c r="Y183" i="41" s="1"/>
  <c r="X169" i="41"/>
  <c r="X183" i="41" s="1"/>
  <c r="U169" i="41"/>
  <c r="T169" i="41"/>
  <c r="T183" i="41" s="1"/>
  <c r="R169" i="41"/>
  <c r="R183" i="41" s="1"/>
  <c r="Q169" i="41"/>
  <c r="N169" i="41"/>
  <c r="N183" i="41" s="1"/>
  <c r="M169" i="41"/>
  <c r="O169" i="41" s="1"/>
  <c r="K169" i="41"/>
  <c r="K183" i="41" s="1"/>
  <c r="J169" i="41"/>
  <c r="J183" i="41" s="1"/>
  <c r="G169" i="41"/>
  <c r="G183" i="41" s="1"/>
  <c r="F169" i="41"/>
  <c r="F183" i="41" s="1"/>
  <c r="D169" i="41"/>
  <c r="D183" i="41" s="1"/>
  <c r="C169" i="41"/>
  <c r="C183" i="41" s="1"/>
  <c r="AB168" i="41"/>
  <c r="AB182" i="41" s="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N168" i="41"/>
  <c r="N182" i="41" s="1"/>
  <c r="M168" i="41"/>
  <c r="O168" i="41" s="1"/>
  <c r="K168" i="41"/>
  <c r="K182" i="41" s="1"/>
  <c r="J168" i="41"/>
  <c r="J182" i="41" s="1"/>
  <c r="G168" i="41"/>
  <c r="G182" i="41" s="1"/>
  <c r="F168" i="41"/>
  <c r="F182" i="41" s="1"/>
  <c r="D168" i="41"/>
  <c r="D182" i="41" s="1"/>
  <c r="C168" i="41"/>
  <c r="C182" i="41" s="1"/>
  <c r="AB167" i="41"/>
  <c r="AB181" i="41" s="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N167" i="41"/>
  <c r="N181" i="41" s="1"/>
  <c r="M167" i="41"/>
  <c r="O167" i="41" s="1"/>
  <c r="K167" i="41"/>
  <c r="K181" i="41" s="1"/>
  <c r="J167" i="41"/>
  <c r="J181" i="41" s="1"/>
  <c r="G167" i="41"/>
  <c r="G181" i="41" s="1"/>
  <c r="F167" i="41"/>
  <c r="F181" i="41" s="1"/>
  <c r="D167" i="41"/>
  <c r="D181" i="41" s="1"/>
  <c r="C167" i="41"/>
  <c r="C181" i="41" s="1"/>
  <c r="AB166" i="41"/>
  <c r="AB180" i="41" s="1"/>
  <c r="AA166" i="41"/>
  <c r="AA180" i="41" s="1"/>
  <c r="AA179" i="41" s="1"/>
  <c r="Y166" i="41"/>
  <c r="Y180" i="41" s="1"/>
  <c r="X166" i="41"/>
  <c r="X180" i="41" s="1"/>
  <c r="X179" i="41" s="1"/>
  <c r="U166" i="41"/>
  <c r="T166" i="41"/>
  <c r="T180" i="41" s="1"/>
  <c r="T179" i="41" s="1"/>
  <c r="R166" i="41"/>
  <c r="R180" i="41" s="1"/>
  <c r="Q166" i="41"/>
  <c r="N166" i="41"/>
  <c r="N180" i="41" s="1"/>
  <c r="M166" i="41"/>
  <c r="O166" i="41" s="1"/>
  <c r="K166" i="41"/>
  <c r="K180" i="41" s="1"/>
  <c r="J166" i="41"/>
  <c r="J180" i="41" s="1"/>
  <c r="J179" i="41" s="1"/>
  <c r="G166" i="41"/>
  <c r="G180" i="41" s="1"/>
  <c r="F166" i="41"/>
  <c r="F180" i="41" s="1"/>
  <c r="F179" i="41" s="1"/>
  <c r="D166" i="41"/>
  <c r="D180" i="41" s="1"/>
  <c r="C166" i="41"/>
  <c r="C180" i="41" s="1"/>
  <c r="C179" i="41" s="1"/>
  <c r="AB165" i="41"/>
  <c r="AA165" i="41"/>
  <c r="AC165" i="41" s="1"/>
  <c r="Y165" i="41"/>
  <c r="Z165" i="41" s="1"/>
  <c r="X165" i="41"/>
  <c r="U165" i="41"/>
  <c r="T165" i="41"/>
  <c r="Q165" i="41"/>
  <c r="N165" i="41"/>
  <c r="J165" i="41"/>
  <c r="G165" i="41"/>
  <c r="C165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O161" i="41"/>
  <c r="L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X158" i="41"/>
  <c r="U158" i="41"/>
  <c r="T158" i="41"/>
  <c r="R158" i="41"/>
  <c r="Q158" i="41"/>
  <c r="S158" i="41" s="1"/>
  <c r="N158" i="41"/>
  <c r="M158" i="41"/>
  <c r="K158" i="41"/>
  <c r="J158" i="41"/>
  <c r="G158" i="41"/>
  <c r="H158" i="41" s="1"/>
  <c r="F158" i="41"/>
  <c r="D158" i="41"/>
  <c r="C158" i="41"/>
  <c r="E158" i="41" s="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X151" i="41"/>
  <c r="U151" i="41"/>
  <c r="T151" i="41"/>
  <c r="R151" i="41"/>
  <c r="Q151" i="41"/>
  <c r="S151" i="41" s="1"/>
  <c r="N151" i="41"/>
  <c r="M151" i="41"/>
  <c r="K151" i="41"/>
  <c r="J151" i="41"/>
  <c r="G151" i="41"/>
  <c r="H151" i="41" s="1"/>
  <c r="F151" i="41"/>
  <c r="D151" i="41"/>
  <c r="C151" i="41"/>
  <c r="E151" i="41" s="1"/>
  <c r="AC149" i="41"/>
  <c r="Z149" i="41"/>
  <c r="V149" i="41"/>
  <c r="S149" i="41"/>
  <c r="O149" i="41"/>
  <c r="H149" i="41"/>
  <c r="E149" i="41"/>
  <c r="AC147" i="41"/>
  <c r="Z147" i="41"/>
  <c r="V147" i="41"/>
  <c r="S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AC144" i="41" s="1"/>
  <c r="Y144" i="41"/>
  <c r="X144" i="41"/>
  <c r="U144" i="41"/>
  <c r="T144" i="41"/>
  <c r="R144" i="41"/>
  <c r="Q144" i="41"/>
  <c r="S144" i="41" s="1"/>
  <c r="N144" i="41"/>
  <c r="M144" i="41"/>
  <c r="O144" i="41" s="1"/>
  <c r="K144" i="41"/>
  <c r="J144" i="41"/>
  <c r="G144" i="41"/>
  <c r="F144" i="41"/>
  <c r="D144" i="41"/>
  <c r="C144" i="41"/>
  <c r="E144" i="41" s="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O141" i="41"/>
  <c r="L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AC137" i="41" s="1"/>
  <c r="Y137" i="41"/>
  <c r="X137" i="41"/>
  <c r="U137" i="41"/>
  <c r="T137" i="41"/>
  <c r="R137" i="41"/>
  <c r="Q137" i="41"/>
  <c r="S137" i="41" s="1"/>
  <c r="N137" i="41"/>
  <c r="M137" i="41"/>
  <c r="O137" i="41" s="1"/>
  <c r="K137" i="41"/>
  <c r="J137" i="41"/>
  <c r="G137" i="41"/>
  <c r="F137" i="41"/>
  <c r="D137" i="41"/>
  <c r="C137" i="41"/>
  <c r="E137" i="41" s="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Y123" i="41"/>
  <c r="X123" i="41"/>
  <c r="U123" i="41"/>
  <c r="T123" i="41"/>
  <c r="R123" i="41"/>
  <c r="Q123" i="41"/>
  <c r="S123" i="41" s="1"/>
  <c r="N123" i="41"/>
  <c r="M123" i="41"/>
  <c r="K123" i="41"/>
  <c r="J123" i="41"/>
  <c r="G123" i="41"/>
  <c r="H123" i="41" s="1"/>
  <c r="F123" i="41"/>
  <c r="D123" i="41"/>
  <c r="C123" i="41"/>
  <c r="E123" i="41" s="1"/>
  <c r="AC121" i="4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Y116" i="41"/>
  <c r="X116" i="41"/>
  <c r="U116" i="41"/>
  <c r="T116" i="41"/>
  <c r="R116" i="41"/>
  <c r="Q116" i="41"/>
  <c r="S116" i="41" s="1"/>
  <c r="N116" i="41"/>
  <c r="M116" i="41"/>
  <c r="K116" i="41"/>
  <c r="J116" i="41"/>
  <c r="G116" i="41"/>
  <c r="H116" i="41" s="1"/>
  <c r="F116" i="41"/>
  <c r="D116" i="41"/>
  <c r="C116" i="41"/>
  <c r="E116" i="41" s="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X109" i="41"/>
  <c r="U109" i="41"/>
  <c r="T109" i="41"/>
  <c r="R109" i="41"/>
  <c r="Q109" i="41"/>
  <c r="S109" i="41" s="1"/>
  <c r="N109" i="41"/>
  <c r="M109" i="41"/>
  <c r="K109" i="41"/>
  <c r="J109" i="41"/>
  <c r="G109" i="41"/>
  <c r="H109" i="41" s="1"/>
  <c r="F109" i="41"/>
  <c r="D109" i="41"/>
  <c r="C109" i="41"/>
  <c r="E109" i="41" s="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AC102" i="41" s="1"/>
  <c r="Y102" i="41"/>
  <c r="Z102" i="41" s="1"/>
  <c r="X102" i="41"/>
  <c r="U102" i="41"/>
  <c r="T102" i="41"/>
  <c r="R102" i="41"/>
  <c r="Q102" i="41"/>
  <c r="N102" i="41"/>
  <c r="M102" i="41"/>
  <c r="O102" i="41" s="1"/>
  <c r="K102" i="41"/>
  <c r="L102" i="41" s="1"/>
  <c r="J102" i="41"/>
  <c r="G102" i="41"/>
  <c r="F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AC95" i="41" s="1"/>
  <c r="Y95" i="41"/>
  <c r="Z95" i="41" s="1"/>
  <c r="X95" i="41"/>
  <c r="U95" i="41"/>
  <c r="T95" i="41"/>
  <c r="R95" i="41"/>
  <c r="Q95" i="41"/>
  <c r="N95" i="41"/>
  <c r="M95" i="41"/>
  <c r="O95" i="41" s="1"/>
  <c r="K95" i="41"/>
  <c r="L95" i="41" s="1"/>
  <c r="J95" i="41"/>
  <c r="G95" i="41"/>
  <c r="F95" i="4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AC88" i="41" s="1"/>
  <c r="Y88" i="41"/>
  <c r="X88" i="41"/>
  <c r="U88" i="41"/>
  <c r="T88" i="41"/>
  <c r="R88" i="41"/>
  <c r="Q88" i="41"/>
  <c r="S88" i="41" s="1"/>
  <c r="N88" i="41"/>
  <c r="M88" i="41"/>
  <c r="O88" i="41" s="1"/>
  <c r="K88" i="41"/>
  <c r="J88" i="41"/>
  <c r="G88" i="41"/>
  <c r="F88" i="41"/>
  <c r="D88" i="41"/>
  <c r="C88" i="41"/>
  <c r="E88" i="41" s="1"/>
  <c r="AC86" i="41"/>
  <c r="Z86" i="41"/>
  <c r="V86" i="41"/>
  <c r="S86" i="41"/>
  <c r="O86" i="41"/>
  <c r="L86" i="41"/>
  <c r="H86" i="41"/>
  <c r="E86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C81" i="41" s="1"/>
  <c r="AA81" i="41"/>
  <c r="Y81" i="41"/>
  <c r="Z81" i="41" s="1"/>
  <c r="X81" i="41"/>
  <c r="U81" i="41"/>
  <c r="T81" i="41"/>
  <c r="R81" i="41"/>
  <c r="Q81" i="41"/>
  <c r="N81" i="41"/>
  <c r="M81" i="41"/>
  <c r="O81" i="41" s="1"/>
  <c r="K81" i="41"/>
  <c r="L81" i="41" s="1"/>
  <c r="J81" i="41"/>
  <c r="G81" i="41"/>
  <c r="F81" i="41"/>
  <c r="E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AC74" i="41" s="1"/>
  <c r="Y74" i="41"/>
  <c r="X74" i="41"/>
  <c r="U74" i="41"/>
  <c r="T74" i="41"/>
  <c r="R74" i="41"/>
  <c r="Q74" i="41"/>
  <c r="S74" i="41" s="1"/>
  <c r="N74" i="41"/>
  <c r="M74" i="41"/>
  <c r="O74" i="41" s="1"/>
  <c r="K74" i="41"/>
  <c r="J74" i="41"/>
  <c r="G74" i="41"/>
  <c r="F74" i="41"/>
  <c r="D74" i="41"/>
  <c r="E74" i="41" s="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C67" i="41" s="1"/>
  <c r="AA67" i="41"/>
  <c r="Y67" i="41"/>
  <c r="X67" i="41"/>
  <c r="U67" i="41"/>
  <c r="T67" i="41"/>
  <c r="R67" i="41"/>
  <c r="Q67" i="41"/>
  <c r="S67" i="41" s="1"/>
  <c r="N67" i="41"/>
  <c r="M67" i="41"/>
  <c r="O67" i="41" s="1"/>
  <c r="K67" i="41"/>
  <c r="J67" i="41"/>
  <c r="G67" i="41"/>
  <c r="F67" i="41"/>
  <c r="D67" i="41"/>
  <c r="E67" i="41" s="1"/>
  <c r="C67" i="41"/>
  <c r="AC65" i="41"/>
  <c r="Z65" i="41"/>
  <c r="V65" i="41"/>
  <c r="S65" i="41"/>
  <c r="H65" i="41"/>
  <c r="E65" i="41"/>
  <c r="AC64" i="41"/>
  <c r="Z64" i="41"/>
  <c r="V64" i="41"/>
  <c r="S64" i="41"/>
  <c r="O64" i="41"/>
  <c r="L64" i="41"/>
  <c r="H64" i="41"/>
  <c r="E64" i="41"/>
  <c r="AC63" i="41"/>
  <c r="Z63" i="41"/>
  <c r="V63" i="41"/>
  <c r="S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Y60" i="41"/>
  <c r="X60" i="41"/>
  <c r="U60" i="41"/>
  <c r="T60" i="41"/>
  <c r="R60" i="41"/>
  <c r="Q60" i="41"/>
  <c r="S60" i="41" s="1"/>
  <c r="N60" i="41"/>
  <c r="M60" i="41"/>
  <c r="K60" i="41"/>
  <c r="J60" i="41"/>
  <c r="G60" i="41"/>
  <c r="H60" i="41" s="1"/>
  <c r="F60" i="41"/>
  <c r="D60" i="41"/>
  <c r="E60" i="41" s="1"/>
  <c r="C60" i="41"/>
  <c r="AC58" i="41"/>
  <c r="Z58" i="41"/>
  <c r="V58" i="41"/>
  <c r="S58" i="41"/>
  <c r="O58" i="41"/>
  <c r="L58" i="41"/>
  <c r="H58" i="41"/>
  <c r="E58" i="41"/>
  <c r="H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T53" i="41"/>
  <c r="R53" i="41"/>
  <c r="Q53" i="41"/>
  <c r="S53" i="41" s="1"/>
  <c r="N53" i="41"/>
  <c r="M53" i="41"/>
  <c r="K53" i="41"/>
  <c r="J53" i="41"/>
  <c r="G53" i="41"/>
  <c r="H53" i="41" s="1"/>
  <c r="F53" i="41"/>
  <c r="D53" i="41"/>
  <c r="C53" i="41"/>
  <c r="E53" i="41" s="1"/>
  <c r="AC15" i="41"/>
  <c r="Z15" i="41"/>
  <c r="V15" i="41"/>
  <c r="S15" i="41"/>
  <c r="O15" i="41"/>
  <c r="H15" i="41"/>
  <c r="E15" i="41"/>
  <c r="AC14" i="41"/>
  <c r="Z14" i="41"/>
  <c r="V14" i="41"/>
  <c r="S14" i="41"/>
  <c r="H14" i="41"/>
  <c r="E14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B11" i="41"/>
  <c r="AA11" i="41"/>
  <c r="AC11" i="41" s="1"/>
  <c r="Y11" i="41"/>
  <c r="X11" i="41"/>
  <c r="U11" i="41"/>
  <c r="T11" i="41"/>
  <c r="R11" i="41"/>
  <c r="S11" i="41" s="1"/>
  <c r="Q11" i="41"/>
  <c r="N11" i="41"/>
  <c r="O11" i="41" s="1"/>
  <c r="M11" i="41"/>
  <c r="K11" i="41"/>
  <c r="J11" i="41"/>
  <c r="G11" i="41"/>
  <c r="F11" i="41"/>
  <c r="D11" i="41"/>
  <c r="C11" i="41"/>
  <c r="E11" i="41" s="1"/>
  <c r="AC51" i="41"/>
  <c r="Z51" i="41"/>
  <c r="V51" i="41"/>
  <c r="S51" i="41"/>
  <c r="O51" i="41"/>
  <c r="L51" i="41"/>
  <c r="H51" i="41"/>
  <c r="E51" i="41"/>
  <c r="AC50" i="41"/>
  <c r="Z50" i="41"/>
  <c r="V50" i="41"/>
  <c r="S50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AC46" i="41" s="1"/>
  <c r="Y46" i="41"/>
  <c r="X46" i="41"/>
  <c r="U46" i="41"/>
  <c r="T46" i="41"/>
  <c r="R46" i="41"/>
  <c r="Q46" i="41"/>
  <c r="S46" i="41" s="1"/>
  <c r="N46" i="41"/>
  <c r="M46" i="41"/>
  <c r="O46" i="41" s="1"/>
  <c r="K46" i="41"/>
  <c r="J46" i="41"/>
  <c r="G46" i="41"/>
  <c r="F46" i="41"/>
  <c r="D46" i="41"/>
  <c r="C46" i="41"/>
  <c r="E46" i="41" s="1"/>
  <c r="AC42" i="41"/>
  <c r="Z42" i="41"/>
  <c r="V42" i="41"/>
  <c r="S42" i="41"/>
  <c r="O42" i="41"/>
  <c r="L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A39" i="41"/>
  <c r="AC39" i="41" s="1"/>
  <c r="Y39" i="41"/>
  <c r="X39" i="41"/>
  <c r="U39" i="41"/>
  <c r="T39" i="41"/>
  <c r="R39" i="41"/>
  <c r="Q39" i="41"/>
  <c r="S39" i="41" s="1"/>
  <c r="N39" i="41"/>
  <c r="M39" i="41"/>
  <c r="O39" i="41" s="1"/>
  <c r="K39" i="41"/>
  <c r="J39" i="41"/>
  <c r="G39" i="41"/>
  <c r="F39" i="41"/>
  <c r="D39" i="41"/>
  <c r="C39" i="41"/>
  <c r="E39" i="41" s="1"/>
  <c r="AC37" i="41"/>
  <c r="Z37" i="41"/>
  <c r="V37" i="41"/>
  <c r="S37" i="41"/>
  <c r="O37" i="41"/>
  <c r="L37" i="41"/>
  <c r="H37" i="41"/>
  <c r="E37" i="41"/>
  <c r="H36" i="4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AC32" i="41" s="1"/>
  <c r="Y32" i="41"/>
  <c r="Z32" i="41" s="1"/>
  <c r="X32" i="41"/>
  <c r="U32" i="41"/>
  <c r="T32" i="41"/>
  <c r="R32" i="41"/>
  <c r="Q32" i="41"/>
  <c r="N32" i="41"/>
  <c r="M32" i="41"/>
  <c r="O32" i="41" s="1"/>
  <c r="K32" i="41"/>
  <c r="L32" i="41" s="1"/>
  <c r="J32" i="41"/>
  <c r="G32" i="41"/>
  <c r="F32" i="41"/>
  <c r="D32" i="41"/>
  <c r="C32" i="41"/>
  <c r="AC30" i="41"/>
  <c r="Z30" i="41"/>
  <c r="V30" i="41"/>
  <c r="S30" i="41"/>
  <c r="O30" i="41"/>
  <c r="L30" i="41"/>
  <c r="H30" i="41"/>
  <c r="E30" i="41"/>
  <c r="AC29" i="41"/>
  <c r="Z29" i="41"/>
  <c r="H29" i="41"/>
  <c r="E29" i="41"/>
  <c r="AC28" i="41"/>
  <c r="Z28" i="41"/>
  <c r="V28" i="41"/>
  <c r="S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A25" i="41"/>
  <c r="Y25" i="41"/>
  <c r="X25" i="41"/>
  <c r="U25" i="41"/>
  <c r="T25" i="41"/>
  <c r="R25" i="41"/>
  <c r="S25" i="41" s="1"/>
  <c r="Q25" i="41"/>
  <c r="N25" i="41"/>
  <c r="M25" i="41"/>
  <c r="O25" i="41" s="1"/>
  <c r="K25" i="41"/>
  <c r="J25" i="41"/>
  <c r="G25" i="41"/>
  <c r="F25" i="41"/>
  <c r="D25" i="41"/>
  <c r="C25" i="41"/>
  <c r="E25" i="41" s="1"/>
  <c r="AC23" i="41"/>
  <c r="Z23" i="41"/>
  <c r="V23" i="41"/>
  <c r="S23" i="41"/>
  <c r="O23" i="41"/>
  <c r="L23" i="41"/>
  <c r="H23" i="41"/>
  <c r="E23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AC18" i="41" s="1"/>
  <c r="Y18" i="41"/>
  <c r="X18" i="41"/>
  <c r="U18" i="41"/>
  <c r="T18" i="41"/>
  <c r="R18" i="41"/>
  <c r="Q18" i="41"/>
  <c r="S18" i="41" s="1"/>
  <c r="N18" i="41"/>
  <c r="M18" i="41"/>
  <c r="O18" i="41" s="1"/>
  <c r="K18" i="41"/>
  <c r="J18" i="41"/>
  <c r="G18" i="41"/>
  <c r="F18" i="41"/>
  <c r="D18" i="41"/>
  <c r="E18" i="41" s="1"/>
  <c r="C18" i="41"/>
  <c r="AC9" i="41"/>
  <c r="Z9" i="41"/>
  <c r="V9" i="41"/>
  <c r="S9" i="41"/>
  <c r="O9" i="41"/>
  <c r="L9" i="41"/>
  <c r="H9" i="41"/>
  <c r="E9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B4" i="41"/>
  <c r="AC4" i="41" s="1"/>
  <c r="AA4" i="41"/>
  <c r="Y4" i="41"/>
  <c r="X4" i="41"/>
  <c r="U4" i="41"/>
  <c r="V4" i="41" s="1"/>
  <c r="T4" i="41"/>
  <c r="R4" i="41"/>
  <c r="S4" i="41" s="1"/>
  <c r="Q4" i="41"/>
  <c r="N4" i="41"/>
  <c r="O4" i="41" s="1"/>
  <c r="M4" i="41"/>
  <c r="K4" i="41"/>
  <c r="L4" i="41" s="1"/>
  <c r="J4" i="41"/>
  <c r="G4" i="41"/>
  <c r="F4" i="41"/>
  <c r="D4" i="41"/>
  <c r="E4" i="41" s="1"/>
  <c r="C4" i="41"/>
  <c r="O165" i="41" l="1"/>
  <c r="Z18" i="41"/>
  <c r="L25" i="41"/>
  <c r="L39" i="41"/>
  <c r="L46" i="41"/>
  <c r="Z46" i="41"/>
  <c r="H11" i="41"/>
  <c r="H67" i="41"/>
  <c r="H74" i="41"/>
  <c r="L88" i="41"/>
  <c r="Z137" i="41"/>
  <c r="Z144" i="41"/>
  <c r="H4" i="41"/>
  <c r="Z25" i="41"/>
  <c r="H32" i="41"/>
  <c r="L53" i="41"/>
  <c r="Z53" i="41"/>
  <c r="L60" i="41"/>
  <c r="Z60" i="41"/>
  <c r="H81" i="41"/>
  <c r="H95" i="41"/>
  <c r="H102" i="41"/>
  <c r="L109" i="41"/>
  <c r="Z109" i="41"/>
  <c r="L116" i="41"/>
  <c r="Z116" i="41"/>
  <c r="L123" i="41"/>
  <c r="Z123" i="41"/>
  <c r="L151" i="41"/>
  <c r="Z151" i="41"/>
  <c r="L158" i="41"/>
  <c r="Z158" i="41"/>
  <c r="D165" i="41"/>
  <c r="E165" i="41" s="1"/>
  <c r="K165" i="41"/>
  <c r="L165" i="41" s="1"/>
  <c r="V165" i="41"/>
  <c r="O172" i="41"/>
  <c r="L18" i="41"/>
  <c r="Z39" i="41"/>
  <c r="Z11" i="41"/>
  <c r="Z88" i="41"/>
  <c r="L137" i="41"/>
  <c r="L144" i="41"/>
  <c r="Z4" i="41"/>
  <c r="H18" i="41"/>
  <c r="V18" i="41"/>
  <c r="H25" i="41"/>
  <c r="AC25" i="41"/>
  <c r="E32" i="41"/>
  <c r="S32" i="41"/>
  <c r="H39" i="41"/>
  <c r="H46" i="41"/>
  <c r="L11" i="41"/>
  <c r="V11" i="41"/>
  <c r="O53" i="41"/>
  <c r="AC53" i="41"/>
  <c r="O60" i="41"/>
  <c r="AC60" i="41"/>
  <c r="L67" i="41"/>
  <c r="Z67" i="41"/>
  <c r="L74" i="41"/>
  <c r="Z74" i="41"/>
  <c r="S81" i="41"/>
  <c r="H88" i="41"/>
  <c r="E95" i="41"/>
  <c r="S95" i="41"/>
  <c r="E102" i="41"/>
  <c r="S102" i="41"/>
  <c r="O109" i="41"/>
  <c r="AC109" i="41"/>
  <c r="O116" i="41"/>
  <c r="AC116" i="41"/>
  <c r="O123" i="41"/>
  <c r="AC123" i="41"/>
  <c r="H137" i="41"/>
  <c r="H144" i="41"/>
  <c r="O151" i="41"/>
  <c r="AC151" i="41"/>
  <c r="O158" i="41"/>
  <c r="AC158" i="41"/>
  <c r="F165" i="41"/>
  <c r="H165" i="41" s="1"/>
  <c r="M165" i="41"/>
  <c r="R165" i="41"/>
  <c r="S165" i="41" s="1"/>
  <c r="S168" i="41"/>
  <c r="S169" i="41"/>
  <c r="S170" i="41"/>
  <c r="H172" i="41"/>
  <c r="S172" i="41"/>
  <c r="D179" i="41"/>
  <c r="E179" i="41" s="1"/>
  <c r="E180" i="41"/>
  <c r="K179" i="41"/>
  <c r="L179" i="41" s="1"/>
  <c r="L180" i="41"/>
  <c r="R179" i="41"/>
  <c r="Y179" i="41"/>
  <c r="Z179" i="41" s="1"/>
  <c r="Z180" i="41"/>
  <c r="E181" i="41"/>
  <c r="L181" i="41"/>
  <c r="Z181" i="41"/>
  <c r="E182" i="41"/>
  <c r="L182" i="41"/>
  <c r="Z182" i="41"/>
  <c r="E183" i="41"/>
  <c r="L183" i="41"/>
  <c r="Z183" i="41"/>
  <c r="E184" i="41"/>
  <c r="L184" i="41"/>
  <c r="Z184" i="41"/>
  <c r="G179" i="41"/>
  <c r="I144" i="41" s="1"/>
  <c r="H180" i="41"/>
  <c r="I180" i="41"/>
  <c r="I173" i="41"/>
  <c r="I159" i="41"/>
  <c r="I152" i="41"/>
  <c r="I145" i="41"/>
  <c r="I138" i="41"/>
  <c r="I131" i="41"/>
  <c r="I124" i="41"/>
  <c r="P180" i="41"/>
  <c r="P173" i="41"/>
  <c r="P166" i="41"/>
  <c r="P159" i="41"/>
  <c r="P152" i="41"/>
  <c r="P145" i="41"/>
  <c r="P138" i="41"/>
  <c r="P131" i="41"/>
  <c r="P124" i="41"/>
  <c r="N179" i="41"/>
  <c r="P137" i="41" s="1"/>
  <c r="AB179" i="41"/>
  <c r="AD158" i="41" s="1"/>
  <c r="AC180" i="41"/>
  <c r="AD180" i="41"/>
  <c r="AD173" i="41"/>
  <c r="AD159" i="41"/>
  <c r="AD152" i="41"/>
  <c r="AD145" i="41"/>
  <c r="AD138" i="41"/>
  <c r="AD131" i="41"/>
  <c r="AD124" i="41"/>
  <c r="H181" i="41"/>
  <c r="I181" i="41"/>
  <c r="I174" i="41"/>
  <c r="I160" i="41"/>
  <c r="I153" i="41"/>
  <c r="I146" i="41"/>
  <c r="I139" i="41"/>
  <c r="I132" i="41"/>
  <c r="I125" i="41"/>
  <c r="P181" i="41"/>
  <c r="P174" i="41"/>
  <c r="P167" i="41"/>
  <c r="P160" i="41"/>
  <c r="P153" i="41"/>
  <c r="P146" i="41"/>
  <c r="P139" i="41"/>
  <c r="P132" i="41"/>
  <c r="P125" i="41"/>
  <c r="AC181" i="41"/>
  <c r="AD181" i="41"/>
  <c r="AD174" i="41"/>
  <c r="AD160" i="41"/>
  <c r="AD153" i="41"/>
  <c r="AD146" i="41"/>
  <c r="AD139" i="41"/>
  <c r="AD132" i="41"/>
  <c r="AD125" i="41"/>
  <c r="H182" i="41"/>
  <c r="I182" i="41"/>
  <c r="I175" i="41"/>
  <c r="I161" i="41"/>
  <c r="I154" i="41"/>
  <c r="I147" i="41"/>
  <c r="I140" i="41"/>
  <c r="I133" i="41"/>
  <c r="I126" i="41"/>
  <c r="P182" i="41"/>
  <c r="P175" i="41"/>
  <c r="P168" i="41"/>
  <c r="P161" i="41"/>
  <c r="P154" i="41"/>
  <c r="P147" i="41"/>
  <c r="P140" i="41"/>
  <c r="P133" i="41"/>
  <c r="P126" i="41"/>
  <c r="AC182" i="41"/>
  <c r="AD182" i="41"/>
  <c r="AD175" i="41"/>
  <c r="AD161" i="41"/>
  <c r="AD154" i="41"/>
  <c r="AD147" i="41"/>
  <c r="AD140" i="41"/>
  <c r="AD133" i="41"/>
  <c r="AD126" i="41"/>
  <c r="H183" i="41"/>
  <c r="I183" i="41"/>
  <c r="I176" i="41"/>
  <c r="I162" i="41"/>
  <c r="I155" i="41"/>
  <c r="I148" i="41"/>
  <c r="I141" i="41"/>
  <c r="I134" i="41"/>
  <c r="I127" i="41"/>
  <c r="P183" i="41"/>
  <c r="P176" i="41"/>
  <c r="P169" i="41"/>
  <c r="P162" i="41"/>
  <c r="P155" i="41"/>
  <c r="P148" i="41"/>
  <c r="P141" i="41"/>
  <c r="P134" i="41"/>
  <c r="P127" i="41"/>
  <c r="AC183" i="41"/>
  <c r="AD183" i="41"/>
  <c r="AD176" i="41"/>
  <c r="AD162" i="41"/>
  <c r="AD155" i="41"/>
  <c r="AD148" i="41"/>
  <c r="AD141" i="41"/>
  <c r="AD134" i="41"/>
  <c r="AD127" i="41"/>
  <c r="H184" i="41"/>
  <c r="I184" i="41"/>
  <c r="I177" i="41"/>
  <c r="I170" i="41"/>
  <c r="I163" i="41"/>
  <c r="I156" i="41"/>
  <c r="I149" i="41"/>
  <c r="I142" i="41"/>
  <c r="I135" i="41"/>
  <c r="I128" i="41"/>
  <c r="P184" i="41"/>
  <c r="P177" i="41"/>
  <c r="P170" i="41"/>
  <c r="P163" i="41"/>
  <c r="P156" i="41"/>
  <c r="P149" i="41"/>
  <c r="P142" i="41"/>
  <c r="P135" i="41"/>
  <c r="P128" i="41"/>
  <c r="AC184" i="41"/>
  <c r="AD184" i="41"/>
  <c r="AD177" i="41"/>
  <c r="AD163" i="41"/>
  <c r="AD156" i="41"/>
  <c r="AD149" i="41"/>
  <c r="AD142" i="41"/>
  <c r="AD135" i="41"/>
  <c r="AD128" i="41"/>
  <c r="AD165" i="41"/>
  <c r="V123" i="41"/>
  <c r="V137" i="41"/>
  <c r="V144" i="41"/>
  <c r="V151" i="41"/>
  <c r="V158" i="41"/>
  <c r="Z166" i="41"/>
  <c r="AD166" i="41"/>
  <c r="Z167" i="41"/>
  <c r="AD167" i="41"/>
  <c r="V168" i="41"/>
  <c r="Z168" i="41"/>
  <c r="AD168" i="41"/>
  <c r="V169" i="41"/>
  <c r="Z169" i="41"/>
  <c r="AD169" i="41"/>
  <c r="V170" i="41"/>
  <c r="Z170" i="41"/>
  <c r="AD170" i="41"/>
  <c r="V172" i="41"/>
  <c r="I123" i="41"/>
  <c r="I137" i="41"/>
  <c r="I151" i="41"/>
  <c r="I165" i="41"/>
  <c r="E166" i="41"/>
  <c r="I166" i="41"/>
  <c r="AC166" i="41"/>
  <c r="E167" i="41"/>
  <c r="I167" i="41"/>
  <c r="AC167" i="41"/>
  <c r="E168" i="41"/>
  <c r="I168" i="41"/>
  <c r="AC168" i="41"/>
  <c r="E169" i="41"/>
  <c r="I169" i="41"/>
  <c r="AC169" i="41"/>
  <c r="E170" i="41"/>
  <c r="AC170" i="41"/>
  <c r="M180" i="41"/>
  <c r="O180" i="41" s="1"/>
  <c r="Q180" i="41"/>
  <c r="U180" i="41"/>
  <c r="M181" i="41"/>
  <c r="O181" i="41" s="1"/>
  <c r="Q181" i="41"/>
  <c r="U181" i="41"/>
  <c r="M182" i="41"/>
  <c r="O182" i="41" s="1"/>
  <c r="Q182" i="41"/>
  <c r="S182" i="41" s="1"/>
  <c r="U182" i="41"/>
  <c r="M183" i="41"/>
  <c r="O183" i="41" s="1"/>
  <c r="Q183" i="41"/>
  <c r="S183" i="41" s="1"/>
  <c r="U183" i="41"/>
  <c r="W169" i="41" s="1"/>
  <c r="M184" i="41"/>
  <c r="O184" i="41" s="1"/>
  <c r="Q184" i="41"/>
  <c r="S184" i="41" s="1"/>
  <c r="U184" i="41"/>
  <c r="W170" i="41" s="1"/>
  <c r="H166" i="41"/>
  <c r="L166" i="41"/>
  <c r="H167" i="41"/>
  <c r="L167" i="41"/>
  <c r="H168" i="41"/>
  <c r="L168" i="41"/>
  <c r="H169" i="41"/>
  <c r="L169" i="41"/>
  <c r="H170" i="41"/>
  <c r="L170" i="41"/>
  <c r="V116" i="41"/>
  <c r="V88" i="41"/>
  <c r="V95" i="41"/>
  <c r="V102" i="41"/>
  <c r="V109" i="41"/>
  <c r="V53" i="41"/>
  <c r="V60" i="41"/>
  <c r="V67" i="41"/>
  <c r="V74" i="41"/>
  <c r="V81" i="41"/>
  <c r="V25" i="41"/>
  <c r="V32" i="41"/>
  <c r="V39" i="41"/>
  <c r="V46" i="41"/>
  <c r="AD121" i="41"/>
  <c r="I121" i="41"/>
  <c r="AD120" i="41"/>
  <c r="I120" i="41"/>
  <c r="AD119" i="41"/>
  <c r="I119" i="41"/>
  <c r="AD118" i="41"/>
  <c r="P118" i="41"/>
  <c r="I118" i="41"/>
  <c r="AD117" i="41"/>
  <c r="P117" i="41"/>
  <c r="I117" i="41"/>
  <c r="AD130" i="41" l="1"/>
  <c r="W182" i="41"/>
  <c r="W175" i="41"/>
  <c r="W161" i="41"/>
  <c r="W154" i="41"/>
  <c r="W147" i="41"/>
  <c r="W140" i="41"/>
  <c r="W133" i="41"/>
  <c r="W126" i="41"/>
  <c r="V182" i="41"/>
  <c r="AC179" i="41"/>
  <c r="AD179" i="41"/>
  <c r="AD172" i="41"/>
  <c r="AD151" i="41"/>
  <c r="AD144" i="41"/>
  <c r="M179" i="41"/>
  <c r="O179" i="41" s="1"/>
  <c r="I158" i="41"/>
  <c r="I130" i="41"/>
  <c r="P165" i="41"/>
  <c r="AD137" i="41"/>
  <c r="P123" i="41"/>
  <c r="Q179" i="41"/>
  <c r="P172" i="41"/>
  <c r="P158" i="41"/>
  <c r="P144" i="41"/>
  <c r="S179" i="41"/>
  <c r="W184" i="41"/>
  <c r="W177" i="41"/>
  <c r="W163" i="41"/>
  <c r="W156" i="41"/>
  <c r="W149" i="41"/>
  <c r="W142" i="41"/>
  <c r="W135" i="41"/>
  <c r="W128" i="41"/>
  <c r="V184" i="41"/>
  <c r="U179" i="41"/>
  <c r="W168" i="41"/>
  <c r="AD123" i="41"/>
  <c r="W183" i="41"/>
  <c r="W176" i="41"/>
  <c r="W162" i="41"/>
  <c r="W155" i="41"/>
  <c r="W148" i="41"/>
  <c r="W141" i="41"/>
  <c r="W134" i="41"/>
  <c r="W127" i="41"/>
  <c r="V183" i="41"/>
  <c r="P179" i="41"/>
  <c r="H179" i="41"/>
  <c r="I179" i="41"/>
  <c r="I172" i="41"/>
  <c r="P151" i="41"/>
  <c r="P130" i="41"/>
  <c r="I110" i="41"/>
  <c r="I103" i="41"/>
  <c r="I96" i="41"/>
  <c r="I89" i="41"/>
  <c r="P110" i="41"/>
  <c r="P103" i="41"/>
  <c r="P96" i="41"/>
  <c r="P89" i="41"/>
  <c r="AD110" i="41"/>
  <c r="AD103" i="41"/>
  <c r="AD96" i="41"/>
  <c r="AD89" i="41"/>
  <c r="I111" i="41"/>
  <c r="I104" i="41"/>
  <c r="I97" i="41"/>
  <c r="I90" i="41"/>
  <c r="P111" i="41"/>
  <c r="P104" i="41"/>
  <c r="P97" i="41"/>
  <c r="P90" i="41"/>
  <c r="AD111" i="41"/>
  <c r="AD104" i="41"/>
  <c r="AD97" i="41"/>
  <c r="AD90" i="41"/>
  <c r="I112" i="41"/>
  <c r="I105" i="41"/>
  <c r="I98" i="41"/>
  <c r="I91" i="41"/>
  <c r="AD112" i="41"/>
  <c r="AD105" i="41"/>
  <c r="AD98" i="41"/>
  <c r="AD91" i="41"/>
  <c r="I113" i="41"/>
  <c r="I106" i="41"/>
  <c r="I99" i="41"/>
  <c r="I92" i="41"/>
  <c r="AD113" i="41"/>
  <c r="AD106" i="41"/>
  <c r="AD99" i="41"/>
  <c r="AD92" i="41"/>
  <c r="I114" i="41"/>
  <c r="I107" i="41"/>
  <c r="I100" i="41"/>
  <c r="I93" i="41"/>
  <c r="AD114" i="41"/>
  <c r="AD107" i="41"/>
  <c r="AD100" i="41"/>
  <c r="AD93" i="41"/>
  <c r="I12" i="41"/>
  <c r="I82" i="41"/>
  <c r="I75" i="41"/>
  <c r="I68" i="41"/>
  <c r="I61" i="41"/>
  <c r="I54" i="41"/>
  <c r="P12" i="41"/>
  <c r="P82" i="41"/>
  <c r="P75" i="41"/>
  <c r="P68" i="41"/>
  <c r="P61" i="41"/>
  <c r="P54" i="41"/>
  <c r="AD12" i="41"/>
  <c r="AD82" i="41"/>
  <c r="AD75" i="41"/>
  <c r="AD68" i="41"/>
  <c r="AD61" i="41"/>
  <c r="AD54" i="41"/>
  <c r="I13" i="41"/>
  <c r="I83" i="41"/>
  <c r="I76" i="41"/>
  <c r="I69" i="41"/>
  <c r="I62" i="41"/>
  <c r="I55" i="41"/>
  <c r="P13" i="41"/>
  <c r="P83" i="41"/>
  <c r="P76" i="41"/>
  <c r="P69" i="41"/>
  <c r="P62" i="41"/>
  <c r="P55" i="41"/>
  <c r="AD13" i="41"/>
  <c r="AD83" i="41"/>
  <c r="AD76" i="41"/>
  <c r="AD69" i="41"/>
  <c r="AD62" i="41"/>
  <c r="AD55" i="41"/>
  <c r="I14" i="41"/>
  <c r="I84" i="41"/>
  <c r="I77" i="41"/>
  <c r="I70" i="41"/>
  <c r="I63" i="41"/>
  <c r="I56" i="41"/>
  <c r="AD14" i="41"/>
  <c r="AD84" i="41"/>
  <c r="AD77" i="41"/>
  <c r="AD70" i="41"/>
  <c r="AD63" i="41"/>
  <c r="AD56" i="41"/>
  <c r="I15" i="41"/>
  <c r="I85" i="41"/>
  <c r="I78" i="41"/>
  <c r="I71" i="41"/>
  <c r="I64" i="41"/>
  <c r="I57" i="41"/>
  <c r="AD15" i="41"/>
  <c r="AD85" i="41"/>
  <c r="AD78" i="41"/>
  <c r="AD71" i="41"/>
  <c r="AD64" i="41"/>
  <c r="AD57" i="41"/>
  <c r="I16" i="41"/>
  <c r="I86" i="41"/>
  <c r="I79" i="41"/>
  <c r="I72" i="41"/>
  <c r="I65" i="41"/>
  <c r="I58" i="41"/>
  <c r="AD16" i="41"/>
  <c r="AD86" i="41"/>
  <c r="AD79" i="41"/>
  <c r="AD72" i="41"/>
  <c r="AD65" i="41"/>
  <c r="AD58" i="41"/>
  <c r="I47" i="41"/>
  <c r="I40" i="41"/>
  <c r="I33" i="41"/>
  <c r="I26" i="41"/>
  <c r="I19" i="41"/>
  <c r="P47" i="41"/>
  <c r="P40" i="41"/>
  <c r="P33" i="41"/>
  <c r="P26" i="41"/>
  <c r="P19" i="41"/>
  <c r="AD47" i="41"/>
  <c r="AD40" i="41"/>
  <c r="AD33" i="41"/>
  <c r="AD26" i="41"/>
  <c r="AD19" i="41"/>
  <c r="I48" i="41"/>
  <c r="I41" i="41"/>
  <c r="I34" i="41"/>
  <c r="I27" i="41"/>
  <c r="I20" i="41"/>
  <c r="P48" i="41"/>
  <c r="P41" i="41"/>
  <c r="P34" i="41"/>
  <c r="P27" i="41"/>
  <c r="P20" i="41"/>
  <c r="AD48" i="41"/>
  <c r="AD41" i="41"/>
  <c r="AD34" i="41"/>
  <c r="AD27" i="41"/>
  <c r="AD20" i="41"/>
  <c r="I49" i="41"/>
  <c r="I42" i="41"/>
  <c r="I35" i="41"/>
  <c r="I28" i="41"/>
  <c r="I21" i="41"/>
  <c r="AD49" i="41"/>
  <c r="AD42" i="41"/>
  <c r="AD35" i="41"/>
  <c r="AD28" i="41"/>
  <c r="AD21" i="41"/>
  <c r="I22" i="41"/>
  <c r="I50" i="41"/>
  <c r="I43" i="41"/>
  <c r="I36" i="41"/>
  <c r="I29" i="41"/>
  <c r="AD50" i="41"/>
  <c r="AD43" i="41"/>
  <c r="AD36" i="41"/>
  <c r="AD29" i="41"/>
  <c r="AD22" i="41"/>
  <c r="I51" i="41"/>
  <c r="I44" i="41"/>
  <c r="I37" i="41"/>
  <c r="I30" i="41"/>
  <c r="I23" i="41"/>
  <c r="AD51" i="41"/>
  <c r="AD44" i="41"/>
  <c r="AD37" i="41"/>
  <c r="AD30" i="41"/>
  <c r="AD23" i="41"/>
  <c r="I5" i="41"/>
  <c r="P5" i="41"/>
  <c r="AD5" i="41"/>
  <c r="I6" i="41"/>
  <c r="P6" i="41"/>
  <c r="AD6" i="41"/>
  <c r="I7" i="41"/>
  <c r="AD7" i="41"/>
  <c r="I8" i="41"/>
  <c r="AD8" i="41"/>
  <c r="I9" i="41"/>
  <c r="AD9" i="41"/>
  <c r="AD116" i="41"/>
  <c r="P119" i="41"/>
  <c r="P120" i="41"/>
  <c r="P121" i="41"/>
  <c r="W119" i="41"/>
  <c r="W120" i="41"/>
  <c r="W121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W179" i="41"/>
  <c r="W165" i="41"/>
  <c r="V179" i="41"/>
  <c r="W137" i="41"/>
  <c r="W144" i="41"/>
  <c r="W158" i="41"/>
  <c r="W172" i="41"/>
  <c r="W123" i="41"/>
  <c r="W130" i="41"/>
  <c r="W151" i="41"/>
  <c r="I116" i="41"/>
  <c r="W113" i="41"/>
  <c r="W106" i="41"/>
  <c r="W99" i="41"/>
  <c r="W92" i="41"/>
  <c r="P112" i="41"/>
  <c r="P105" i="41"/>
  <c r="P98" i="41"/>
  <c r="P91" i="41"/>
  <c r="AD109" i="41"/>
  <c r="AD88" i="41"/>
  <c r="AD95" i="41"/>
  <c r="AD102" i="41"/>
  <c r="W114" i="41"/>
  <c r="W107" i="41"/>
  <c r="W100" i="41"/>
  <c r="W93" i="41"/>
  <c r="W112" i="41"/>
  <c r="W105" i="41"/>
  <c r="W98" i="41"/>
  <c r="W91" i="41"/>
  <c r="P113" i="41"/>
  <c r="P106" i="41"/>
  <c r="P99" i="41"/>
  <c r="P92" i="41"/>
  <c r="P114" i="41"/>
  <c r="P107" i="41"/>
  <c r="P100" i="41"/>
  <c r="P93" i="41"/>
  <c r="I109" i="41"/>
  <c r="I102" i="41"/>
  <c r="I95" i="41"/>
  <c r="I88" i="41"/>
  <c r="W15" i="41"/>
  <c r="W85" i="41"/>
  <c r="W78" i="41"/>
  <c r="W71" i="41"/>
  <c r="W64" i="41"/>
  <c r="W57" i="41"/>
  <c r="P14" i="41"/>
  <c r="P84" i="41"/>
  <c r="P77" i="41"/>
  <c r="P70" i="41"/>
  <c r="P63" i="41"/>
  <c r="P56" i="41"/>
  <c r="AD11" i="41"/>
  <c r="AD60" i="41"/>
  <c r="AD53" i="41"/>
  <c r="AD67" i="41"/>
  <c r="AD74" i="41"/>
  <c r="AD81" i="41"/>
  <c r="W16" i="41"/>
  <c r="W86" i="41"/>
  <c r="W79" i="41"/>
  <c r="W72" i="41"/>
  <c r="W65" i="41"/>
  <c r="W58" i="41"/>
  <c r="W14" i="41"/>
  <c r="W84" i="41"/>
  <c r="W77" i="41"/>
  <c r="W70" i="41"/>
  <c r="W63" i="41"/>
  <c r="W56" i="41"/>
  <c r="P15" i="41"/>
  <c r="P85" i="41"/>
  <c r="P78" i="41"/>
  <c r="P71" i="41"/>
  <c r="P64" i="41"/>
  <c r="P57" i="41"/>
  <c r="P16" i="41"/>
  <c r="P86" i="41"/>
  <c r="P79" i="41"/>
  <c r="P72" i="41"/>
  <c r="P65" i="41"/>
  <c r="P58" i="41"/>
  <c r="I11" i="41"/>
  <c r="I81" i="41"/>
  <c r="I74" i="41"/>
  <c r="I67" i="41"/>
  <c r="I60" i="41"/>
  <c r="I53" i="41"/>
  <c r="P49" i="41"/>
  <c r="P42" i="41"/>
  <c r="P35" i="41"/>
  <c r="P28" i="41"/>
  <c r="P21" i="41"/>
  <c r="AD46" i="41"/>
  <c r="AD39" i="41"/>
  <c r="AD18" i="41"/>
  <c r="AD25" i="41"/>
  <c r="AD32" i="41"/>
  <c r="I46" i="41"/>
  <c r="I39" i="41"/>
  <c r="I32" i="41"/>
  <c r="I25" i="41"/>
  <c r="I18" i="41"/>
  <c r="W51" i="41"/>
  <c r="W44" i="41"/>
  <c r="W37" i="41"/>
  <c r="W30" i="41"/>
  <c r="W23" i="41"/>
  <c r="W49" i="41"/>
  <c r="W42" i="41"/>
  <c r="W35" i="41"/>
  <c r="W28" i="41"/>
  <c r="W21" i="41"/>
  <c r="P50" i="41"/>
  <c r="P43" i="41"/>
  <c r="P36" i="41"/>
  <c r="P29" i="41"/>
  <c r="P22" i="41"/>
  <c r="P51" i="41"/>
  <c r="P44" i="41"/>
  <c r="P37" i="41"/>
  <c r="P30" i="41"/>
  <c r="P23" i="41"/>
  <c r="W50" i="41"/>
  <c r="W43" i="41"/>
  <c r="W36" i="41"/>
  <c r="W29" i="41"/>
  <c r="W22" i="41"/>
  <c r="AD4" i="41"/>
  <c r="I4" i="41"/>
  <c r="W8" i="41"/>
  <c r="P7" i="41"/>
  <c r="P8" i="41"/>
  <c r="W9" i="41"/>
  <c r="W7" i="41"/>
  <c r="P9" i="41"/>
  <c r="W116" i="41"/>
  <c r="P116" i="4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P95" i="41" l="1"/>
  <c r="P102" i="41"/>
  <c r="P109" i="41"/>
  <c r="P88" i="41"/>
  <c r="W102" i="41"/>
  <c r="W109" i="41"/>
  <c r="W88" i="41"/>
  <c r="W95" i="41"/>
  <c r="P11" i="41"/>
  <c r="P60" i="41"/>
  <c r="P53" i="41"/>
  <c r="P67" i="41"/>
  <c r="P81" i="41"/>
  <c r="P74" i="41"/>
  <c r="W11" i="41"/>
  <c r="W60" i="41"/>
  <c r="W53" i="41"/>
  <c r="W67" i="41"/>
  <c r="W74" i="41"/>
  <c r="W81" i="41"/>
  <c r="P25" i="41"/>
  <c r="P18" i="41"/>
  <c r="P32" i="41"/>
  <c r="P39" i="41"/>
  <c r="P46" i="41"/>
  <c r="W32" i="41"/>
  <c r="W18" i="41"/>
  <c r="W39" i="41"/>
  <c r="W46" i="41"/>
  <c r="W25" i="41"/>
  <c r="W4" i="41"/>
  <c r="P4" i="41"/>
  <c r="H196" i="30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<sst xmlns="http://schemas.openxmlformats.org/spreadsheetml/2006/main" count="776" uniqueCount="69">
  <si>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</si>
  <si>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</si>
  <si>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</si>
  <si>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</si>
  <si>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</si>
  <si>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</si>
  <si>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</si>
  <si>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</si>
  <si>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</si>
  <si>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</si>
  <si>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</si>
  <si>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</si>
  <si>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</si>
  <si>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</si>
  <si>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</si>
  <si>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</si>
  <si>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</si>
  <si>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</si>
  <si>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</si>
  <si>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</si>
  <si>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</si>
  <si>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</si>
  <si>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</si>
  <si>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</si>
  <si>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</si>
  <si>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</si>
  <si>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</si>
  <si>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</si>
  <si>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</si>
  <si>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</si>
  <si>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</si>
  <si>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</si>
  <si>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</si>
  <si>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</si>
  <si>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</si>
  <si>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</si>
  <si>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</si>
  <si>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</si>
  <si>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</si>
  <si>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</si>
  <si>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</si>
  <si>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</si>
  <si>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</si>
  <si>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</si>
  <si>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</si>
  <si>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</si>
  <si>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</si>
  <si>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</si>
  <si>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</si>
  <si>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</si>
  <si>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</si>
  <si>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</si>
  <si>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</si>
  <si>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</si>
  <si>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</si>
  <si>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</si>
  <si>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</si>
  <si>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</si>
  <si>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For June, 2020</t>
  </si>
  <si>
    <t>Up to 30th June, 2020</t>
  </si>
  <si>
    <t>Pramerica Life</t>
  </si>
  <si>
    <t>First Year Premium of Life Insurers for the Period ended 30th June, 2021</t>
  </si>
  <si>
    <t>For June, 2021</t>
  </si>
  <si>
    <t>Up to 30th June, 2021</t>
  </si>
  <si>
    <t>For June, 20201</t>
  </si>
  <si>
    <t>Aegas Federal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</si>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</sst>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7" fillId="0" borderId="0" xfId="0" quotePrefix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5" t="s">
        <v>49</v>
      </c>
      <c r="B1" s="126"/>
      <c r="C1" s="126"/>
      <c r="D1" s="126"/>
      <c r="E1" s="126"/>
      <c r="F1" s="126"/>
      <c r="G1" s="126"/>
      <c r="H1" s="126"/>
      <c r="I1" s="122" t="s">
        <v>26</v>
      </c>
      <c r="J1" s="122"/>
      <c r="K1" s="122"/>
    </row>
    <row r="2" spans="1:11" ht="41.25" customHeight="1">
      <c r="A2" s="123" t="s">
        <v>2</v>
      </c>
      <c r="B2" s="123" t="s">
        <v>0</v>
      </c>
      <c r="C2" s="123" t="s">
        <v>51</v>
      </c>
      <c r="D2" s="123"/>
      <c r="E2" s="123"/>
      <c r="F2" s="123" t="s">
        <v>8</v>
      </c>
      <c r="G2" s="123"/>
      <c r="H2" s="123"/>
      <c r="I2" s="124" t="s">
        <v>9</v>
      </c>
      <c r="J2" s="124"/>
      <c r="K2" s="124"/>
    </row>
    <row r="3" spans="1:11" s="4" customFormat="1" ht="39.75" customHeight="1">
      <c r="A3" s="123"/>
      <c r="B3" s="123"/>
      <c r="C3" s="102" t="s">
        <v>47</v>
      </c>
      <c r="D3" s="102" t="s">
        <v>48</v>
      </c>
      <c r="E3" s="2" t="s">
        <v>23</v>
      </c>
      <c r="F3" s="102" t="s">
        <v>47</v>
      </c>
      <c r="G3" s="102" t="s">
        <v>48</v>
      </c>
      <c r="H3" s="2" t="s">
        <v>23</v>
      </c>
      <c r="I3" s="102" t="s">
        <v>47</v>
      </c>
      <c r="J3" s="102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100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0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0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0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0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100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0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100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1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100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100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0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100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100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0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100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100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100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0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0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100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100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4">
        <v>20131500</v>
      </c>
      <c r="G28" s="104">
        <v>21338176</v>
      </c>
      <c r="H28" s="13">
        <v>5.993969649554181</v>
      </c>
      <c r="I28" s="104">
        <v>53174202</v>
      </c>
      <c r="J28" s="104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3"/>
      <c r="G30" s="103"/>
      <c r="H30" s="103"/>
      <c r="I30" s="103"/>
      <c r="J30" s="103"/>
      <c r="K30" s="103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6" customWidth="1"/>
    <col min="2" max="2" width="33.7109375" style="36" customWidth="1"/>
    <col min="3" max="13" width="12.7109375" style="36" customWidth="1"/>
    <col min="14" max="14" width="12" style="36" bestFit="1" customWidth="1"/>
    <col min="15" max="16384" width="9.140625" style="36"/>
  </cols>
  <sheetData>
    <row r="1" spans="1:14" ht="15">
      <c r="A1" s="129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ht="15">
      <c r="A2" s="37"/>
      <c r="B2" s="38"/>
      <c r="C2" s="38"/>
      <c r="D2" s="38"/>
      <c r="E2" s="38"/>
      <c r="F2" s="38"/>
      <c r="G2" s="38"/>
      <c r="H2" s="38"/>
      <c r="I2" s="38"/>
      <c r="J2" s="132" t="s">
        <v>26</v>
      </c>
      <c r="K2" s="132"/>
      <c r="L2" s="133"/>
      <c r="M2" s="133"/>
    </row>
    <row r="3" spans="1:14" ht="41.25" customHeight="1">
      <c r="A3" s="131" t="s">
        <v>2</v>
      </c>
      <c r="B3" s="131" t="s">
        <v>0</v>
      </c>
      <c r="C3" s="131" t="s">
        <v>15</v>
      </c>
      <c r="D3" s="131"/>
      <c r="E3" s="131"/>
      <c r="F3" s="131"/>
      <c r="G3" s="131"/>
      <c r="H3" s="39"/>
      <c r="I3" s="131" t="s">
        <v>8</v>
      </c>
      <c r="J3" s="131"/>
      <c r="K3" s="131"/>
      <c r="L3" s="131"/>
      <c r="M3" s="131"/>
      <c r="N3" s="40"/>
    </row>
    <row r="4" spans="1:14" ht="41.25" customHeight="1">
      <c r="A4" s="131"/>
      <c r="B4" s="131"/>
      <c r="C4" s="39" t="s">
        <v>43</v>
      </c>
      <c r="D4" s="39" t="s">
        <v>44</v>
      </c>
      <c r="E4" s="127" t="s">
        <v>45</v>
      </c>
      <c r="F4" s="39" t="s">
        <v>43</v>
      </c>
      <c r="G4" s="39" t="s">
        <v>44</v>
      </c>
      <c r="H4" s="127" t="s">
        <v>45</v>
      </c>
      <c r="I4" s="39" t="s">
        <v>43</v>
      </c>
      <c r="J4" s="39" t="s">
        <v>44</v>
      </c>
      <c r="K4" s="127" t="s">
        <v>45</v>
      </c>
      <c r="L4" s="39" t="s">
        <v>43</v>
      </c>
      <c r="M4" s="39" t="s">
        <v>44</v>
      </c>
      <c r="N4" s="127" t="s">
        <v>45</v>
      </c>
    </row>
    <row r="5" spans="1:14" s="42" customFormat="1" ht="39.75" customHeight="1">
      <c r="A5" s="131"/>
      <c r="B5" s="131"/>
      <c r="C5" s="41" t="s">
        <v>28</v>
      </c>
      <c r="D5" s="41" t="s">
        <v>28</v>
      </c>
      <c r="E5" s="128"/>
      <c r="F5" s="41" t="s">
        <v>29</v>
      </c>
      <c r="G5" s="41" t="s">
        <v>29</v>
      </c>
      <c r="H5" s="128"/>
      <c r="I5" s="41" t="s">
        <v>28</v>
      </c>
      <c r="J5" s="41" t="s">
        <v>28</v>
      </c>
      <c r="K5" s="128"/>
      <c r="L5" s="41" t="s">
        <v>29</v>
      </c>
      <c r="M5" s="41" t="s">
        <v>29</v>
      </c>
      <c r="N5" s="128"/>
    </row>
    <row r="6" spans="1:14" s="42" customFormat="1" ht="15">
      <c r="A6" s="43">
        <v>1</v>
      </c>
      <c r="B6" s="44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>
      <c r="A7" s="47"/>
      <c r="B7" s="48" t="s">
        <v>3</v>
      </c>
      <c r="C7" s="49">
        <v>1.18</v>
      </c>
      <c r="D7" s="50">
        <v>1.1795909689999999</v>
      </c>
      <c r="E7" s="51">
        <f>C7-D7</f>
        <v>4.0903100000000414E-4</v>
      </c>
      <c r="F7" s="49">
        <v>1.34</v>
      </c>
      <c r="G7" s="52">
        <v>1.3442410779999998</v>
      </c>
      <c r="H7" s="51">
        <f>F7-G7</f>
        <v>-4.2410779999997317E-3</v>
      </c>
      <c r="I7" s="49">
        <v>1461</v>
      </c>
      <c r="J7" s="53">
        <v>1461</v>
      </c>
      <c r="K7" s="54">
        <f>I7-J7</f>
        <v>0</v>
      </c>
      <c r="L7" s="49">
        <v>1467</v>
      </c>
      <c r="M7" s="55">
        <v>1467</v>
      </c>
      <c r="N7" s="54">
        <f>L7-M7</f>
        <v>0</v>
      </c>
    </row>
    <row r="8" spans="1:14">
      <c r="A8" s="47"/>
      <c r="B8" s="48" t="s">
        <v>4</v>
      </c>
      <c r="C8" s="49">
        <v>37.36</v>
      </c>
      <c r="D8" s="50">
        <v>37.362601903000005</v>
      </c>
      <c r="E8" s="51">
        <f t="shared" ref="E8:E12" si="0">C8-D8</f>
        <v>-2.6019030000057342E-3</v>
      </c>
      <c r="F8" s="49">
        <v>66</v>
      </c>
      <c r="G8" s="52">
        <v>65.997021204000006</v>
      </c>
      <c r="H8" s="51">
        <f t="shared" ref="H8:H12" si="1">F8-G8</f>
        <v>2.978795999993622E-3</v>
      </c>
      <c r="I8" s="49">
        <v>17013</v>
      </c>
      <c r="J8" s="53">
        <v>17013</v>
      </c>
      <c r="K8" s="54">
        <f t="shared" ref="K8:K12" si="2">I8-J8</f>
        <v>0</v>
      </c>
      <c r="L8" s="49">
        <v>30108</v>
      </c>
      <c r="M8" s="55">
        <v>30108</v>
      </c>
      <c r="N8" s="54">
        <f t="shared" ref="N8:N12" si="3">L8-M8</f>
        <v>0</v>
      </c>
    </row>
    <row r="9" spans="1:14">
      <c r="A9" s="47"/>
      <c r="B9" s="48" t="s">
        <v>5</v>
      </c>
      <c r="C9" s="49">
        <v>0</v>
      </c>
      <c r="D9" s="50">
        <v>0</v>
      </c>
      <c r="E9" s="51">
        <f t="shared" si="0"/>
        <v>0</v>
      </c>
      <c r="F9" s="49">
        <v>0</v>
      </c>
      <c r="G9" s="52">
        <v>0</v>
      </c>
      <c r="H9" s="51">
        <f t="shared" si="1"/>
        <v>0</v>
      </c>
      <c r="I9" s="49">
        <v>0</v>
      </c>
      <c r="J9" s="53">
        <v>0</v>
      </c>
      <c r="K9" s="54">
        <f t="shared" si="2"/>
        <v>0</v>
      </c>
      <c r="L9" s="49">
        <v>0</v>
      </c>
      <c r="M9" s="55">
        <v>0</v>
      </c>
      <c r="N9" s="54">
        <f t="shared" si="3"/>
        <v>0</v>
      </c>
    </row>
    <row r="10" spans="1:14">
      <c r="A10" s="47"/>
      <c r="B10" s="48" t="s">
        <v>6</v>
      </c>
      <c r="C10" s="49">
        <v>0</v>
      </c>
      <c r="D10" s="50">
        <v>0</v>
      </c>
      <c r="E10" s="51">
        <f t="shared" si="0"/>
        <v>0</v>
      </c>
      <c r="F10" s="49">
        <v>0.03</v>
      </c>
      <c r="G10" s="52">
        <v>3.0315753000000001E-2</v>
      </c>
      <c r="H10" s="51">
        <f t="shared" si="1"/>
        <v>-3.1575300000000195E-4</v>
      </c>
      <c r="I10" s="49">
        <v>0</v>
      </c>
      <c r="J10" s="53">
        <v>0</v>
      </c>
      <c r="K10" s="54">
        <f t="shared" si="2"/>
        <v>0</v>
      </c>
      <c r="L10" s="49">
        <v>1</v>
      </c>
      <c r="M10" s="55">
        <v>1</v>
      </c>
      <c r="N10" s="54">
        <f t="shared" si="3"/>
        <v>0</v>
      </c>
    </row>
    <row r="11" spans="1:14">
      <c r="A11" s="47"/>
      <c r="B11" s="48" t="s">
        <v>25</v>
      </c>
      <c r="C11" s="49">
        <v>0</v>
      </c>
      <c r="D11" s="50">
        <v>0</v>
      </c>
      <c r="E11" s="51">
        <f t="shared" si="0"/>
        <v>0</v>
      </c>
      <c r="F11" s="49">
        <v>1.34</v>
      </c>
      <c r="G11" s="52">
        <v>1.343449637</v>
      </c>
      <c r="H11" s="51">
        <f t="shared" si="1"/>
        <v>-3.4496369999998944E-3</v>
      </c>
      <c r="I11" s="49">
        <v>0</v>
      </c>
      <c r="J11" s="53">
        <v>0</v>
      </c>
      <c r="K11" s="54">
        <f t="shared" si="2"/>
        <v>0</v>
      </c>
      <c r="L11" s="49">
        <v>17</v>
      </c>
      <c r="M11" s="55">
        <v>17</v>
      </c>
      <c r="N11" s="54">
        <f t="shared" si="3"/>
        <v>0</v>
      </c>
    </row>
    <row r="12" spans="1:14" s="42" customFormat="1" ht="15">
      <c r="A12" s="43"/>
      <c r="B12" s="56"/>
      <c r="C12" s="57">
        <f>C7+C8+C9+C10+C11</f>
        <v>38.54</v>
      </c>
      <c r="D12" s="58">
        <f>D7+D8+D9+D10+D11</f>
        <v>38.542192872000008</v>
      </c>
      <c r="E12" s="59">
        <f t="shared" si="0"/>
        <v>-2.1928720000090607E-3</v>
      </c>
      <c r="F12" s="57">
        <f>F7+F8+F9+F10+F11</f>
        <v>68.710000000000008</v>
      </c>
      <c r="G12" s="58">
        <f>G7+G8+G9+G10+G11</f>
        <v>68.715027672000005</v>
      </c>
      <c r="H12" s="59">
        <f t="shared" si="1"/>
        <v>-5.0276719999970965E-3</v>
      </c>
      <c r="I12" s="57">
        <f>I7+I8+I9+I10+I11</f>
        <v>18474</v>
      </c>
      <c r="J12" s="60">
        <f>J7+J8+J9+J10+J11</f>
        <v>18474</v>
      </c>
      <c r="K12" s="61">
        <f t="shared" si="2"/>
        <v>0</v>
      </c>
      <c r="L12" s="57">
        <f>L7+L8+L9+L10+L11</f>
        <v>31593</v>
      </c>
      <c r="M12" s="60">
        <f>M7+M8+M9+M10+M11</f>
        <v>31593</v>
      </c>
      <c r="N12" s="61">
        <f t="shared" si="3"/>
        <v>0</v>
      </c>
    </row>
    <row r="13" spans="1:14">
      <c r="A13" s="47"/>
      <c r="B13" s="48"/>
      <c r="C13" s="49"/>
      <c r="D13" s="50"/>
      <c r="E13" s="51"/>
      <c r="F13" s="49"/>
      <c r="G13" s="52"/>
      <c r="H13" s="51"/>
      <c r="I13" s="49"/>
      <c r="J13" s="53"/>
      <c r="K13" s="54"/>
      <c r="L13" s="49"/>
      <c r="M13" s="55"/>
      <c r="N13" s="54"/>
    </row>
    <row r="14" spans="1:14" s="42" customFormat="1" ht="15">
      <c r="A14" s="43">
        <v>2</v>
      </c>
      <c r="B14" s="44" t="s">
        <v>30</v>
      </c>
      <c r="C14" s="49"/>
      <c r="D14" s="45"/>
      <c r="E14" s="62"/>
      <c r="F14" s="49"/>
      <c r="G14" s="45"/>
      <c r="H14" s="62"/>
      <c r="I14" s="49"/>
      <c r="J14" s="45"/>
      <c r="K14" s="63"/>
      <c r="L14" s="49"/>
      <c r="M14" s="45"/>
      <c r="N14" s="63"/>
    </row>
    <row r="15" spans="1:14">
      <c r="A15" s="47"/>
      <c r="B15" s="48" t="s">
        <v>3</v>
      </c>
      <c r="C15" s="49">
        <v>4.09</v>
      </c>
      <c r="D15" s="50">
        <v>4.0887079999999996</v>
      </c>
      <c r="E15" s="51">
        <f>C15-D15</f>
        <v>1.2920000000002929E-3</v>
      </c>
      <c r="F15" s="49">
        <v>3.6</v>
      </c>
      <c r="G15" s="52">
        <v>3.6012961000000003</v>
      </c>
      <c r="H15" s="51">
        <f>F15-G15</f>
        <v>-1.2961000000002443E-3</v>
      </c>
      <c r="I15" s="49">
        <v>659</v>
      </c>
      <c r="J15" s="53">
        <v>659</v>
      </c>
      <c r="K15" s="54">
        <f>I15-J15</f>
        <v>0</v>
      </c>
      <c r="L15" s="49">
        <v>2060</v>
      </c>
      <c r="M15" s="55">
        <v>2060</v>
      </c>
      <c r="N15" s="54">
        <f>L15-M15</f>
        <v>0</v>
      </c>
    </row>
    <row r="16" spans="1:14">
      <c r="A16" s="47"/>
      <c r="B16" s="48" t="s">
        <v>4</v>
      </c>
      <c r="C16" s="49">
        <v>63.99</v>
      </c>
      <c r="D16" s="50">
        <v>63.985609500000002</v>
      </c>
      <c r="E16" s="51">
        <f t="shared" ref="E16:E20" si="4">C16-D16</f>
        <v>4.3904999999995198E-3</v>
      </c>
      <c r="F16" s="49">
        <v>84.79</v>
      </c>
      <c r="G16" s="64">
        <v>84.786888200000007</v>
      </c>
      <c r="H16" s="51">
        <f t="shared" ref="H16:H20" si="5">F16-G16</f>
        <v>3.1117999999992207E-3</v>
      </c>
      <c r="I16" s="49">
        <v>11691</v>
      </c>
      <c r="J16" s="53">
        <v>11691</v>
      </c>
      <c r="K16" s="54">
        <f t="shared" ref="K16:K20" si="6">I16-J16</f>
        <v>0</v>
      </c>
      <c r="L16" s="49">
        <v>14437</v>
      </c>
      <c r="M16" s="65">
        <v>14437</v>
      </c>
      <c r="N16" s="54">
        <f t="shared" ref="N16:N20" si="7">L16-M16</f>
        <v>0</v>
      </c>
    </row>
    <row r="17" spans="1:14">
      <c r="A17" s="47"/>
      <c r="B17" s="48" t="s">
        <v>5</v>
      </c>
      <c r="C17" s="49">
        <v>0.08</v>
      </c>
      <c r="D17" s="50">
        <v>8.4438539000000007E-2</v>
      </c>
      <c r="E17" s="51">
        <f t="shared" si="4"/>
        <v>-4.4385390000000052E-3</v>
      </c>
      <c r="F17" s="49">
        <v>7.75</v>
      </c>
      <c r="G17" s="52">
        <v>7.7461793944177115</v>
      </c>
      <c r="H17" s="51">
        <f t="shared" si="5"/>
        <v>3.8206055822884721E-3</v>
      </c>
      <c r="I17" s="49">
        <v>1</v>
      </c>
      <c r="J17" s="53">
        <v>1</v>
      </c>
      <c r="K17" s="54">
        <f t="shared" si="6"/>
        <v>0</v>
      </c>
      <c r="L17" s="49">
        <v>3</v>
      </c>
      <c r="M17" s="55">
        <v>3</v>
      </c>
      <c r="N17" s="54">
        <f t="shared" si="7"/>
        <v>0</v>
      </c>
    </row>
    <row r="18" spans="1:14">
      <c r="A18" s="47"/>
      <c r="B18" s="48" t="s">
        <v>6</v>
      </c>
      <c r="C18" s="49">
        <v>0.82</v>
      </c>
      <c r="D18" s="50">
        <v>32.530486606359204</v>
      </c>
      <c r="E18" s="51">
        <f t="shared" si="4"/>
        <v>-31.710486606359204</v>
      </c>
      <c r="F18" s="49">
        <v>1.05</v>
      </c>
      <c r="G18" s="52">
        <v>1.0502897</v>
      </c>
      <c r="H18" s="51">
        <f t="shared" si="5"/>
        <v>-2.8969999999994833E-4</v>
      </c>
      <c r="I18" s="49">
        <v>0</v>
      </c>
      <c r="J18" s="53">
        <v>14</v>
      </c>
      <c r="K18" s="54">
        <f t="shared" si="6"/>
        <v>-14</v>
      </c>
      <c r="L18" s="49">
        <v>0</v>
      </c>
      <c r="M18" s="55">
        <v>0</v>
      </c>
      <c r="N18" s="54">
        <f t="shared" si="7"/>
        <v>0</v>
      </c>
    </row>
    <row r="19" spans="1:14">
      <c r="A19" s="47"/>
      <c r="B19" s="48" t="s">
        <v>25</v>
      </c>
      <c r="C19" s="49">
        <v>31.71</v>
      </c>
      <c r="D19" s="50">
        <v>0</v>
      </c>
      <c r="E19" s="51">
        <f t="shared" si="4"/>
        <v>31.71</v>
      </c>
      <c r="F19" s="49">
        <v>70.930000000000007</v>
      </c>
      <c r="G19" s="52">
        <v>70.925250946002777</v>
      </c>
      <c r="H19" s="51">
        <f t="shared" si="5"/>
        <v>4.7490539972301349E-3</v>
      </c>
      <c r="I19" s="49">
        <v>14</v>
      </c>
      <c r="J19" s="53">
        <v>0</v>
      </c>
      <c r="K19" s="54">
        <f t="shared" si="6"/>
        <v>14</v>
      </c>
      <c r="L19" s="49">
        <v>64</v>
      </c>
      <c r="M19" s="55">
        <v>64</v>
      </c>
      <c r="N19" s="54">
        <f t="shared" si="7"/>
        <v>0</v>
      </c>
    </row>
    <row r="20" spans="1:14" s="42" customFormat="1" ht="15">
      <c r="A20" s="43"/>
      <c r="B20" s="56"/>
      <c r="C20" s="57">
        <f>C15+C16+C17+C18+C19</f>
        <v>100.69</v>
      </c>
      <c r="D20" s="58">
        <f>D15+D16+D17+D18+D19</f>
        <v>100.68924264535922</v>
      </c>
      <c r="E20" s="59">
        <f t="shared" si="4"/>
        <v>7.5735464078263703E-4</v>
      </c>
      <c r="F20" s="57">
        <f>F15+F16+F17+F18+F19</f>
        <v>168.12</v>
      </c>
      <c r="G20" s="58">
        <f>G15+G16+G17+G18+G19</f>
        <v>168.10990434042048</v>
      </c>
      <c r="H20" s="59">
        <f t="shared" si="5"/>
        <v>1.0095659579519634E-2</v>
      </c>
      <c r="I20" s="57">
        <f>I15+I16+I17+I18+I19</f>
        <v>12365</v>
      </c>
      <c r="J20" s="60">
        <f>J15+J16+J17+J18+J19</f>
        <v>12365</v>
      </c>
      <c r="K20" s="61">
        <f t="shared" si="6"/>
        <v>0</v>
      </c>
      <c r="L20" s="57">
        <f>L15+L16+L17+L18+L19</f>
        <v>16564</v>
      </c>
      <c r="M20" s="60">
        <f>M15+M16+M17+M18+M19</f>
        <v>16564</v>
      </c>
      <c r="N20" s="61">
        <f t="shared" si="7"/>
        <v>0</v>
      </c>
    </row>
    <row r="21" spans="1:14">
      <c r="A21" s="47"/>
      <c r="B21" s="48"/>
      <c r="C21" s="49"/>
      <c r="D21" s="50"/>
      <c r="E21" s="51"/>
      <c r="F21" s="49"/>
      <c r="G21" s="52"/>
      <c r="H21" s="51"/>
      <c r="I21" s="49"/>
      <c r="J21" s="53"/>
      <c r="K21" s="54"/>
      <c r="L21" s="49"/>
      <c r="M21" s="55"/>
      <c r="N21" s="54"/>
    </row>
    <row r="22" spans="1:14" s="42" customFormat="1" ht="15">
      <c r="A22" s="43">
        <v>3</v>
      </c>
      <c r="B22" s="44" t="s">
        <v>31</v>
      </c>
      <c r="C22" s="49"/>
      <c r="D22" s="45"/>
      <c r="E22" s="62"/>
      <c r="F22" s="49"/>
      <c r="G22" s="45"/>
      <c r="H22" s="62"/>
      <c r="I22" s="49"/>
      <c r="J22" s="45"/>
      <c r="K22" s="63"/>
      <c r="L22" s="49"/>
      <c r="M22" s="45"/>
      <c r="N22" s="63"/>
    </row>
    <row r="23" spans="1:14">
      <c r="A23" s="47"/>
      <c r="B23" s="48" t="s">
        <v>3</v>
      </c>
      <c r="C23" s="49">
        <v>34.090000000000003</v>
      </c>
      <c r="D23" s="50">
        <v>34.091961140999999</v>
      </c>
      <c r="E23" s="51">
        <f>C23-D23</f>
        <v>-1.9611409999953366E-3</v>
      </c>
      <c r="F23" s="49">
        <v>40.049999999999997</v>
      </c>
      <c r="G23" s="52">
        <v>40.051792933199998</v>
      </c>
      <c r="H23" s="51">
        <f>F23-G23</f>
        <v>-1.7929332000008458E-3</v>
      </c>
      <c r="I23" s="49">
        <v>1601</v>
      </c>
      <c r="J23" s="53">
        <v>1601</v>
      </c>
      <c r="K23" s="54">
        <f>I23-J23</f>
        <v>0</v>
      </c>
      <c r="L23" s="49">
        <v>1538</v>
      </c>
      <c r="M23" s="55">
        <v>1538</v>
      </c>
      <c r="N23" s="54">
        <f>L23-M23</f>
        <v>0</v>
      </c>
    </row>
    <row r="24" spans="1:14">
      <c r="A24" s="47"/>
      <c r="B24" s="48" t="s">
        <v>4</v>
      </c>
      <c r="C24" s="49">
        <v>496.82</v>
      </c>
      <c r="D24" s="66">
        <v>496.81770463719818</v>
      </c>
      <c r="E24" s="51">
        <f t="shared" ref="E24:E28" si="8">C24-D24</f>
        <v>2.2953628018171912E-3</v>
      </c>
      <c r="F24" s="49">
        <v>769.95</v>
      </c>
      <c r="G24" s="52">
        <v>769.95044207314697</v>
      </c>
      <c r="H24" s="51">
        <f t="shared" ref="H24:H28" si="9">F24-G24</f>
        <v>-4.4207314692812361E-4</v>
      </c>
      <c r="I24" s="49">
        <v>141189</v>
      </c>
      <c r="J24" s="67">
        <v>141189</v>
      </c>
      <c r="K24" s="54">
        <f t="shared" ref="K24:K28" si="10">I24-J24</f>
        <v>0</v>
      </c>
      <c r="L24" s="49">
        <v>181317</v>
      </c>
      <c r="M24" s="55">
        <v>181317</v>
      </c>
      <c r="N24" s="54">
        <f t="shared" ref="N24:N28" si="11">L24-M24</f>
        <v>0</v>
      </c>
    </row>
    <row r="25" spans="1:14">
      <c r="A25" s="47"/>
      <c r="B25" s="48" t="s">
        <v>5</v>
      </c>
      <c r="C25" s="49">
        <v>772.84</v>
      </c>
      <c r="D25" s="50">
        <v>772.83987356099999</v>
      </c>
      <c r="E25" s="51">
        <f t="shared" si="8"/>
        <v>1.2643900004150055E-4</v>
      </c>
      <c r="F25" s="49">
        <v>1565.16</v>
      </c>
      <c r="G25" s="52">
        <v>1565.1588795795499</v>
      </c>
      <c r="H25" s="51">
        <f t="shared" si="9"/>
        <v>1.1204204502064385E-3</v>
      </c>
      <c r="I25" s="49">
        <v>35</v>
      </c>
      <c r="J25" s="53">
        <v>35</v>
      </c>
      <c r="K25" s="54">
        <f t="shared" si="10"/>
        <v>0</v>
      </c>
      <c r="L25" s="49">
        <v>57</v>
      </c>
      <c r="M25" s="55">
        <v>57</v>
      </c>
      <c r="N25" s="54">
        <f t="shared" si="11"/>
        <v>0</v>
      </c>
    </row>
    <row r="26" spans="1:14">
      <c r="A26" s="47"/>
      <c r="B26" s="48" t="s">
        <v>6</v>
      </c>
      <c r="C26" s="49">
        <v>295.07</v>
      </c>
      <c r="D26" s="50">
        <v>527.22265483410308</v>
      </c>
      <c r="E26" s="51">
        <f t="shared" si="8"/>
        <v>-232.15265483410309</v>
      </c>
      <c r="F26" s="49">
        <v>2.78</v>
      </c>
      <c r="G26" s="64">
        <v>2.7842274230000807</v>
      </c>
      <c r="H26" s="51">
        <f t="shared" si="9"/>
        <v>-4.2274230000809432E-3</v>
      </c>
      <c r="I26" s="49">
        <v>0</v>
      </c>
      <c r="J26" s="53">
        <v>87</v>
      </c>
      <c r="K26" s="54">
        <f t="shared" si="10"/>
        <v>-87</v>
      </c>
      <c r="L26" s="49">
        <v>6</v>
      </c>
      <c r="M26" s="65">
        <v>6</v>
      </c>
      <c r="N26" s="54">
        <f t="shared" si="11"/>
        <v>0</v>
      </c>
    </row>
    <row r="27" spans="1:14">
      <c r="A27" s="47"/>
      <c r="B27" s="48" t="s">
        <v>25</v>
      </c>
      <c r="C27" s="49">
        <v>232.15</v>
      </c>
      <c r="D27" s="50">
        <v>0</v>
      </c>
      <c r="E27" s="51">
        <f t="shared" si="8"/>
        <v>232.15</v>
      </c>
      <c r="F27" s="49">
        <v>230</v>
      </c>
      <c r="G27" s="52">
        <v>229.99580761624972</v>
      </c>
      <c r="H27" s="51">
        <f t="shared" si="9"/>
        <v>4.1923837502793049E-3</v>
      </c>
      <c r="I27" s="49">
        <v>87</v>
      </c>
      <c r="J27" s="53">
        <v>0</v>
      </c>
      <c r="K27" s="54">
        <f t="shared" si="10"/>
        <v>87</v>
      </c>
      <c r="L27" s="49">
        <v>39</v>
      </c>
      <c r="M27" s="55">
        <v>39</v>
      </c>
      <c r="N27" s="54">
        <f t="shared" si="11"/>
        <v>0</v>
      </c>
    </row>
    <row r="28" spans="1:14" s="42" customFormat="1" ht="15">
      <c r="A28" s="43"/>
      <c r="B28" s="56"/>
      <c r="C28" s="57">
        <f>C23+C24+C25+C26+C27</f>
        <v>1830.97</v>
      </c>
      <c r="D28" s="58">
        <f>D23+D24+D25+D26+D27</f>
        <v>1830.9721941733014</v>
      </c>
      <c r="E28" s="59">
        <f t="shared" si="8"/>
        <v>-2.1941733014045894E-3</v>
      </c>
      <c r="F28" s="57">
        <f>F23+F24+F25+F26+F27</f>
        <v>2607.94</v>
      </c>
      <c r="G28" s="58">
        <f>G23+G24+G25+G26+G27</f>
        <v>2607.9411496251469</v>
      </c>
      <c r="H28" s="59">
        <f t="shared" si="9"/>
        <v>-1.1496251468088303E-3</v>
      </c>
      <c r="I28" s="57">
        <f>I23+I24+I25+I26+I27</f>
        <v>142912</v>
      </c>
      <c r="J28" s="60">
        <f>J23+J24+J25+J26+J27</f>
        <v>142912</v>
      </c>
      <c r="K28" s="61">
        <f t="shared" si="10"/>
        <v>0</v>
      </c>
      <c r="L28" s="57">
        <f>L23+L24+L25+L26+L27</f>
        <v>182957</v>
      </c>
      <c r="M28" s="60">
        <f>M23+M24+M25+M26+M27</f>
        <v>182957</v>
      </c>
      <c r="N28" s="61">
        <f t="shared" si="11"/>
        <v>0</v>
      </c>
    </row>
    <row r="29" spans="1:14">
      <c r="A29" s="47"/>
      <c r="B29" s="48"/>
      <c r="C29" s="49"/>
      <c r="D29" s="50"/>
      <c r="E29" s="51"/>
      <c r="F29" s="49"/>
      <c r="G29" s="52"/>
      <c r="H29" s="51"/>
      <c r="I29" s="49"/>
      <c r="J29" s="53"/>
      <c r="K29" s="54"/>
      <c r="L29" s="49"/>
      <c r="M29" s="55"/>
      <c r="N29" s="54"/>
    </row>
    <row r="30" spans="1:14" s="42" customFormat="1" ht="15">
      <c r="A30" s="43">
        <v>4</v>
      </c>
      <c r="B30" s="44" t="s">
        <v>14</v>
      </c>
      <c r="C30" s="49"/>
      <c r="D30" s="45"/>
      <c r="E30" s="62"/>
      <c r="F30" s="49"/>
      <c r="G30" s="45"/>
      <c r="H30" s="62"/>
      <c r="I30" s="49"/>
      <c r="J30" s="45"/>
      <c r="K30" s="63"/>
      <c r="L30" s="49"/>
      <c r="M30" s="45"/>
      <c r="N30" s="63"/>
    </row>
    <row r="31" spans="1:14">
      <c r="A31" s="47"/>
      <c r="B31" s="48" t="s">
        <v>3</v>
      </c>
      <c r="C31" s="49">
        <v>6.28</v>
      </c>
      <c r="D31" s="50">
        <v>6.2799569550000003</v>
      </c>
      <c r="E31" s="51">
        <f>C31-D31</f>
        <v>4.3044999999963807E-5</v>
      </c>
      <c r="F31" s="49">
        <v>5.7</v>
      </c>
      <c r="G31" s="52">
        <v>5.701022085</v>
      </c>
      <c r="H31" s="51">
        <f>F31-G31</f>
        <v>-1.0220849999997839E-3</v>
      </c>
      <c r="I31" s="49">
        <v>141</v>
      </c>
      <c r="J31" s="53">
        <v>141</v>
      </c>
      <c r="K31" s="54">
        <f>I31-J31</f>
        <v>0</v>
      </c>
      <c r="L31" s="49">
        <v>139</v>
      </c>
      <c r="M31" s="55">
        <v>139</v>
      </c>
      <c r="N31" s="54">
        <f>L31-M31</f>
        <v>0</v>
      </c>
    </row>
    <row r="32" spans="1:14">
      <c r="A32" s="47"/>
      <c r="B32" s="48" t="s">
        <v>4</v>
      </c>
      <c r="C32" s="49">
        <v>221.71</v>
      </c>
      <c r="D32" s="50">
        <v>221.70827241164798</v>
      </c>
      <c r="E32" s="51">
        <f t="shared" ref="E32:E36" si="12">C32-D32</f>
        <v>1.7275883520255775E-3</v>
      </c>
      <c r="F32" s="49">
        <v>216.01</v>
      </c>
      <c r="G32" s="52">
        <v>216.00590906700549</v>
      </c>
      <c r="H32" s="51">
        <f t="shared" ref="H32:H36" si="13">F32-G32</f>
        <v>4.0909329945009176E-3</v>
      </c>
      <c r="I32" s="49">
        <v>57116</v>
      </c>
      <c r="J32" s="53">
        <v>57116</v>
      </c>
      <c r="K32" s="54">
        <f t="shared" ref="K32:K36" si="14">I32-J32</f>
        <v>0</v>
      </c>
      <c r="L32" s="49">
        <v>56189</v>
      </c>
      <c r="M32" s="55">
        <v>56189</v>
      </c>
      <c r="N32" s="54">
        <f t="shared" ref="N32:N36" si="15">L32-M32</f>
        <v>0</v>
      </c>
    </row>
    <row r="33" spans="1:14">
      <c r="A33" s="47"/>
      <c r="B33" s="48" t="s">
        <v>5</v>
      </c>
      <c r="C33" s="49">
        <v>146.1</v>
      </c>
      <c r="D33" s="50">
        <v>146.10067447599988</v>
      </c>
      <c r="E33" s="51">
        <f t="shared" si="12"/>
        <v>-6.7447599988668117E-4</v>
      </c>
      <c r="F33" s="49">
        <v>150.65</v>
      </c>
      <c r="G33" s="52">
        <v>150.64587784899993</v>
      </c>
      <c r="H33" s="51">
        <f t="shared" si="13"/>
        <v>4.1221510000752914E-3</v>
      </c>
      <c r="I33" s="49">
        <v>1</v>
      </c>
      <c r="J33" s="53">
        <v>1</v>
      </c>
      <c r="K33" s="54">
        <f t="shared" si="14"/>
        <v>0</v>
      </c>
      <c r="L33" s="49">
        <v>1</v>
      </c>
      <c r="M33" s="55">
        <v>1</v>
      </c>
      <c r="N33" s="54">
        <f t="shared" si="15"/>
        <v>0</v>
      </c>
    </row>
    <row r="34" spans="1:14">
      <c r="A34" s="47"/>
      <c r="B34" s="48" t="s">
        <v>6</v>
      </c>
      <c r="C34" s="49">
        <v>0.05</v>
      </c>
      <c r="D34" s="50">
        <v>4.7783999999999993E-2</v>
      </c>
      <c r="E34" s="51">
        <f t="shared" si="12"/>
        <v>2.2160000000000096E-3</v>
      </c>
      <c r="F34" s="49">
        <v>0</v>
      </c>
      <c r="G34" s="52">
        <v>0</v>
      </c>
      <c r="H34" s="51">
        <f t="shared" si="13"/>
        <v>0</v>
      </c>
      <c r="I34" s="49">
        <v>1</v>
      </c>
      <c r="J34" s="53">
        <v>1</v>
      </c>
      <c r="K34" s="54">
        <f t="shared" si="14"/>
        <v>0</v>
      </c>
      <c r="L34" s="49">
        <v>0</v>
      </c>
      <c r="M34" s="55">
        <v>0</v>
      </c>
      <c r="N34" s="54">
        <f t="shared" si="15"/>
        <v>0</v>
      </c>
    </row>
    <row r="35" spans="1:14" ht="17.25" customHeight="1">
      <c r="A35" s="47"/>
      <c r="B35" s="48" t="s">
        <v>25</v>
      </c>
      <c r="C35" s="49">
        <v>0</v>
      </c>
      <c r="D35" s="50">
        <v>0</v>
      </c>
      <c r="E35" s="51">
        <f t="shared" si="12"/>
        <v>0</v>
      </c>
      <c r="F35" s="49">
        <v>0</v>
      </c>
      <c r="G35" s="52">
        <v>0</v>
      </c>
      <c r="H35" s="51">
        <f t="shared" si="13"/>
        <v>0</v>
      </c>
      <c r="I35" s="49">
        <v>0</v>
      </c>
      <c r="J35" s="53">
        <v>0</v>
      </c>
      <c r="K35" s="54">
        <f t="shared" si="14"/>
        <v>0</v>
      </c>
      <c r="L35" s="49">
        <v>0</v>
      </c>
      <c r="M35" s="55">
        <v>0</v>
      </c>
      <c r="N35" s="54">
        <f t="shared" si="15"/>
        <v>0</v>
      </c>
    </row>
    <row r="36" spans="1:14" s="42" customFormat="1" ht="17.25" customHeight="1">
      <c r="A36" s="43"/>
      <c r="B36" s="56"/>
      <c r="C36" s="57">
        <f>C31+C32+C33+C34+C35</f>
        <v>374.14000000000004</v>
      </c>
      <c r="D36" s="58">
        <f>D31+D32+D33+D34+D35</f>
        <v>374.1366878426478</v>
      </c>
      <c r="E36" s="59">
        <f t="shared" si="12"/>
        <v>3.3121573522407743E-3</v>
      </c>
      <c r="F36" s="57">
        <f>F31+F32+F33+F34+F35</f>
        <v>372.36</v>
      </c>
      <c r="G36" s="58">
        <f>G31+G32+G33+G34+G35</f>
        <v>372.35280900100543</v>
      </c>
      <c r="H36" s="59">
        <f t="shared" si="13"/>
        <v>7.1909989945879715E-3</v>
      </c>
      <c r="I36" s="57">
        <f>I31+I32+I33+I34+I35</f>
        <v>57259</v>
      </c>
      <c r="J36" s="60">
        <f>J31+J32+J33+J34+J35</f>
        <v>57259</v>
      </c>
      <c r="K36" s="61">
        <f t="shared" si="14"/>
        <v>0</v>
      </c>
      <c r="L36" s="57">
        <f>L31+L32+L33+L34+L35</f>
        <v>56329</v>
      </c>
      <c r="M36" s="60">
        <f>M31+M32+M33+M34+M35</f>
        <v>56329</v>
      </c>
      <c r="N36" s="61">
        <f t="shared" si="15"/>
        <v>0</v>
      </c>
    </row>
    <row r="37" spans="1:14" ht="17.25" customHeight="1">
      <c r="A37" s="47"/>
      <c r="B37" s="48"/>
      <c r="C37" s="49"/>
      <c r="D37" s="50"/>
      <c r="E37" s="51"/>
      <c r="F37" s="49"/>
      <c r="G37" s="52"/>
      <c r="H37" s="51"/>
      <c r="I37" s="49"/>
      <c r="J37" s="53"/>
      <c r="K37" s="54"/>
      <c r="L37" s="49"/>
      <c r="M37" s="55"/>
      <c r="N37" s="54"/>
    </row>
    <row r="38" spans="1:14" s="42" customFormat="1" ht="15">
      <c r="A38" s="43">
        <v>5</v>
      </c>
      <c r="B38" s="44" t="s">
        <v>32</v>
      </c>
      <c r="C38" s="49"/>
      <c r="D38" s="45"/>
      <c r="E38" s="62"/>
      <c r="F38" s="49"/>
      <c r="G38" s="45"/>
      <c r="H38" s="62"/>
      <c r="I38" s="49"/>
      <c r="J38" s="45"/>
      <c r="K38" s="63"/>
      <c r="L38" s="49"/>
      <c r="M38" s="45"/>
      <c r="N38" s="63"/>
    </row>
    <row r="39" spans="1:14">
      <c r="A39" s="47"/>
      <c r="B39" s="48" t="s">
        <v>3</v>
      </c>
      <c r="C39" s="49">
        <v>23.86</v>
      </c>
      <c r="D39" s="66">
        <v>23.864256499910798</v>
      </c>
      <c r="E39" s="51">
        <f>C39-D39</f>
        <v>-4.2564999107987944E-3</v>
      </c>
      <c r="F39" s="49">
        <v>42.84</v>
      </c>
      <c r="G39" s="52">
        <v>42.842520819593304</v>
      </c>
      <c r="H39" s="51">
        <f>F39-G39</f>
        <v>-2.5208195933004163E-3</v>
      </c>
      <c r="I39" s="49">
        <v>621</v>
      </c>
      <c r="J39" s="67">
        <v>621</v>
      </c>
      <c r="K39" s="54">
        <f>I39-J39</f>
        <v>0</v>
      </c>
      <c r="L39" s="49">
        <v>628</v>
      </c>
      <c r="M39" s="55">
        <v>628</v>
      </c>
      <c r="N39" s="54">
        <f>L39-M39</f>
        <v>0</v>
      </c>
    </row>
    <row r="40" spans="1:14">
      <c r="A40" s="47"/>
      <c r="B40" s="48" t="s">
        <v>4</v>
      </c>
      <c r="C40" s="49">
        <v>390.59</v>
      </c>
      <c r="D40" s="50">
        <v>390.5855830678621</v>
      </c>
      <c r="E40" s="51">
        <f t="shared" ref="E40:E44" si="16">C40-D40</f>
        <v>4.4169321378717541E-3</v>
      </c>
      <c r="F40" s="49">
        <v>483.14</v>
      </c>
      <c r="G40" s="52">
        <v>483.14187835799851</v>
      </c>
      <c r="H40" s="51">
        <f t="shared" ref="H40:H44" si="17">F40-G40</f>
        <v>-1.8783579985210963E-3</v>
      </c>
      <c r="I40" s="49">
        <v>154973</v>
      </c>
      <c r="J40" s="53">
        <v>154973</v>
      </c>
      <c r="K40" s="54">
        <f t="shared" ref="K40:K44" si="18">I40-J40</f>
        <v>0</v>
      </c>
      <c r="L40" s="49">
        <v>146793</v>
      </c>
      <c r="M40" s="55">
        <v>146793</v>
      </c>
      <c r="N40" s="54">
        <f t="shared" ref="N40:N44" si="19">L40-M40</f>
        <v>0</v>
      </c>
    </row>
    <row r="41" spans="1:14">
      <c r="A41" s="47"/>
      <c r="B41" s="48" t="s">
        <v>5</v>
      </c>
      <c r="C41" s="49">
        <v>12.04</v>
      </c>
      <c r="D41" s="50">
        <v>12.038073339000007</v>
      </c>
      <c r="E41" s="51">
        <f t="shared" si="16"/>
        <v>1.926660999991725E-3</v>
      </c>
      <c r="F41" s="49">
        <v>832.47</v>
      </c>
      <c r="G41" s="52">
        <v>832.47380228299937</v>
      </c>
      <c r="H41" s="51">
        <f t="shared" si="17"/>
        <v>-3.8022829993451523E-3</v>
      </c>
      <c r="I41" s="49">
        <v>2</v>
      </c>
      <c r="J41" s="53">
        <v>2</v>
      </c>
      <c r="K41" s="54">
        <f t="shared" si="18"/>
        <v>0</v>
      </c>
      <c r="L41" s="49">
        <v>32</v>
      </c>
      <c r="M41" s="55">
        <v>32</v>
      </c>
      <c r="N41" s="54">
        <f t="shared" si="19"/>
        <v>0</v>
      </c>
    </row>
    <row r="42" spans="1:14">
      <c r="A42" s="47"/>
      <c r="B42" s="48" t="s">
        <v>6</v>
      </c>
      <c r="C42" s="49">
        <v>1038.51</v>
      </c>
      <c r="D42" s="66">
        <v>1085.9656684659999</v>
      </c>
      <c r="E42" s="51">
        <f t="shared" si="16"/>
        <v>-47.455668465999906</v>
      </c>
      <c r="F42" s="49">
        <v>65.680000000000007</v>
      </c>
      <c r="G42" s="52">
        <v>65.675931051999996</v>
      </c>
      <c r="H42" s="51">
        <f t="shared" si="17"/>
        <v>4.0689480000111189E-3</v>
      </c>
      <c r="I42" s="49">
        <v>45</v>
      </c>
      <c r="J42" s="67">
        <v>305</v>
      </c>
      <c r="K42" s="54">
        <f t="shared" si="18"/>
        <v>-260</v>
      </c>
      <c r="L42" s="49">
        <v>8</v>
      </c>
      <c r="M42" s="55">
        <v>8</v>
      </c>
      <c r="N42" s="54">
        <f t="shared" si="19"/>
        <v>0</v>
      </c>
    </row>
    <row r="43" spans="1:14">
      <c r="A43" s="47"/>
      <c r="B43" s="48" t="s">
        <v>25</v>
      </c>
      <c r="C43" s="49">
        <v>47.45</v>
      </c>
      <c r="D43" s="66">
        <v>0</v>
      </c>
      <c r="E43" s="51">
        <f t="shared" si="16"/>
        <v>47.45</v>
      </c>
      <c r="F43" s="49">
        <v>52.68</v>
      </c>
      <c r="G43" s="52">
        <v>52.675157271645702</v>
      </c>
      <c r="H43" s="51">
        <f t="shared" si="17"/>
        <v>4.8427283542977761E-3</v>
      </c>
      <c r="I43" s="49">
        <v>260</v>
      </c>
      <c r="J43" s="67">
        <v>0</v>
      </c>
      <c r="K43" s="54">
        <f t="shared" si="18"/>
        <v>260</v>
      </c>
      <c r="L43" s="49">
        <v>486</v>
      </c>
      <c r="M43" s="55">
        <v>486</v>
      </c>
      <c r="N43" s="54">
        <f t="shared" si="19"/>
        <v>0</v>
      </c>
    </row>
    <row r="44" spans="1:14" s="42" customFormat="1" ht="15">
      <c r="A44" s="43"/>
      <c r="B44" s="56"/>
      <c r="C44" s="57">
        <f>C39+C40+C41+C42+C43</f>
        <v>1512.45</v>
      </c>
      <c r="D44" s="58">
        <f>D39+D40+D41+D42+D43</f>
        <v>1512.4535813727728</v>
      </c>
      <c r="E44" s="59">
        <f t="shared" si="16"/>
        <v>-3.5813727727145306E-3</v>
      </c>
      <c r="F44" s="57">
        <f>F39+F40+F41+F42+F43</f>
        <v>1476.8100000000002</v>
      </c>
      <c r="G44" s="58">
        <f>G39+G40+G41+G42+G43</f>
        <v>1476.8092897842369</v>
      </c>
      <c r="H44" s="59">
        <f t="shared" si="17"/>
        <v>7.102157633198658E-4</v>
      </c>
      <c r="I44" s="57">
        <f>I39+I40+I41+I42+I43</f>
        <v>155901</v>
      </c>
      <c r="J44" s="60">
        <f>J39+J40+J41+J42+J43</f>
        <v>155901</v>
      </c>
      <c r="K44" s="61">
        <f t="shared" si="18"/>
        <v>0</v>
      </c>
      <c r="L44" s="57">
        <f>L39+L40+L41+L42+L43</f>
        <v>147947</v>
      </c>
      <c r="M44" s="60">
        <f>M39+M40+M41+M42+M43</f>
        <v>147947</v>
      </c>
      <c r="N44" s="61">
        <f t="shared" si="19"/>
        <v>0</v>
      </c>
    </row>
    <row r="45" spans="1:14">
      <c r="A45" s="47"/>
      <c r="B45" s="48"/>
      <c r="C45" s="49"/>
      <c r="D45" s="66"/>
      <c r="E45" s="68"/>
      <c r="F45" s="49"/>
      <c r="G45" s="52"/>
      <c r="H45" s="68"/>
      <c r="I45" s="49"/>
      <c r="J45" s="67"/>
      <c r="K45" s="69"/>
      <c r="L45" s="49"/>
      <c r="M45" s="55"/>
      <c r="N45" s="69"/>
    </row>
    <row r="46" spans="1:14" s="42" customFormat="1" ht="15">
      <c r="A46" s="43">
        <v>6</v>
      </c>
      <c r="B46" s="44" t="s">
        <v>18</v>
      </c>
      <c r="C46" s="49"/>
      <c r="D46" s="45"/>
      <c r="E46" s="62"/>
      <c r="F46" s="49"/>
      <c r="G46" s="45"/>
      <c r="H46" s="62"/>
      <c r="I46" s="49"/>
      <c r="J46" s="45"/>
      <c r="K46" s="63"/>
      <c r="L46" s="49"/>
      <c r="M46" s="45"/>
      <c r="N46" s="63"/>
    </row>
    <row r="47" spans="1:14">
      <c r="A47" s="47"/>
      <c r="B47" s="48" t="s">
        <v>3</v>
      </c>
      <c r="C47" s="49">
        <v>13.81</v>
      </c>
      <c r="D47" s="50">
        <v>13.812173556999996</v>
      </c>
      <c r="E47" s="51">
        <f>C47-D47</f>
        <v>-2.1735569999954407E-3</v>
      </c>
      <c r="F47" s="49">
        <v>8.9499999999999993</v>
      </c>
      <c r="G47" s="52">
        <v>8.9504538259999986</v>
      </c>
      <c r="H47" s="51">
        <f>F47-G47</f>
        <v>-4.5382599999932438E-4</v>
      </c>
      <c r="I47" s="49">
        <v>104</v>
      </c>
      <c r="J47" s="53">
        <v>104</v>
      </c>
      <c r="K47" s="54">
        <f>I47-J47</f>
        <v>0</v>
      </c>
      <c r="L47" s="49">
        <v>203</v>
      </c>
      <c r="M47" s="55">
        <v>203</v>
      </c>
      <c r="N47" s="54">
        <f>L47-M47</f>
        <v>0</v>
      </c>
    </row>
    <row r="48" spans="1:14">
      <c r="A48" s="47"/>
      <c r="B48" s="48" t="s">
        <v>4</v>
      </c>
      <c r="C48" s="49">
        <v>259.36</v>
      </c>
      <c r="D48" s="50">
        <v>259.36089985799555</v>
      </c>
      <c r="E48" s="51">
        <f t="shared" ref="E48:E52" si="20">C48-D48</f>
        <v>-8.9985799553460311E-4</v>
      </c>
      <c r="F48" s="49">
        <v>446.71</v>
      </c>
      <c r="G48" s="64">
        <v>446.7149951219937</v>
      </c>
      <c r="H48" s="51">
        <f t="shared" ref="H48:H52" si="21">F48-G48</f>
        <v>-4.9951219937156566E-3</v>
      </c>
      <c r="I48" s="49">
        <v>44559</v>
      </c>
      <c r="J48" s="53">
        <v>44559</v>
      </c>
      <c r="K48" s="54">
        <f t="shared" ref="K48:K52" si="22">I48-J48</f>
        <v>0</v>
      </c>
      <c r="L48" s="49">
        <v>60240</v>
      </c>
      <c r="M48" s="65">
        <v>60240</v>
      </c>
      <c r="N48" s="54">
        <f t="shared" ref="N48:N52" si="23">L48-M48</f>
        <v>0</v>
      </c>
    </row>
    <row r="49" spans="1:14" ht="14.25" customHeight="1">
      <c r="A49" s="47"/>
      <c r="B49" s="48" t="s">
        <v>5</v>
      </c>
      <c r="C49" s="49">
        <v>236.44</v>
      </c>
      <c r="D49" s="66">
        <v>236.69140735000002</v>
      </c>
      <c r="E49" s="51">
        <f t="shared" si="20"/>
        <v>-0.25140735000002223</v>
      </c>
      <c r="F49" s="49">
        <v>242.16</v>
      </c>
      <c r="G49" s="70">
        <v>242.16045490889832</v>
      </c>
      <c r="H49" s="51">
        <f t="shared" si="21"/>
        <v>-4.5490889831967252E-4</v>
      </c>
      <c r="I49" s="49">
        <v>0</v>
      </c>
      <c r="J49" s="67">
        <v>16</v>
      </c>
      <c r="K49" s="54">
        <f t="shared" si="22"/>
        <v>-16</v>
      </c>
      <c r="L49" s="49">
        <v>7</v>
      </c>
      <c r="M49" s="71">
        <v>7</v>
      </c>
      <c r="N49" s="54">
        <f t="shared" si="23"/>
        <v>0</v>
      </c>
    </row>
    <row r="50" spans="1:14">
      <c r="A50" s="47"/>
      <c r="B50" s="48" t="s">
        <v>6</v>
      </c>
      <c r="C50" s="49">
        <v>2.06</v>
      </c>
      <c r="D50" s="66">
        <v>2.0641899390000003</v>
      </c>
      <c r="E50" s="51">
        <f t="shared" si="20"/>
        <v>-4.1899390000001979E-3</v>
      </c>
      <c r="F50" s="49">
        <v>2.8</v>
      </c>
      <c r="G50" s="52">
        <v>2.8009206522542378</v>
      </c>
      <c r="H50" s="51">
        <f t="shared" si="21"/>
        <v>-9.206522542379858E-4</v>
      </c>
      <c r="I50" s="49">
        <v>0</v>
      </c>
      <c r="J50" s="67">
        <v>0</v>
      </c>
      <c r="K50" s="54">
        <f t="shared" si="22"/>
        <v>0</v>
      </c>
      <c r="L50" s="49">
        <v>3</v>
      </c>
      <c r="M50" s="55">
        <v>3</v>
      </c>
      <c r="N50" s="54">
        <f t="shared" si="23"/>
        <v>0</v>
      </c>
    </row>
    <row r="51" spans="1:14">
      <c r="A51" s="47"/>
      <c r="B51" s="48" t="s">
        <v>25</v>
      </c>
      <c r="C51" s="49">
        <v>0.27</v>
      </c>
      <c r="D51" s="66">
        <v>0</v>
      </c>
      <c r="E51" s="51">
        <f t="shared" si="20"/>
        <v>0.27</v>
      </c>
      <c r="F51" s="49">
        <v>37.229999999999997</v>
      </c>
      <c r="G51" s="52">
        <v>37.231922632</v>
      </c>
      <c r="H51" s="51">
        <f t="shared" si="21"/>
        <v>-1.9226320000029773E-3</v>
      </c>
      <c r="I51" s="49">
        <v>16</v>
      </c>
      <c r="J51" s="67">
        <v>0</v>
      </c>
      <c r="K51" s="54">
        <f t="shared" si="22"/>
        <v>16</v>
      </c>
      <c r="L51" s="49">
        <v>9</v>
      </c>
      <c r="M51" s="55">
        <v>9</v>
      </c>
      <c r="N51" s="54">
        <f t="shared" si="23"/>
        <v>0</v>
      </c>
    </row>
    <row r="52" spans="1:14" s="42" customFormat="1" ht="15">
      <c r="A52" s="43"/>
      <c r="B52" s="56"/>
      <c r="C52" s="57">
        <f>C47+C48+C49+C50+C51</f>
        <v>511.94</v>
      </c>
      <c r="D52" s="58">
        <f>D47+D48+D49+D50+D51</f>
        <v>511.92867070399558</v>
      </c>
      <c r="E52" s="59">
        <f t="shared" si="20"/>
        <v>1.132929600441912E-2</v>
      </c>
      <c r="F52" s="57">
        <f>F47+F48+F49+F50+F51</f>
        <v>737.84999999999991</v>
      </c>
      <c r="G52" s="58">
        <f>G47+G48+G49+G50+G51</f>
        <v>737.85874714114618</v>
      </c>
      <c r="H52" s="59">
        <f t="shared" si="21"/>
        <v>-8.747141146272952E-3</v>
      </c>
      <c r="I52" s="57">
        <f>I47+I48+I49+I50+I51</f>
        <v>44679</v>
      </c>
      <c r="J52" s="60">
        <f>J47+J48+J49+J50+J51</f>
        <v>44679</v>
      </c>
      <c r="K52" s="61">
        <f t="shared" si="22"/>
        <v>0</v>
      </c>
      <c r="L52" s="57">
        <f>L47+L48+L49+L50+L51</f>
        <v>60462</v>
      </c>
      <c r="M52" s="60">
        <f>M47+M48+M49+M50+M51</f>
        <v>60462</v>
      </c>
      <c r="N52" s="61">
        <f t="shared" si="23"/>
        <v>0</v>
      </c>
    </row>
    <row r="53" spans="1:14">
      <c r="A53" s="47"/>
      <c r="B53" s="48"/>
      <c r="C53" s="49"/>
      <c r="D53" s="66"/>
      <c r="E53" s="68"/>
      <c r="F53" s="49"/>
      <c r="G53" s="52"/>
      <c r="H53" s="68"/>
      <c r="I53" s="49"/>
      <c r="J53" s="67"/>
      <c r="K53" s="69"/>
      <c r="L53" s="49"/>
      <c r="M53" s="55"/>
      <c r="N53" s="69"/>
    </row>
    <row r="54" spans="1:14" s="42" customFormat="1" ht="15">
      <c r="A54" s="43">
        <v>7</v>
      </c>
      <c r="B54" s="44" t="s">
        <v>33</v>
      </c>
      <c r="C54" s="49"/>
      <c r="D54" s="45"/>
      <c r="E54" s="62"/>
      <c r="F54" s="49"/>
      <c r="G54" s="45"/>
      <c r="H54" s="62"/>
      <c r="I54" s="49"/>
      <c r="J54" s="45"/>
      <c r="K54" s="63"/>
      <c r="L54" s="49"/>
      <c r="M54" s="45"/>
      <c r="N54" s="63"/>
    </row>
    <row r="55" spans="1:14">
      <c r="A55" s="47"/>
      <c r="B55" s="48" t="s">
        <v>3</v>
      </c>
      <c r="C55" s="49">
        <v>22.05</v>
      </c>
      <c r="D55" s="66">
        <v>22.052132099999998</v>
      </c>
      <c r="E55" s="51">
        <f>C55-D55</f>
        <v>-2.1320999999971946E-3</v>
      </c>
      <c r="F55" s="49">
        <v>21.99</v>
      </c>
      <c r="G55" s="70">
        <v>21.994518399999997</v>
      </c>
      <c r="H55" s="51">
        <f>F55-G55</f>
        <v>-4.5183999999984792E-3</v>
      </c>
      <c r="I55" s="49">
        <v>2094</v>
      </c>
      <c r="J55" s="67">
        <v>2094</v>
      </c>
      <c r="K55" s="54">
        <f>I55-J55</f>
        <v>0</v>
      </c>
      <c r="L55" s="49">
        <v>4684</v>
      </c>
      <c r="M55" s="71">
        <v>4684</v>
      </c>
      <c r="N55" s="54">
        <f>L55-M55</f>
        <v>0</v>
      </c>
    </row>
    <row r="56" spans="1:14">
      <c r="A56" s="47"/>
      <c r="B56" s="48" t="s">
        <v>4</v>
      </c>
      <c r="C56" s="49">
        <v>93.67</v>
      </c>
      <c r="D56" s="66">
        <v>93.670940286999993</v>
      </c>
      <c r="E56" s="51">
        <f t="shared" ref="E56:E60" si="24">C56-D56</f>
        <v>-9.4028699999171295E-4</v>
      </c>
      <c r="F56" s="49">
        <v>172.71</v>
      </c>
      <c r="G56" s="70">
        <v>172.71187394100002</v>
      </c>
      <c r="H56" s="51">
        <f t="shared" ref="H56:H60" si="25">F56-G56</f>
        <v>-1.8739410000137013E-3</v>
      </c>
      <c r="I56" s="49">
        <v>34099</v>
      </c>
      <c r="J56" s="67">
        <v>34099</v>
      </c>
      <c r="K56" s="54">
        <f t="shared" ref="K56:K60" si="26">I56-J56</f>
        <v>0</v>
      </c>
      <c r="L56" s="49">
        <v>46850</v>
      </c>
      <c r="M56" s="71">
        <v>46850</v>
      </c>
      <c r="N56" s="54">
        <f t="shared" ref="N56:N60" si="27">L56-M56</f>
        <v>0</v>
      </c>
    </row>
    <row r="57" spans="1:14">
      <c r="A57" s="47"/>
      <c r="B57" s="48" t="s">
        <v>5</v>
      </c>
      <c r="C57" s="49">
        <v>311.14999999999998</v>
      </c>
      <c r="D57" s="72">
        <v>387.01466527181691</v>
      </c>
      <c r="E57" s="51">
        <f t="shared" si="24"/>
        <v>-75.864665271816932</v>
      </c>
      <c r="F57" s="49">
        <v>508.39</v>
      </c>
      <c r="G57" s="70">
        <v>508.39284823018897</v>
      </c>
      <c r="H57" s="51">
        <f t="shared" si="25"/>
        <v>-2.8482301889880546E-3</v>
      </c>
      <c r="I57" s="49">
        <v>12</v>
      </c>
      <c r="J57" s="73">
        <v>320</v>
      </c>
      <c r="K57" s="54">
        <f t="shared" si="26"/>
        <v>-308</v>
      </c>
      <c r="L57" s="49">
        <v>14</v>
      </c>
      <c r="M57" s="71">
        <v>14</v>
      </c>
      <c r="N57" s="54">
        <f t="shared" si="27"/>
        <v>0</v>
      </c>
    </row>
    <row r="58" spans="1:14">
      <c r="A58" s="47"/>
      <c r="B58" s="48" t="s">
        <v>6</v>
      </c>
      <c r="C58" s="49">
        <v>0</v>
      </c>
      <c r="D58" s="50">
        <v>0</v>
      </c>
      <c r="E58" s="51">
        <f t="shared" si="24"/>
        <v>0</v>
      </c>
      <c r="F58" s="49">
        <v>0</v>
      </c>
      <c r="G58" s="64">
        <v>0</v>
      </c>
      <c r="H58" s="51">
        <f t="shared" si="25"/>
        <v>0</v>
      </c>
      <c r="I58" s="49">
        <v>0</v>
      </c>
      <c r="J58" s="53">
        <v>0</v>
      </c>
      <c r="K58" s="54">
        <f t="shared" si="26"/>
        <v>0</v>
      </c>
      <c r="L58" s="49">
        <v>0</v>
      </c>
      <c r="M58" s="65">
        <v>0</v>
      </c>
      <c r="N58" s="54">
        <f t="shared" si="27"/>
        <v>0</v>
      </c>
    </row>
    <row r="59" spans="1:14">
      <c r="A59" s="47"/>
      <c r="B59" s="48" t="s">
        <v>25</v>
      </c>
      <c r="C59" s="49">
        <v>75.87</v>
      </c>
      <c r="D59" s="50">
        <v>0</v>
      </c>
      <c r="E59" s="51">
        <f t="shared" si="24"/>
        <v>75.87</v>
      </c>
      <c r="F59" s="49">
        <v>164.57</v>
      </c>
      <c r="G59" s="52">
        <v>164.57301198342503</v>
      </c>
      <c r="H59" s="51">
        <f t="shared" si="25"/>
        <v>-3.0119834250399435E-3</v>
      </c>
      <c r="I59" s="49">
        <v>308</v>
      </c>
      <c r="J59" s="53">
        <v>0</v>
      </c>
      <c r="K59" s="54">
        <f t="shared" si="26"/>
        <v>308</v>
      </c>
      <c r="L59" s="49">
        <v>766</v>
      </c>
      <c r="M59" s="55">
        <v>766</v>
      </c>
      <c r="N59" s="54">
        <f t="shared" si="27"/>
        <v>0</v>
      </c>
    </row>
    <row r="60" spans="1:14" s="42" customFormat="1" ht="15">
      <c r="A60" s="43"/>
      <c r="B60" s="56"/>
      <c r="C60" s="57">
        <f>C55+C56+C57+C58+C59</f>
        <v>502.74</v>
      </c>
      <c r="D60" s="58">
        <f>D55+D56+D57+D58+D59</f>
        <v>502.73773765881691</v>
      </c>
      <c r="E60" s="59">
        <f t="shared" si="24"/>
        <v>2.2623411830977602E-3</v>
      </c>
      <c r="F60" s="57">
        <f>F55+F56+F57+F58+F59</f>
        <v>867.66000000000008</v>
      </c>
      <c r="G60" s="58">
        <f>G55+G56+G57+G58+G59</f>
        <v>867.67225255461403</v>
      </c>
      <c r="H60" s="59">
        <f t="shared" si="25"/>
        <v>-1.2252554613951361E-2</v>
      </c>
      <c r="I60" s="57">
        <f>I55+I56+I57+I58+I59</f>
        <v>36513</v>
      </c>
      <c r="J60" s="60">
        <f>J55+J56+J57+J58+J59</f>
        <v>36513</v>
      </c>
      <c r="K60" s="61">
        <f t="shared" si="26"/>
        <v>0</v>
      </c>
      <c r="L60" s="57">
        <f>L55+L56+L57+L58+L59</f>
        <v>52314</v>
      </c>
      <c r="M60" s="60">
        <f>M55+M56+M57+M58+M59</f>
        <v>52314</v>
      </c>
      <c r="N60" s="61">
        <f t="shared" si="27"/>
        <v>0</v>
      </c>
    </row>
    <row r="61" spans="1:14">
      <c r="A61" s="47"/>
      <c r="B61" s="48"/>
      <c r="C61" s="49"/>
      <c r="D61" s="50"/>
      <c r="E61" s="51"/>
      <c r="F61" s="49"/>
      <c r="G61" s="52"/>
      <c r="H61" s="51"/>
      <c r="I61" s="49"/>
      <c r="J61" s="53"/>
      <c r="K61" s="54"/>
      <c r="L61" s="49"/>
      <c r="M61" s="55"/>
      <c r="N61" s="54"/>
    </row>
    <row r="62" spans="1:14" s="42" customFormat="1" ht="15">
      <c r="A62" s="43">
        <v>8</v>
      </c>
      <c r="B62" s="44" t="s">
        <v>34</v>
      </c>
      <c r="C62" s="49"/>
      <c r="D62" s="45"/>
      <c r="E62" s="62"/>
      <c r="F62" s="49"/>
      <c r="G62" s="45"/>
      <c r="H62" s="62"/>
      <c r="I62" s="49"/>
      <c r="J62" s="45"/>
      <c r="K62" s="63"/>
      <c r="L62" s="49"/>
      <c r="M62" s="45"/>
      <c r="N62" s="63"/>
    </row>
    <row r="63" spans="1:14">
      <c r="A63" s="47"/>
      <c r="B63" s="48" t="s">
        <v>3</v>
      </c>
      <c r="C63" s="49">
        <v>7.52</v>
      </c>
      <c r="D63" s="74">
        <v>7.518472721000002</v>
      </c>
      <c r="E63" s="51">
        <f>C63-D63</f>
        <v>1.5272789999976055E-3</v>
      </c>
      <c r="F63" s="49">
        <v>9.09</v>
      </c>
      <c r="G63" s="52">
        <v>9.0917452440000019</v>
      </c>
      <c r="H63" s="51">
        <f>F63-G63</f>
        <v>-1.7452440000020886E-3</v>
      </c>
      <c r="I63" s="49">
        <v>233</v>
      </c>
      <c r="J63" s="75">
        <v>233</v>
      </c>
      <c r="K63" s="54">
        <f>I63-J63</f>
        <v>0</v>
      </c>
      <c r="L63" s="49">
        <v>711</v>
      </c>
      <c r="M63" s="55">
        <v>711</v>
      </c>
      <c r="N63" s="54">
        <f>L63-M63</f>
        <v>0</v>
      </c>
    </row>
    <row r="64" spans="1:14">
      <c r="A64" s="47"/>
      <c r="B64" s="48" t="s">
        <v>4</v>
      </c>
      <c r="C64" s="49">
        <v>65.78</v>
      </c>
      <c r="D64" s="74">
        <v>65.784743035000673</v>
      </c>
      <c r="E64" s="51">
        <f t="shared" ref="E64:E68" si="28">C64-D64</f>
        <v>-4.7430350006720801E-3</v>
      </c>
      <c r="F64" s="49">
        <v>94.31</v>
      </c>
      <c r="G64" s="70">
        <v>94.310013575999761</v>
      </c>
      <c r="H64" s="51">
        <f t="shared" ref="H64:H68" si="29">F64-G64</f>
        <v>-1.3575999759041224E-5</v>
      </c>
      <c r="I64" s="49">
        <v>19158</v>
      </c>
      <c r="J64" s="75">
        <v>19158</v>
      </c>
      <c r="K64" s="54">
        <f t="shared" ref="K64:K68" si="30">I64-J64</f>
        <v>0</v>
      </c>
      <c r="L64" s="49">
        <v>26795</v>
      </c>
      <c r="M64" s="71">
        <v>26795</v>
      </c>
      <c r="N64" s="54">
        <f t="shared" ref="N64:N68" si="31">L64-M64</f>
        <v>0</v>
      </c>
    </row>
    <row r="65" spans="1:14">
      <c r="A65" s="47"/>
      <c r="B65" s="48" t="s">
        <v>5</v>
      </c>
      <c r="C65" s="49">
        <v>10.48</v>
      </c>
      <c r="D65" s="74">
        <v>10.475672536999998</v>
      </c>
      <c r="E65" s="51">
        <f t="shared" si="28"/>
        <v>4.3274630000027514E-3</v>
      </c>
      <c r="F65" s="49">
        <v>18.670000000000002</v>
      </c>
      <c r="G65" s="70">
        <v>18.667444265</v>
      </c>
      <c r="H65" s="51">
        <f t="shared" si="29"/>
        <v>2.5557350000013912E-3</v>
      </c>
      <c r="I65" s="49">
        <v>0</v>
      </c>
      <c r="J65" s="75">
        <v>0</v>
      </c>
      <c r="K65" s="54">
        <f t="shared" si="30"/>
        <v>0</v>
      </c>
      <c r="L65" s="49">
        <v>0</v>
      </c>
      <c r="M65" s="71">
        <v>0</v>
      </c>
      <c r="N65" s="54">
        <f t="shared" si="31"/>
        <v>0</v>
      </c>
    </row>
    <row r="66" spans="1:14">
      <c r="A66" s="47"/>
      <c r="B66" s="48" t="s">
        <v>6</v>
      </c>
      <c r="C66" s="49">
        <v>0.98</v>
      </c>
      <c r="D66" s="50">
        <v>20.45227277699454</v>
      </c>
      <c r="E66" s="51">
        <f t="shared" si="28"/>
        <v>-19.47227277699454</v>
      </c>
      <c r="F66" s="49">
        <v>9.68</v>
      </c>
      <c r="G66" s="70">
        <v>9.6828967000000006</v>
      </c>
      <c r="H66" s="51">
        <f t="shared" si="29"/>
        <v>-2.8967000000008625E-3</v>
      </c>
      <c r="I66" s="49">
        <v>3</v>
      </c>
      <c r="J66" s="53">
        <v>63</v>
      </c>
      <c r="K66" s="54">
        <f t="shared" si="30"/>
        <v>-60</v>
      </c>
      <c r="L66" s="49">
        <v>9</v>
      </c>
      <c r="M66" s="71">
        <v>9</v>
      </c>
      <c r="N66" s="54">
        <f t="shared" si="31"/>
        <v>0</v>
      </c>
    </row>
    <row r="67" spans="1:14">
      <c r="A67" s="47"/>
      <c r="B67" s="48" t="s">
        <v>25</v>
      </c>
      <c r="C67" s="49">
        <v>19.47</v>
      </c>
      <c r="D67" s="50">
        <v>0</v>
      </c>
      <c r="E67" s="51">
        <f t="shared" si="28"/>
        <v>19.47</v>
      </c>
      <c r="F67" s="49">
        <v>12.94</v>
      </c>
      <c r="G67" s="70">
        <v>12.936288601479458</v>
      </c>
      <c r="H67" s="51">
        <f t="shared" si="29"/>
        <v>3.7113985205419198E-3</v>
      </c>
      <c r="I67" s="49">
        <v>60</v>
      </c>
      <c r="J67" s="53">
        <v>0</v>
      </c>
      <c r="K67" s="54">
        <f t="shared" si="30"/>
        <v>60</v>
      </c>
      <c r="L67" s="49">
        <v>36</v>
      </c>
      <c r="M67" s="71">
        <v>36</v>
      </c>
      <c r="N67" s="54">
        <f t="shared" si="31"/>
        <v>0</v>
      </c>
    </row>
    <row r="68" spans="1:14" s="42" customFormat="1" ht="15">
      <c r="A68" s="43"/>
      <c r="B68" s="56"/>
      <c r="C68" s="57">
        <f>C63+C64+C65+C66+C67</f>
        <v>104.23</v>
      </c>
      <c r="D68" s="58">
        <f>D63+D64+D65+D66+D67</f>
        <v>104.23116106999521</v>
      </c>
      <c r="E68" s="59">
        <f t="shared" si="28"/>
        <v>-1.1610699952058212E-3</v>
      </c>
      <c r="F68" s="57">
        <f>F63+F64+F65+F66+F67</f>
        <v>144.69</v>
      </c>
      <c r="G68" s="58">
        <f>G63+G64+G65+G66+G67</f>
        <v>144.6883883864792</v>
      </c>
      <c r="H68" s="59">
        <f t="shared" si="29"/>
        <v>1.6116135207937532E-3</v>
      </c>
      <c r="I68" s="57">
        <f>I63+I64+I65+I66+I67</f>
        <v>19454</v>
      </c>
      <c r="J68" s="60">
        <f>J63+J64+J65+J66+J67</f>
        <v>19454</v>
      </c>
      <c r="K68" s="61">
        <f t="shared" si="30"/>
        <v>0</v>
      </c>
      <c r="L68" s="57">
        <f>L63+L64+L65+L66+L67</f>
        <v>27551</v>
      </c>
      <c r="M68" s="60">
        <f>M63+M64+M65+M66+M67</f>
        <v>27551</v>
      </c>
      <c r="N68" s="61">
        <f t="shared" si="31"/>
        <v>0</v>
      </c>
    </row>
    <row r="69" spans="1:14">
      <c r="A69" s="47"/>
      <c r="B69" s="48"/>
      <c r="C69" s="49"/>
      <c r="D69" s="50"/>
      <c r="E69" s="51"/>
      <c r="F69" s="49"/>
      <c r="G69" s="70"/>
      <c r="H69" s="51"/>
      <c r="I69" s="49"/>
      <c r="J69" s="53"/>
      <c r="K69" s="54"/>
      <c r="L69" s="49"/>
      <c r="M69" s="71"/>
      <c r="N69" s="54"/>
    </row>
    <row r="70" spans="1:14" s="76" customFormat="1" ht="15">
      <c r="A70" s="43">
        <v>9</v>
      </c>
      <c r="B70" s="44" t="s">
        <v>20</v>
      </c>
      <c r="C70" s="49"/>
      <c r="D70" s="45"/>
      <c r="E70" s="62"/>
      <c r="F70" s="49"/>
      <c r="G70" s="45"/>
      <c r="H70" s="62"/>
      <c r="I70" s="49"/>
      <c r="J70" s="45"/>
      <c r="K70" s="63"/>
      <c r="L70" s="49"/>
      <c r="M70" s="45"/>
      <c r="N70" s="63"/>
    </row>
    <row r="71" spans="1:14" s="79" customFormat="1">
      <c r="A71" s="47"/>
      <c r="B71" s="48" t="s">
        <v>3</v>
      </c>
      <c r="C71" s="49">
        <v>206.98</v>
      </c>
      <c r="D71" s="77">
        <v>206.97788038000002</v>
      </c>
      <c r="E71" s="51">
        <f>C71-D71</f>
        <v>2.1196199999735654E-3</v>
      </c>
      <c r="F71" s="49">
        <v>19.079999999999998</v>
      </c>
      <c r="G71" s="70">
        <v>19.077341993999998</v>
      </c>
      <c r="H71" s="51">
        <f>F71-G71</f>
        <v>2.6580060000007677E-3</v>
      </c>
      <c r="I71" s="49">
        <v>285</v>
      </c>
      <c r="J71" s="78">
        <v>285</v>
      </c>
      <c r="K71" s="54">
        <f>I71-J71</f>
        <v>0</v>
      </c>
      <c r="L71" s="49">
        <v>292</v>
      </c>
      <c r="M71" s="71">
        <v>292</v>
      </c>
      <c r="N71" s="54">
        <f>L71-M71</f>
        <v>0</v>
      </c>
    </row>
    <row r="72" spans="1:14" s="79" customFormat="1">
      <c r="A72" s="47"/>
      <c r="B72" s="48" t="s">
        <v>4</v>
      </c>
      <c r="C72" s="49">
        <v>324.88</v>
      </c>
      <c r="D72" s="77">
        <v>324.88155582899998</v>
      </c>
      <c r="E72" s="51">
        <f t="shared" ref="E72:E76" si="32">C72-D72</f>
        <v>-1.5558289999830777E-3</v>
      </c>
      <c r="F72" s="49">
        <v>319.63</v>
      </c>
      <c r="G72" s="70">
        <v>319.62536685800001</v>
      </c>
      <c r="H72" s="51">
        <f t="shared" ref="H72:H76" si="33">F72-G72</f>
        <v>4.6331419999887657E-3</v>
      </c>
      <c r="I72" s="49">
        <v>104069</v>
      </c>
      <c r="J72" s="78">
        <v>104069</v>
      </c>
      <c r="K72" s="54">
        <f t="shared" ref="K72:K76" si="34">I72-J72</f>
        <v>0</v>
      </c>
      <c r="L72" s="49">
        <v>111867</v>
      </c>
      <c r="M72" s="71">
        <v>111867</v>
      </c>
      <c r="N72" s="54">
        <f t="shared" ref="N72:N76" si="35">L72-M72</f>
        <v>0</v>
      </c>
    </row>
    <row r="73" spans="1:14" s="79" customFormat="1">
      <c r="A73" s="47"/>
      <c r="B73" s="48" t="s">
        <v>5</v>
      </c>
      <c r="C73" s="49">
        <v>0</v>
      </c>
      <c r="D73" s="77">
        <v>0</v>
      </c>
      <c r="E73" s="51">
        <f t="shared" si="32"/>
        <v>0</v>
      </c>
      <c r="F73" s="49">
        <v>0.25</v>
      </c>
      <c r="G73" s="52">
        <v>0.24548562999999998</v>
      </c>
      <c r="H73" s="51">
        <f t="shared" si="33"/>
        <v>4.5143700000000175E-3</v>
      </c>
      <c r="I73" s="49">
        <v>0</v>
      </c>
      <c r="J73" s="78">
        <v>0</v>
      </c>
      <c r="K73" s="54">
        <f t="shared" si="34"/>
        <v>0</v>
      </c>
      <c r="L73" s="49">
        <v>0</v>
      </c>
      <c r="M73" s="55">
        <v>0</v>
      </c>
      <c r="N73" s="54">
        <f t="shared" si="35"/>
        <v>0</v>
      </c>
    </row>
    <row r="74" spans="1:14" s="79" customFormat="1">
      <c r="A74" s="47"/>
      <c r="B74" s="48" t="s">
        <v>6</v>
      </c>
      <c r="C74" s="49">
        <v>17.07</v>
      </c>
      <c r="D74" s="77">
        <v>31.029780949587433</v>
      </c>
      <c r="E74" s="51">
        <f t="shared" si="32"/>
        <v>-13.959780949587433</v>
      </c>
      <c r="F74" s="49">
        <v>44.92</v>
      </c>
      <c r="G74" s="80">
        <v>44.924589502345299</v>
      </c>
      <c r="H74" s="51">
        <f t="shared" si="33"/>
        <v>-4.5895023452970918E-3</v>
      </c>
      <c r="I74" s="49">
        <v>154</v>
      </c>
      <c r="J74" s="78">
        <v>154</v>
      </c>
      <c r="K74" s="54">
        <f t="shared" si="34"/>
        <v>0</v>
      </c>
      <c r="L74" s="49">
        <v>144</v>
      </c>
      <c r="M74" s="81">
        <v>144</v>
      </c>
      <c r="N74" s="54">
        <f t="shared" si="35"/>
        <v>0</v>
      </c>
    </row>
    <row r="75" spans="1:14" s="79" customFormat="1">
      <c r="A75" s="47"/>
      <c r="B75" s="48" t="s">
        <v>25</v>
      </c>
      <c r="C75" s="49">
        <v>13.96</v>
      </c>
      <c r="D75" s="77">
        <v>0</v>
      </c>
      <c r="E75" s="51">
        <f t="shared" si="32"/>
        <v>13.96</v>
      </c>
      <c r="F75" s="49">
        <v>17.84</v>
      </c>
      <c r="G75" s="52">
        <v>17.843249590678486</v>
      </c>
      <c r="H75" s="51">
        <f t="shared" si="33"/>
        <v>-3.2495906784859585E-3</v>
      </c>
      <c r="I75" s="49">
        <v>0</v>
      </c>
      <c r="J75" s="78">
        <v>0</v>
      </c>
      <c r="K75" s="54">
        <f t="shared" si="34"/>
        <v>0</v>
      </c>
      <c r="L75" s="49">
        <v>0</v>
      </c>
      <c r="M75" s="55">
        <v>0</v>
      </c>
      <c r="N75" s="54">
        <f t="shared" si="35"/>
        <v>0</v>
      </c>
    </row>
    <row r="76" spans="1:14" s="76" customFormat="1" ht="15">
      <c r="A76" s="43"/>
      <c r="B76" s="56"/>
      <c r="C76" s="57">
        <f>C71+C72+C73+C74+C75</f>
        <v>562.8900000000001</v>
      </c>
      <c r="D76" s="58">
        <f>D71+D72+D73+D74+D75</f>
        <v>562.88921715858748</v>
      </c>
      <c r="E76" s="59">
        <f t="shared" si="32"/>
        <v>7.8284141261519835E-4</v>
      </c>
      <c r="F76" s="57">
        <f>F71+F72+F73+F74+F75</f>
        <v>401.71999999999997</v>
      </c>
      <c r="G76" s="58">
        <f>G71+G72+G73+G74+G75</f>
        <v>401.71603357502386</v>
      </c>
      <c r="H76" s="59">
        <f t="shared" si="33"/>
        <v>3.9664249761131032E-3</v>
      </c>
      <c r="I76" s="57">
        <f>I71+I72+I73+I74+I75</f>
        <v>104508</v>
      </c>
      <c r="J76" s="60">
        <f>J71+J72+J73+J74+J75</f>
        <v>104508</v>
      </c>
      <c r="K76" s="61">
        <f t="shared" si="34"/>
        <v>0</v>
      </c>
      <c r="L76" s="57">
        <f>L71+L72+L73+L74+L75</f>
        <v>112303</v>
      </c>
      <c r="M76" s="60">
        <f>M71+M72+M73+M74+M75</f>
        <v>112303</v>
      </c>
      <c r="N76" s="61">
        <f t="shared" si="35"/>
        <v>0</v>
      </c>
    </row>
    <row r="77" spans="1:14" s="79" customFormat="1">
      <c r="A77" s="47"/>
      <c r="B77" s="48"/>
      <c r="C77" s="49"/>
      <c r="D77" s="77"/>
      <c r="E77" s="82"/>
      <c r="F77" s="49"/>
      <c r="G77" s="52"/>
      <c r="H77" s="82"/>
      <c r="I77" s="49"/>
      <c r="J77" s="78"/>
      <c r="K77" s="83"/>
      <c r="L77" s="49"/>
      <c r="M77" s="55"/>
      <c r="N77" s="83"/>
    </row>
    <row r="78" spans="1:14" s="86" customFormat="1" ht="15">
      <c r="A78" s="84">
        <v>10</v>
      </c>
      <c r="B78" s="85" t="s">
        <v>17</v>
      </c>
      <c r="C78" s="49"/>
      <c r="D78" s="45"/>
      <c r="E78" s="62"/>
      <c r="F78" s="49"/>
      <c r="G78" s="45"/>
      <c r="H78" s="62"/>
      <c r="I78" s="49"/>
      <c r="J78" s="45"/>
      <c r="K78" s="63"/>
      <c r="L78" s="49"/>
      <c r="M78" s="45"/>
      <c r="N78" s="63"/>
    </row>
    <row r="79" spans="1:14">
      <c r="A79" s="47"/>
      <c r="B79" s="48" t="s">
        <v>3</v>
      </c>
      <c r="C79" s="49">
        <v>4.7699999999999996</v>
      </c>
      <c r="D79" s="50">
        <v>4.7733895420000003</v>
      </c>
      <c r="E79" s="51">
        <f>C79-D79</f>
        <v>-3.3895420000007448E-3</v>
      </c>
      <c r="F79" s="49">
        <v>4.78</v>
      </c>
      <c r="G79" s="52">
        <v>4.7809544640000006</v>
      </c>
      <c r="H79" s="51">
        <f>F79-G79</f>
        <v>-9.5446400000032128E-4</v>
      </c>
      <c r="I79" s="49">
        <v>912</v>
      </c>
      <c r="J79" s="53">
        <v>912</v>
      </c>
      <c r="K79" s="54">
        <f>I79-J79</f>
        <v>0</v>
      </c>
      <c r="L79" s="49">
        <v>611</v>
      </c>
      <c r="M79" s="55">
        <v>611</v>
      </c>
      <c r="N79" s="54">
        <f>L79-M79</f>
        <v>0</v>
      </c>
    </row>
    <row r="80" spans="1:14">
      <c r="A80" s="47"/>
      <c r="B80" s="48" t="s">
        <v>4</v>
      </c>
      <c r="C80" s="49">
        <v>70.06</v>
      </c>
      <c r="D80" s="50">
        <v>70.061342417000006</v>
      </c>
      <c r="E80" s="51">
        <f t="shared" ref="E80:E84" si="36">C80-D80</f>
        <v>-1.3424170000035929E-3</v>
      </c>
      <c r="F80" s="49">
        <v>121.12</v>
      </c>
      <c r="G80" s="64">
        <v>121.12481629899997</v>
      </c>
      <c r="H80" s="51">
        <f t="shared" ref="H80:H84" si="37">F80-G80</f>
        <v>-4.8162989999696038E-3</v>
      </c>
      <c r="I80" s="49">
        <v>19987</v>
      </c>
      <c r="J80" s="53">
        <v>19987</v>
      </c>
      <c r="K80" s="54">
        <f t="shared" ref="K80:K84" si="38">I80-J80</f>
        <v>0</v>
      </c>
      <c r="L80" s="49">
        <v>42313</v>
      </c>
      <c r="M80" s="65">
        <v>42313</v>
      </c>
      <c r="N80" s="54">
        <f t="shared" ref="N80:N84" si="39">L80-M80</f>
        <v>0</v>
      </c>
    </row>
    <row r="81" spans="1:14">
      <c r="A81" s="47"/>
      <c r="B81" s="48" t="s">
        <v>5</v>
      </c>
      <c r="C81" s="49">
        <v>12.41</v>
      </c>
      <c r="D81" s="50">
        <v>12.408772627463257</v>
      </c>
      <c r="E81" s="51">
        <f t="shared" si="36"/>
        <v>1.2273725367428767E-3</v>
      </c>
      <c r="F81" s="49">
        <v>29.59</v>
      </c>
      <c r="G81" s="52">
        <v>29.586573885000004</v>
      </c>
      <c r="H81" s="51">
        <f t="shared" si="37"/>
        <v>3.4261149999963436E-3</v>
      </c>
      <c r="I81" s="49">
        <v>4</v>
      </c>
      <c r="J81" s="53">
        <v>4</v>
      </c>
      <c r="K81" s="54">
        <f t="shared" si="38"/>
        <v>0</v>
      </c>
      <c r="L81" s="49">
        <v>12</v>
      </c>
      <c r="M81" s="55">
        <v>12</v>
      </c>
      <c r="N81" s="54">
        <f t="shared" si="39"/>
        <v>0</v>
      </c>
    </row>
    <row r="82" spans="1:14">
      <c r="A82" s="47"/>
      <c r="B82" s="48" t="s">
        <v>6</v>
      </c>
      <c r="C82" s="49">
        <v>0</v>
      </c>
      <c r="D82" s="50">
        <v>119.25290899999999</v>
      </c>
      <c r="E82" s="51">
        <f t="shared" si="36"/>
        <v>-119.25290899999999</v>
      </c>
      <c r="F82" s="49">
        <v>0</v>
      </c>
      <c r="G82" s="52">
        <v>0</v>
      </c>
      <c r="H82" s="51">
        <f t="shared" si="37"/>
        <v>0</v>
      </c>
      <c r="I82" s="49">
        <v>0</v>
      </c>
      <c r="J82" s="53">
        <v>53</v>
      </c>
      <c r="K82" s="54">
        <f t="shared" si="38"/>
        <v>-53</v>
      </c>
      <c r="L82" s="49">
        <v>0</v>
      </c>
      <c r="M82" s="55">
        <v>0</v>
      </c>
      <c r="N82" s="54">
        <f t="shared" si="39"/>
        <v>0</v>
      </c>
    </row>
    <row r="83" spans="1:14">
      <c r="A83" s="47"/>
      <c r="B83" s="48" t="s">
        <v>25</v>
      </c>
      <c r="C83" s="49">
        <v>119.25</v>
      </c>
      <c r="D83" s="50">
        <v>0</v>
      </c>
      <c r="E83" s="51">
        <f t="shared" si="36"/>
        <v>119.25</v>
      </c>
      <c r="F83" s="49">
        <v>154.76</v>
      </c>
      <c r="G83" s="52">
        <v>154.75764679399998</v>
      </c>
      <c r="H83" s="51">
        <f t="shared" si="37"/>
        <v>2.3532060000093225E-3</v>
      </c>
      <c r="I83" s="49">
        <v>53</v>
      </c>
      <c r="J83" s="53">
        <v>0</v>
      </c>
      <c r="K83" s="54">
        <f t="shared" si="38"/>
        <v>53</v>
      </c>
      <c r="L83" s="49">
        <v>47</v>
      </c>
      <c r="M83" s="55">
        <v>47</v>
      </c>
      <c r="N83" s="54">
        <f t="shared" si="39"/>
        <v>0</v>
      </c>
    </row>
    <row r="84" spans="1:14" s="42" customFormat="1" ht="15">
      <c r="A84" s="43"/>
      <c r="B84" s="56"/>
      <c r="C84" s="57">
        <f>C79+C80+C81+C82+C83</f>
        <v>206.49</v>
      </c>
      <c r="D84" s="58">
        <f>D79+D80+D81+D82+D83</f>
        <v>206.49641358646326</v>
      </c>
      <c r="E84" s="59">
        <f t="shared" si="36"/>
        <v>-6.4135864632532957E-3</v>
      </c>
      <c r="F84" s="57">
        <f>F79+F80+F81+F82+F83</f>
        <v>310.25</v>
      </c>
      <c r="G84" s="58">
        <f>G79+G80+G81+G82+G83</f>
        <v>310.24999144199995</v>
      </c>
      <c r="H84" s="59">
        <f t="shared" si="37"/>
        <v>8.5580000472873508E-6</v>
      </c>
      <c r="I84" s="57">
        <f>I79+I80+I81+I82+I83</f>
        <v>20956</v>
      </c>
      <c r="J84" s="60">
        <f>J79+J80+J81+J82+J83</f>
        <v>20956</v>
      </c>
      <c r="K84" s="61">
        <f t="shared" si="38"/>
        <v>0</v>
      </c>
      <c r="L84" s="57">
        <f>L79+L80+L81+L82+L83</f>
        <v>42983</v>
      </c>
      <c r="M84" s="60">
        <f>M79+M80+M81+M82+M83</f>
        <v>42983</v>
      </c>
      <c r="N84" s="61">
        <f t="shared" si="39"/>
        <v>0</v>
      </c>
    </row>
    <row r="85" spans="1:14">
      <c r="A85" s="47"/>
      <c r="B85" s="48"/>
      <c r="C85" s="49"/>
      <c r="D85" s="50"/>
      <c r="E85" s="51"/>
      <c r="F85" s="49"/>
      <c r="G85" s="52"/>
      <c r="H85" s="51"/>
      <c r="I85" s="49"/>
      <c r="J85" s="53"/>
      <c r="K85" s="54"/>
      <c r="L85" s="49"/>
      <c r="M85" s="55"/>
      <c r="N85" s="54"/>
    </row>
    <row r="86" spans="1:14" s="42" customFormat="1" ht="15">
      <c r="A86" s="43">
        <v>11</v>
      </c>
      <c r="B86" s="44" t="s">
        <v>35</v>
      </c>
      <c r="C86" s="49"/>
      <c r="D86" s="45"/>
      <c r="E86" s="62"/>
      <c r="F86" s="49"/>
      <c r="G86" s="45"/>
      <c r="H86" s="62"/>
      <c r="I86" s="49"/>
      <c r="J86" s="45"/>
      <c r="K86" s="63"/>
      <c r="L86" s="49"/>
      <c r="M86" s="45"/>
      <c r="N86" s="63"/>
    </row>
    <row r="87" spans="1:14">
      <c r="A87" s="47"/>
      <c r="B87" s="48" t="s">
        <v>3</v>
      </c>
      <c r="C87" s="49">
        <v>354.86</v>
      </c>
      <c r="D87" s="50">
        <v>354.86217454400003</v>
      </c>
      <c r="E87" s="51">
        <f>C87-D87</f>
        <v>-2.1745440000131566E-3</v>
      </c>
      <c r="F87" s="49">
        <v>460.55</v>
      </c>
      <c r="G87" s="52">
        <v>460.55016136099999</v>
      </c>
      <c r="H87" s="51">
        <f>F87-G87</f>
        <v>-1.6136099998220743E-4</v>
      </c>
      <c r="I87" s="49">
        <v>143084</v>
      </c>
      <c r="J87" s="53">
        <v>143084</v>
      </c>
      <c r="K87" s="54">
        <f>I87-J87</f>
        <v>0</v>
      </c>
      <c r="L87" s="49">
        <v>12880</v>
      </c>
      <c r="M87" s="55">
        <v>12880</v>
      </c>
      <c r="N87" s="54">
        <f>L87-M87</f>
        <v>0</v>
      </c>
    </row>
    <row r="88" spans="1:14">
      <c r="A88" s="47"/>
      <c r="B88" s="48" t="s">
        <v>4</v>
      </c>
      <c r="C88" s="49">
        <v>1737.58</v>
      </c>
      <c r="D88" s="50">
        <v>1737.5802345660004</v>
      </c>
      <c r="E88" s="51">
        <f t="shared" ref="E88:E92" si="40">C88-D88</f>
        <v>-2.3456600047211396E-4</v>
      </c>
      <c r="F88" s="49">
        <v>2452.89</v>
      </c>
      <c r="G88" s="52">
        <v>2452.8906054909999</v>
      </c>
      <c r="H88" s="51">
        <f t="shared" ref="H88:H92" si="41">F88-G88</f>
        <v>-6.0549099998752354E-4</v>
      </c>
      <c r="I88" s="49">
        <v>447547</v>
      </c>
      <c r="J88" s="53">
        <v>447547</v>
      </c>
      <c r="K88" s="54">
        <f t="shared" ref="K88:K92" si="42">I88-J88</f>
        <v>0</v>
      </c>
      <c r="L88" s="49">
        <v>580030</v>
      </c>
      <c r="M88" s="55">
        <v>580030</v>
      </c>
      <c r="N88" s="54">
        <f t="shared" ref="N88:N92" si="43">L88-M88</f>
        <v>0</v>
      </c>
    </row>
    <row r="89" spans="1:14">
      <c r="A89" s="47"/>
      <c r="B89" s="48" t="s">
        <v>5</v>
      </c>
      <c r="C89" s="49">
        <v>2497.3000000000002</v>
      </c>
      <c r="D89" s="50">
        <v>2591.0174751081272</v>
      </c>
      <c r="E89" s="51">
        <f t="shared" si="40"/>
        <v>-93.717475108127019</v>
      </c>
      <c r="F89" s="49">
        <v>3108.84</v>
      </c>
      <c r="G89" s="52">
        <v>3108.8398551835044</v>
      </c>
      <c r="H89" s="51">
        <f t="shared" si="41"/>
        <v>1.4481649577646749E-4</v>
      </c>
      <c r="I89" s="49">
        <v>65</v>
      </c>
      <c r="J89" s="53">
        <v>454</v>
      </c>
      <c r="K89" s="54">
        <f t="shared" si="42"/>
        <v>-389</v>
      </c>
      <c r="L89" s="49">
        <v>115</v>
      </c>
      <c r="M89" s="55">
        <v>115</v>
      </c>
      <c r="N89" s="54">
        <f t="shared" si="43"/>
        <v>0</v>
      </c>
    </row>
    <row r="90" spans="1:14">
      <c r="A90" s="47"/>
      <c r="B90" s="48" t="s">
        <v>6</v>
      </c>
      <c r="C90" s="49">
        <v>0</v>
      </c>
      <c r="D90" s="50">
        <v>0</v>
      </c>
      <c r="E90" s="51">
        <f t="shared" si="40"/>
        <v>0</v>
      </c>
      <c r="F90" s="49">
        <v>0</v>
      </c>
      <c r="G90" s="64">
        <v>0</v>
      </c>
      <c r="H90" s="51">
        <f t="shared" si="41"/>
        <v>0</v>
      </c>
      <c r="I90" s="49">
        <v>0</v>
      </c>
      <c r="J90" s="53">
        <v>0</v>
      </c>
      <c r="K90" s="54">
        <f t="shared" si="42"/>
        <v>0</v>
      </c>
      <c r="L90" s="49">
        <v>0</v>
      </c>
      <c r="M90" s="65">
        <v>0</v>
      </c>
      <c r="N90" s="54">
        <f t="shared" si="43"/>
        <v>0</v>
      </c>
    </row>
    <row r="91" spans="1:14">
      <c r="A91" s="47"/>
      <c r="B91" s="48" t="s">
        <v>25</v>
      </c>
      <c r="C91" s="49">
        <v>43.13</v>
      </c>
      <c r="D91" s="50">
        <v>0</v>
      </c>
      <c r="E91" s="51">
        <f t="shared" si="40"/>
        <v>43.13</v>
      </c>
      <c r="F91" s="49">
        <v>66.08</v>
      </c>
      <c r="G91" s="70">
        <v>66.08233399300056</v>
      </c>
      <c r="H91" s="51">
        <f t="shared" si="41"/>
        <v>-2.3339930005619181E-3</v>
      </c>
      <c r="I91" s="49">
        <v>148</v>
      </c>
      <c r="J91" s="53">
        <v>0</v>
      </c>
      <c r="K91" s="54">
        <f t="shared" si="42"/>
        <v>148</v>
      </c>
      <c r="L91" s="49">
        <v>242</v>
      </c>
      <c r="M91" s="71">
        <v>242</v>
      </c>
      <c r="N91" s="54">
        <f t="shared" si="43"/>
        <v>0</v>
      </c>
    </row>
    <row r="92" spans="1:14" s="42" customFormat="1" ht="15">
      <c r="A92" s="43"/>
      <c r="B92" s="56"/>
      <c r="C92" s="57">
        <f>C87+C88+C89+C90+C91</f>
        <v>4632.87</v>
      </c>
      <c r="D92" s="58">
        <f>D87+D88+D89+D90+D91</f>
        <v>4683.4598842181276</v>
      </c>
      <c r="E92" s="59">
        <f t="shared" si="40"/>
        <v>-50.589884218127736</v>
      </c>
      <c r="F92" s="57">
        <f>F87+F88+F89+F90+F91</f>
        <v>6088.3600000000006</v>
      </c>
      <c r="G92" s="58">
        <f>G87+G88+G89+G90+G91</f>
        <v>6088.3629560285044</v>
      </c>
      <c r="H92" s="59">
        <f t="shared" si="41"/>
        <v>-2.956028503831476E-3</v>
      </c>
      <c r="I92" s="57">
        <f>I87+I88+I89+I90+I91</f>
        <v>590844</v>
      </c>
      <c r="J92" s="60">
        <f>J87+J88+J89+J90+J91</f>
        <v>591085</v>
      </c>
      <c r="K92" s="61">
        <f t="shared" si="42"/>
        <v>-241</v>
      </c>
      <c r="L92" s="57">
        <f>L87+L88+L89+L90+L91</f>
        <v>593267</v>
      </c>
      <c r="M92" s="60">
        <f>M87+M88+M89+M90+M91</f>
        <v>593267</v>
      </c>
      <c r="N92" s="61">
        <f t="shared" si="43"/>
        <v>0</v>
      </c>
    </row>
    <row r="93" spans="1:14">
      <c r="A93" s="47"/>
      <c r="B93" s="48"/>
      <c r="C93" s="49"/>
      <c r="D93" s="50"/>
      <c r="E93" s="51"/>
      <c r="F93" s="49"/>
      <c r="G93" s="70"/>
      <c r="H93" s="51"/>
      <c r="I93" s="49"/>
      <c r="J93" s="53"/>
      <c r="K93" s="54"/>
      <c r="L93" s="49"/>
      <c r="M93" s="71"/>
      <c r="N93" s="54"/>
    </row>
    <row r="94" spans="1:14" s="42" customFormat="1" ht="15">
      <c r="A94" s="43">
        <v>12</v>
      </c>
      <c r="B94" s="44" t="s">
        <v>36</v>
      </c>
      <c r="C94" s="49"/>
      <c r="D94" s="45"/>
      <c r="E94" s="62"/>
      <c r="F94" s="49"/>
      <c r="G94" s="45"/>
      <c r="H94" s="62"/>
      <c r="I94" s="49"/>
      <c r="J94" s="45"/>
      <c r="K94" s="63"/>
      <c r="L94" s="49"/>
      <c r="M94" s="45"/>
      <c r="N94" s="63"/>
    </row>
    <row r="95" spans="1:14">
      <c r="A95" s="47"/>
      <c r="B95" s="48" t="s">
        <v>3</v>
      </c>
      <c r="C95" s="49">
        <v>384.13</v>
      </c>
      <c r="D95" s="66">
        <v>384.12598602500003</v>
      </c>
      <c r="E95" s="51">
        <f>C95-D95</f>
        <v>4.0139749999639207E-3</v>
      </c>
      <c r="F95" s="49">
        <v>573.04999999999995</v>
      </c>
      <c r="G95" s="52">
        <v>573.0538607200001</v>
      </c>
      <c r="H95" s="51">
        <f>F95-G95</f>
        <v>-3.8607200001479214E-3</v>
      </c>
      <c r="I95" s="49">
        <v>21858</v>
      </c>
      <c r="J95" s="67">
        <v>21858</v>
      </c>
      <c r="K95" s="54">
        <f>I95-J95</f>
        <v>0</v>
      </c>
      <c r="L95" s="49">
        <v>27331</v>
      </c>
      <c r="M95" s="55">
        <v>27331</v>
      </c>
      <c r="N95" s="54">
        <f>L95-M95</f>
        <v>0</v>
      </c>
    </row>
    <row r="96" spans="1:14">
      <c r="A96" s="47"/>
      <c r="B96" s="48" t="s">
        <v>4</v>
      </c>
      <c r="C96" s="49">
        <v>3497.99</v>
      </c>
      <c r="D96" s="66">
        <v>3497.9884767220001</v>
      </c>
      <c r="E96" s="51">
        <f t="shared" ref="E96:E100" si="44">C96-D96</f>
        <v>1.523277999694983E-3</v>
      </c>
      <c r="F96" s="49">
        <v>4621.8999999999996</v>
      </c>
      <c r="G96" s="70">
        <v>4621.9000924100001</v>
      </c>
      <c r="H96" s="51">
        <f t="shared" ref="H96:H100" si="45">F96-G96</f>
        <v>-9.2410000434028916E-5</v>
      </c>
      <c r="I96" s="49">
        <v>383302</v>
      </c>
      <c r="J96" s="67">
        <v>383302</v>
      </c>
      <c r="K96" s="54">
        <f t="shared" ref="K96:K100" si="46">I96-J96</f>
        <v>0</v>
      </c>
      <c r="L96" s="49">
        <v>489781</v>
      </c>
      <c r="M96" s="71">
        <v>489781</v>
      </c>
      <c r="N96" s="54">
        <f t="shared" ref="N96:N100" si="47">L96-M96</f>
        <v>0</v>
      </c>
    </row>
    <row r="97" spans="1:14">
      <c r="A97" s="47"/>
      <c r="B97" s="48" t="s">
        <v>5</v>
      </c>
      <c r="C97" s="49">
        <v>81.27</v>
      </c>
      <c r="D97" s="50">
        <v>593.17569314900004</v>
      </c>
      <c r="E97" s="51">
        <f t="shared" si="44"/>
        <v>-511.90569314900006</v>
      </c>
      <c r="F97" s="49">
        <v>99.4</v>
      </c>
      <c r="G97" s="70">
        <v>99.4038319</v>
      </c>
      <c r="H97" s="51">
        <f t="shared" si="45"/>
        <v>-3.8318999999944481E-3</v>
      </c>
      <c r="I97" s="49">
        <v>72</v>
      </c>
      <c r="J97" s="53">
        <v>476</v>
      </c>
      <c r="K97" s="54">
        <f t="shared" si="46"/>
        <v>-404</v>
      </c>
      <c r="L97" s="49">
        <v>28</v>
      </c>
      <c r="M97" s="71">
        <v>28</v>
      </c>
      <c r="N97" s="54">
        <f t="shared" si="47"/>
        <v>0</v>
      </c>
    </row>
    <row r="98" spans="1:14">
      <c r="A98" s="47"/>
      <c r="B98" s="48" t="s">
        <v>6</v>
      </c>
      <c r="C98" s="49">
        <v>0</v>
      </c>
      <c r="D98" s="50">
        <v>0</v>
      </c>
      <c r="E98" s="51">
        <f t="shared" si="44"/>
        <v>0</v>
      </c>
      <c r="F98" s="49">
        <v>0</v>
      </c>
      <c r="G98" s="70">
        <v>0</v>
      </c>
      <c r="H98" s="51">
        <f t="shared" si="45"/>
        <v>0</v>
      </c>
      <c r="I98" s="49">
        <v>0</v>
      </c>
      <c r="J98" s="53">
        <v>0</v>
      </c>
      <c r="K98" s="54">
        <f t="shared" si="46"/>
        <v>0</v>
      </c>
      <c r="L98" s="49">
        <v>0</v>
      </c>
      <c r="M98" s="71">
        <v>0</v>
      </c>
      <c r="N98" s="54">
        <f t="shared" si="47"/>
        <v>0</v>
      </c>
    </row>
    <row r="99" spans="1:14">
      <c r="A99" s="47"/>
      <c r="B99" s="48" t="s">
        <v>25</v>
      </c>
      <c r="C99" s="49">
        <v>452.99</v>
      </c>
      <c r="D99" s="50">
        <v>0</v>
      </c>
      <c r="E99" s="51">
        <f t="shared" si="44"/>
        <v>452.99</v>
      </c>
      <c r="F99" s="49">
        <v>403.12</v>
      </c>
      <c r="G99" s="70">
        <v>403.11610801999996</v>
      </c>
      <c r="H99" s="51">
        <f t="shared" si="45"/>
        <v>3.8919800000485338E-3</v>
      </c>
      <c r="I99" s="49">
        <v>268</v>
      </c>
      <c r="J99" s="53">
        <v>0</v>
      </c>
      <c r="K99" s="54">
        <f t="shared" si="46"/>
        <v>268</v>
      </c>
      <c r="L99" s="49">
        <v>248</v>
      </c>
      <c r="M99" s="71">
        <v>248</v>
      </c>
      <c r="N99" s="54">
        <f t="shared" si="47"/>
        <v>0</v>
      </c>
    </row>
    <row r="100" spans="1:14" s="42" customFormat="1" ht="15">
      <c r="A100" s="43"/>
      <c r="B100" s="56"/>
      <c r="C100" s="57">
        <f>C95+C96+C97+C98+C99</f>
        <v>4416.38</v>
      </c>
      <c r="D100" s="58">
        <f>D95+D96+D97+D98+D99</f>
        <v>4475.2901558960002</v>
      </c>
      <c r="E100" s="59">
        <f t="shared" si="44"/>
        <v>-58.910155896000106</v>
      </c>
      <c r="F100" s="57">
        <f>F95+F96+F97+F98+F99</f>
        <v>5697.4699999999993</v>
      </c>
      <c r="G100" s="58">
        <f>G95+G96+G97+G98+G99</f>
        <v>5697.4738930499998</v>
      </c>
      <c r="H100" s="59">
        <f t="shared" si="45"/>
        <v>-3.8930500004425994E-3</v>
      </c>
      <c r="I100" s="57">
        <f>I95+I96+I97+I98+I99</f>
        <v>405500</v>
      </c>
      <c r="J100" s="60">
        <f>J95+J96+J97+J98+J99</f>
        <v>405636</v>
      </c>
      <c r="K100" s="61">
        <f t="shared" si="46"/>
        <v>-136</v>
      </c>
      <c r="L100" s="57">
        <f>L95+L96+L97+L98+L99</f>
        <v>517388</v>
      </c>
      <c r="M100" s="60">
        <f>M95+M96+M97+M98+M99</f>
        <v>517388</v>
      </c>
      <c r="N100" s="61">
        <f t="shared" si="47"/>
        <v>0</v>
      </c>
    </row>
    <row r="101" spans="1:14">
      <c r="A101" s="47"/>
      <c r="B101" s="48"/>
      <c r="C101" s="49"/>
      <c r="D101" s="50"/>
      <c r="E101" s="51"/>
      <c r="F101" s="49"/>
      <c r="G101" s="70"/>
      <c r="H101" s="51"/>
      <c r="I101" s="49"/>
      <c r="J101" s="53"/>
      <c r="K101" s="54"/>
      <c r="L101" s="49"/>
      <c r="M101" s="71"/>
      <c r="N101" s="54"/>
    </row>
    <row r="102" spans="1:14" s="42" customFormat="1" ht="15">
      <c r="A102" s="43">
        <v>13</v>
      </c>
      <c r="B102" s="44" t="s">
        <v>37</v>
      </c>
      <c r="C102" s="49"/>
      <c r="D102" s="45"/>
      <c r="E102" s="62"/>
      <c r="F102" s="49"/>
      <c r="G102" s="45"/>
      <c r="H102" s="62"/>
      <c r="I102" s="49"/>
      <c r="J102" s="45"/>
      <c r="K102" s="63"/>
      <c r="L102" s="49"/>
      <c r="M102" s="45"/>
      <c r="N102" s="63"/>
    </row>
    <row r="103" spans="1:14" s="79" customFormat="1">
      <c r="A103" s="47"/>
      <c r="B103" s="48" t="s">
        <v>3</v>
      </c>
      <c r="C103" s="49">
        <v>100.33</v>
      </c>
      <c r="D103" s="50">
        <v>100.32954607400001</v>
      </c>
      <c r="E103" s="51">
        <f>C103-D103</f>
        <v>4.5392599999161121E-4</v>
      </c>
      <c r="F103" s="49">
        <v>185.23</v>
      </c>
      <c r="G103" s="52">
        <v>185.22701860000004</v>
      </c>
      <c r="H103" s="51">
        <f>F103-G103</f>
        <v>2.9813999999532825E-3</v>
      </c>
      <c r="I103" s="49">
        <v>6119</v>
      </c>
      <c r="J103" s="53">
        <v>6119</v>
      </c>
      <c r="K103" s="54">
        <f>I103-J103</f>
        <v>0</v>
      </c>
      <c r="L103" s="49">
        <v>8812</v>
      </c>
      <c r="M103" s="55">
        <v>8812</v>
      </c>
      <c r="N103" s="54">
        <f>L103-M103</f>
        <v>0</v>
      </c>
    </row>
    <row r="104" spans="1:14">
      <c r="A104" s="47"/>
      <c r="B104" s="48" t="s">
        <v>4</v>
      </c>
      <c r="C104" s="49">
        <v>187.22</v>
      </c>
      <c r="D104" s="50">
        <v>187.220644953</v>
      </c>
      <c r="E104" s="51">
        <f t="shared" ref="E104:E108" si="48">C104-D104</f>
        <v>-6.4495300000544376E-4</v>
      </c>
      <c r="F104" s="49">
        <v>238.99</v>
      </c>
      <c r="G104" s="52">
        <v>238.99207381299999</v>
      </c>
      <c r="H104" s="51">
        <f t="shared" ref="H104:H108" si="49">F104-G104</f>
        <v>-2.0738129999813282E-3</v>
      </c>
      <c r="I104" s="49">
        <v>56017</v>
      </c>
      <c r="J104" s="53">
        <v>56017</v>
      </c>
      <c r="K104" s="54">
        <f t="shared" ref="K104:K108" si="50">I104-J104</f>
        <v>0</v>
      </c>
      <c r="L104" s="49">
        <v>59396</v>
      </c>
      <c r="M104" s="55">
        <v>59396</v>
      </c>
      <c r="N104" s="54">
        <f t="shared" ref="N104:N108" si="51">L104-M104</f>
        <v>0</v>
      </c>
    </row>
    <row r="105" spans="1:14">
      <c r="A105" s="47"/>
      <c r="B105" s="48" t="s">
        <v>5</v>
      </c>
      <c r="C105" s="49">
        <v>105.05</v>
      </c>
      <c r="D105" s="50">
        <v>105.049770604</v>
      </c>
      <c r="E105" s="51">
        <f t="shared" si="48"/>
        <v>2.2939599999460825E-4</v>
      </c>
      <c r="F105" s="49">
        <v>56.2</v>
      </c>
      <c r="G105" s="52">
        <v>56.199980695000015</v>
      </c>
      <c r="H105" s="51">
        <f t="shared" si="49"/>
        <v>1.9304999987923566E-5</v>
      </c>
      <c r="I105" s="49">
        <v>40</v>
      </c>
      <c r="J105" s="53">
        <v>40</v>
      </c>
      <c r="K105" s="54">
        <f t="shared" si="50"/>
        <v>0</v>
      </c>
      <c r="L105" s="49">
        <v>15</v>
      </c>
      <c r="M105" s="55">
        <v>15</v>
      </c>
      <c r="N105" s="54">
        <f t="shared" si="51"/>
        <v>0</v>
      </c>
    </row>
    <row r="106" spans="1:14">
      <c r="A106" s="47"/>
      <c r="B106" s="48" t="s">
        <v>6</v>
      </c>
      <c r="C106" s="49">
        <v>2.52</v>
      </c>
      <c r="D106" s="74">
        <v>2.5174278702499997</v>
      </c>
      <c r="E106" s="51">
        <f t="shared" si="48"/>
        <v>2.5721297500003182E-3</v>
      </c>
      <c r="F106" s="49">
        <v>0.71</v>
      </c>
      <c r="G106" s="52">
        <v>0.71089040580001395</v>
      </c>
      <c r="H106" s="51">
        <f t="shared" si="49"/>
        <v>-8.9040580001398251E-4</v>
      </c>
      <c r="I106" s="49">
        <v>0</v>
      </c>
      <c r="J106" s="75">
        <v>0</v>
      </c>
      <c r="K106" s="54">
        <f t="shared" si="50"/>
        <v>0</v>
      </c>
      <c r="L106" s="49">
        <v>0</v>
      </c>
      <c r="M106" s="55">
        <v>0</v>
      </c>
      <c r="N106" s="54">
        <f t="shared" si="51"/>
        <v>0</v>
      </c>
    </row>
    <row r="107" spans="1:14">
      <c r="A107" s="47"/>
      <c r="B107" s="48" t="s">
        <v>25</v>
      </c>
      <c r="C107" s="49">
        <v>0</v>
      </c>
      <c r="D107" s="74">
        <v>0</v>
      </c>
      <c r="E107" s="51">
        <f t="shared" si="48"/>
        <v>0</v>
      </c>
      <c r="F107" s="49">
        <v>0</v>
      </c>
      <c r="G107" s="52">
        <v>0</v>
      </c>
      <c r="H107" s="51">
        <f t="shared" si="49"/>
        <v>0</v>
      </c>
      <c r="I107" s="49">
        <v>0</v>
      </c>
      <c r="J107" s="75">
        <v>0</v>
      </c>
      <c r="K107" s="54">
        <f t="shared" si="50"/>
        <v>0</v>
      </c>
      <c r="L107" s="49">
        <v>0</v>
      </c>
      <c r="M107" s="55">
        <v>0</v>
      </c>
      <c r="N107" s="54">
        <f t="shared" si="51"/>
        <v>0</v>
      </c>
    </row>
    <row r="108" spans="1:14" s="42" customFormat="1" ht="15">
      <c r="A108" s="43"/>
      <c r="B108" s="56"/>
      <c r="C108" s="57">
        <f>C103+C104+C105+C106+C107</f>
        <v>395.12</v>
      </c>
      <c r="D108" s="58">
        <f>D103+D104+D105+D106+D107</f>
        <v>395.11738950124999</v>
      </c>
      <c r="E108" s="59">
        <f t="shared" si="48"/>
        <v>2.6104987500161769E-3</v>
      </c>
      <c r="F108" s="57">
        <f>F103+F104+F105+F106+F107</f>
        <v>481.13</v>
      </c>
      <c r="G108" s="58">
        <f>G103+G104+G105+G106+G107</f>
        <v>481.12996351380002</v>
      </c>
      <c r="H108" s="59">
        <f t="shared" si="49"/>
        <v>3.6486199974206102E-5</v>
      </c>
      <c r="I108" s="57">
        <f>I103+I104+I105+I106+I107</f>
        <v>62176</v>
      </c>
      <c r="J108" s="60">
        <f>J103+J104+J105+J106+J107</f>
        <v>62176</v>
      </c>
      <c r="K108" s="61">
        <f t="shared" si="50"/>
        <v>0</v>
      </c>
      <c r="L108" s="57">
        <f>L103+L104+L105+L106+L107</f>
        <v>68223</v>
      </c>
      <c r="M108" s="60">
        <f>M103+M104+M105+M106+M107</f>
        <v>68223</v>
      </c>
      <c r="N108" s="61">
        <f t="shared" si="51"/>
        <v>0</v>
      </c>
    </row>
    <row r="109" spans="1:14">
      <c r="A109" s="47"/>
      <c r="B109" s="48"/>
      <c r="C109" s="49"/>
      <c r="D109" s="74"/>
      <c r="E109" s="87"/>
      <c r="F109" s="49"/>
      <c r="G109" s="52"/>
      <c r="H109" s="87"/>
      <c r="I109" s="49"/>
      <c r="J109" s="75"/>
      <c r="K109" s="88"/>
      <c r="L109" s="49"/>
      <c r="M109" s="55"/>
      <c r="N109" s="88"/>
    </row>
    <row r="110" spans="1:14" s="42" customFormat="1" ht="15">
      <c r="A110" s="43">
        <v>14</v>
      </c>
      <c r="B110" s="44" t="s">
        <v>38</v>
      </c>
      <c r="C110" s="49"/>
      <c r="D110" s="45"/>
      <c r="E110" s="62"/>
      <c r="F110" s="49"/>
      <c r="G110" s="45"/>
      <c r="H110" s="62"/>
      <c r="I110" s="49"/>
      <c r="J110" s="45"/>
      <c r="K110" s="63"/>
      <c r="L110" s="49"/>
      <c r="M110" s="45"/>
      <c r="N110" s="63"/>
    </row>
    <row r="111" spans="1:14">
      <c r="A111" s="47"/>
      <c r="B111" s="48" t="s">
        <v>3</v>
      </c>
      <c r="C111" s="49">
        <v>7.03</v>
      </c>
      <c r="D111" s="50">
        <v>7.0273832999999994</v>
      </c>
      <c r="E111" s="51">
        <f>C111-D111</f>
        <v>2.6167000000008045E-3</v>
      </c>
      <c r="F111" s="49">
        <v>15.36</v>
      </c>
      <c r="G111" s="52">
        <v>15.358291199999998</v>
      </c>
      <c r="H111" s="51">
        <f>F111-G111</f>
        <v>1.708800000001176E-3</v>
      </c>
      <c r="I111" s="49">
        <v>281</v>
      </c>
      <c r="J111" s="53">
        <v>281</v>
      </c>
      <c r="K111" s="54">
        <f>I111-J111</f>
        <v>0</v>
      </c>
      <c r="L111" s="49">
        <v>2707</v>
      </c>
      <c r="M111" s="55">
        <v>2707</v>
      </c>
      <c r="N111" s="54">
        <f>L111-M111</f>
        <v>0</v>
      </c>
    </row>
    <row r="112" spans="1:14">
      <c r="A112" s="47"/>
      <c r="B112" s="48" t="s">
        <v>4</v>
      </c>
      <c r="C112" s="49">
        <v>169.38</v>
      </c>
      <c r="D112" s="50">
        <v>169.37747939999997</v>
      </c>
      <c r="E112" s="51">
        <f t="shared" ref="E112:E116" si="52">C112-D112</f>
        <v>2.520600000025297E-3</v>
      </c>
      <c r="F112" s="49">
        <v>313.99</v>
      </c>
      <c r="G112" s="64">
        <v>313.99123909999997</v>
      </c>
      <c r="H112" s="51">
        <f t="shared" ref="H112:H116" si="53">F112-G112</f>
        <v>-1.2390999999638552E-3</v>
      </c>
      <c r="I112" s="49">
        <v>63939</v>
      </c>
      <c r="J112" s="53">
        <v>63939</v>
      </c>
      <c r="K112" s="54">
        <f t="shared" ref="K112:K116" si="54">I112-J112</f>
        <v>0</v>
      </c>
      <c r="L112" s="49">
        <v>86393</v>
      </c>
      <c r="M112" s="65">
        <v>86393</v>
      </c>
      <c r="N112" s="54">
        <f t="shared" ref="N112:N116" si="55">L112-M112</f>
        <v>0</v>
      </c>
    </row>
    <row r="113" spans="1:14">
      <c r="A113" s="47"/>
      <c r="B113" s="48" t="s">
        <v>5</v>
      </c>
      <c r="C113" s="49">
        <v>830.24</v>
      </c>
      <c r="D113" s="50">
        <v>890.96426506599994</v>
      </c>
      <c r="E113" s="51">
        <f t="shared" si="52"/>
        <v>-60.72426506599993</v>
      </c>
      <c r="F113" s="49">
        <v>358.55</v>
      </c>
      <c r="G113" s="52">
        <v>358.55211075800565</v>
      </c>
      <c r="H113" s="51">
        <f t="shared" si="53"/>
        <v>-2.1107580056423103E-3</v>
      </c>
      <c r="I113" s="49">
        <v>28</v>
      </c>
      <c r="J113" s="53">
        <v>28</v>
      </c>
      <c r="K113" s="54">
        <f t="shared" si="54"/>
        <v>0</v>
      </c>
      <c r="L113" s="49">
        <v>55</v>
      </c>
      <c r="M113" s="55">
        <v>55</v>
      </c>
      <c r="N113" s="54">
        <f t="shared" si="55"/>
        <v>0</v>
      </c>
    </row>
    <row r="114" spans="1:14">
      <c r="A114" s="47"/>
      <c r="B114" s="48" t="s">
        <v>6</v>
      </c>
      <c r="C114" s="49">
        <v>0</v>
      </c>
      <c r="D114" s="50">
        <v>0</v>
      </c>
      <c r="E114" s="51">
        <f t="shared" si="52"/>
        <v>0</v>
      </c>
      <c r="F114" s="49">
        <v>0</v>
      </c>
      <c r="G114" s="52">
        <v>0</v>
      </c>
      <c r="H114" s="51">
        <f t="shared" si="53"/>
        <v>0</v>
      </c>
      <c r="I114" s="49">
        <v>0</v>
      </c>
      <c r="J114" s="53">
        <v>0</v>
      </c>
      <c r="K114" s="54">
        <f t="shared" si="54"/>
        <v>0</v>
      </c>
      <c r="L114" s="49">
        <v>0</v>
      </c>
      <c r="M114" s="55">
        <v>0</v>
      </c>
      <c r="N114" s="54">
        <f t="shared" si="55"/>
        <v>0</v>
      </c>
    </row>
    <row r="115" spans="1:14">
      <c r="A115" s="47"/>
      <c r="B115" s="48" t="s">
        <v>25</v>
      </c>
      <c r="C115" s="49">
        <v>7.28</v>
      </c>
      <c r="D115" s="50">
        <v>0</v>
      </c>
      <c r="E115" s="51">
        <f t="shared" si="52"/>
        <v>7.28</v>
      </c>
      <c r="F115" s="49">
        <v>0.61</v>
      </c>
      <c r="G115" s="52">
        <v>0.61152399999999996</v>
      </c>
      <c r="H115" s="51">
        <f t="shared" si="53"/>
        <v>-1.5239999999999698E-3</v>
      </c>
      <c r="I115" s="49">
        <v>0</v>
      </c>
      <c r="J115" s="53">
        <v>0</v>
      </c>
      <c r="K115" s="54">
        <f t="shared" si="54"/>
        <v>0</v>
      </c>
      <c r="L115" s="49">
        <v>0</v>
      </c>
      <c r="M115" s="55">
        <v>0</v>
      </c>
      <c r="N115" s="54">
        <f t="shared" si="55"/>
        <v>0</v>
      </c>
    </row>
    <row r="116" spans="1:14" s="42" customFormat="1" ht="15">
      <c r="A116" s="43"/>
      <c r="B116" s="56"/>
      <c r="C116" s="57">
        <f>C111+C112+C113+C114+C115</f>
        <v>1013.93</v>
      </c>
      <c r="D116" s="58">
        <f>D111+D112+D113+D114+D115</f>
        <v>1067.369127766</v>
      </c>
      <c r="E116" s="59">
        <f t="shared" si="52"/>
        <v>-53.43912776600007</v>
      </c>
      <c r="F116" s="57">
        <f>F111+F112+F113+F114+F115</f>
        <v>688.5100000000001</v>
      </c>
      <c r="G116" s="58">
        <f>G111+G112+G113+G114+G115</f>
        <v>688.51316505800571</v>
      </c>
      <c r="H116" s="59">
        <f t="shared" si="53"/>
        <v>-3.1650580056066246E-3</v>
      </c>
      <c r="I116" s="57">
        <f>I111+I112+I113+I114+I115</f>
        <v>64248</v>
      </c>
      <c r="J116" s="60">
        <f>J111+J112+J113+J114+J115</f>
        <v>64248</v>
      </c>
      <c r="K116" s="61">
        <f t="shared" si="54"/>
        <v>0</v>
      </c>
      <c r="L116" s="57">
        <f>L111+L112+L113+L114+L115</f>
        <v>89155</v>
      </c>
      <c r="M116" s="60">
        <f>M111+M112+M113+M114+M115</f>
        <v>89155</v>
      </c>
      <c r="N116" s="61">
        <f t="shared" si="55"/>
        <v>0</v>
      </c>
    </row>
    <row r="117" spans="1:14">
      <c r="A117" s="47"/>
      <c r="B117" s="48"/>
      <c r="C117" s="49"/>
      <c r="D117" s="50"/>
      <c r="E117" s="51"/>
      <c r="F117" s="49"/>
      <c r="G117" s="52"/>
      <c r="H117" s="51"/>
      <c r="I117" s="49"/>
      <c r="J117" s="53"/>
      <c r="K117" s="54"/>
      <c r="L117" s="49"/>
      <c r="M117" s="55"/>
      <c r="N117" s="54"/>
    </row>
    <row r="118" spans="1:14" s="42" customFormat="1" ht="15">
      <c r="A118" s="43">
        <v>15</v>
      </c>
      <c r="B118" s="44" t="s">
        <v>39</v>
      </c>
      <c r="C118" s="49"/>
      <c r="D118" s="45"/>
      <c r="E118" s="62"/>
      <c r="F118" s="49"/>
      <c r="G118" s="45"/>
      <c r="H118" s="62"/>
      <c r="I118" s="49"/>
      <c r="J118" s="45"/>
      <c r="K118" s="63"/>
      <c r="L118" s="49"/>
      <c r="M118" s="45"/>
      <c r="N118" s="63"/>
    </row>
    <row r="119" spans="1:14">
      <c r="A119" s="47"/>
      <c r="B119" s="48" t="s">
        <v>3</v>
      </c>
      <c r="C119" s="49">
        <v>87.47</v>
      </c>
      <c r="D119" s="50">
        <v>87.469529199999997</v>
      </c>
      <c r="E119" s="51">
        <f>C119-D119</f>
        <v>4.7080000000221389E-4</v>
      </c>
      <c r="F119" s="49">
        <v>164.47</v>
      </c>
      <c r="G119" s="52">
        <v>164.46785739999999</v>
      </c>
      <c r="H119" s="51">
        <f>F119-G119</f>
        <v>2.1426000000133172E-3</v>
      </c>
      <c r="I119" s="49">
        <v>17412</v>
      </c>
      <c r="J119" s="53">
        <v>17412</v>
      </c>
      <c r="K119" s="54">
        <f>I119-J119</f>
        <v>0</v>
      </c>
      <c r="L119" s="49">
        <v>29859</v>
      </c>
      <c r="M119" s="55">
        <v>29859</v>
      </c>
      <c r="N119" s="54">
        <f>L119-M119</f>
        <v>0</v>
      </c>
    </row>
    <row r="120" spans="1:14">
      <c r="A120" s="47"/>
      <c r="B120" s="48" t="s">
        <v>4</v>
      </c>
      <c r="C120" s="49">
        <v>484.28</v>
      </c>
      <c r="D120" s="50">
        <v>484.27659299999982</v>
      </c>
      <c r="E120" s="51">
        <f t="shared" ref="E120:E124" si="56">C120-D120</f>
        <v>3.4070000001520384E-3</v>
      </c>
      <c r="F120" s="49">
        <v>669.65</v>
      </c>
      <c r="G120" s="52">
        <v>669.65478569999311</v>
      </c>
      <c r="H120" s="51">
        <f t="shared" ref="H120:H124" si="57">F120-G120</f>
        <v>-4.7856999931354949E-3</v>
      </c>
      <c r="I120" s="49">
        <v>113088</v>
      </c>
      <c r="J120" s="53">
        <v>113085</v>
      </c>
      <c r="K120" s="54">
        <f t="shared" ref="K120:K124" si="58">I120-J120</f>
        <v>3</v>
      </c>
      <c r="L120" s="49">
        <v>133748</v>
      </c>
      <c r="M120" s="55">
        <v>133748</v>
      </c>
      <c r="N120" s="54">
        <f t="shared" ref="N120:N124" si="59">L120-M120</f>
        <v>0</v>
      </c>
    </row>
    <row r="121" spans="1:14">
      <c r="A121" s="47"/>
      <c r="B121" s="48" t="s">
        <v>5</v>
      </c>
      <c r="C121" s="49">
        <v>377.17</v>
      </c>
      <c r="D121" s="50">
        <v>377.16567917417336</v>
      </c>
      <c r="E121" s="51">
        <f t="shared" si="56"/>
        <v>4.3208258266531629E-3</v>
      </c>
      <c r="F121" s="49">
        <v>389.95</v>
      </c>
      <c r="G121" s="52">
        <v>389.95129053200219</v>
      </c>
      <c r="H121" s="51">
        <f t="shared" si="57"/>
        <v>-1.2905320022014166E-3</v>
      </c>
      <c r="I121" s="49">
        <v>52</v>
      </c>
      <c r="J121" s="53">
        <v>52</v>
      </c>
      <c r="K121" s="54">
        <f t="shared" si="58"/>
        <v>0</v>
      </c>
      <c r="L121" s="49">
        <v>82</v>
      </c>
      <c r="M121" s="55">
        <v>82</v>
      </c>
      <c r="N121" s="54">
        <f t="shared" si="59"/>
        <v>0</v>
      </c>
    </row>
    <row r="122" spans="1:14" s="89" customFormat="1">
      <c r="A122" s="47"/>
      <c r="B122" s="48" t="s">
        <v>6</v>
      </c>
      <c r="C122" s="49">
        <v>1.07</v>
      </c>
      <c r="D122" s="50">
        <v>482.00532321428182</v>
      </c>
      <c r="E122" s="51">
        <f t="shared" si="56"/>
        <v>-480.93532321428182</v>
      </c>
      <c r="F122" s="49">
        <v>13.23</v>
      </c>
      <c r="G122" s="64">
        <v>13.229677782999994</v>
      </c>
      <c r="H122" s="51">
        <f t="shared" si="57"/>
        <v>3.2221700000611975E-4</v>
      </c>
      <c r="I122" s="49">
        <v>22</v>
      </c>
      <c r="J122" s="53">
        <v>664</v>
      </c>
      <c r="K122" s="54">
        <f t="shared" si="58"/>
        <v>-642</v>
      </c>
      <c r="L122" s="49">
        <v>35</v>
      </c>
      <c r="M122" s="65">
        <v>35</v>
      </c>
      <c r="N122" s="54">
        <f t="shared" si="59"/>
        <v>0</v>
      </c>
    </row>
    <row r="123" spans="1:14" s="89" customFormat="1">
      <c r="A123" s="47"/>
      <c r="B123" s="48" t="s">
        <v>25</v>
      </c>
      <c r="C123" s="49">
        <v>368.62</v>
      </c>
      <c r="D123" s="50">
        <v>0</v>
      </c>
      <c r="E123" s="51">
        <f t="shared" si="56"/>
        <v>368.62</v>
      </c>
      <c r="F123" s="49">
        <v>362.96</v>
      </c>
      <c r="G123" s="70">
        <v>362.956250399</v>
      </c>
      <c r="H123" s="51">
        <f t="shared" si="57"/>
        <v>3.7496009999813396E-3</v>
      </c>
      <c r="I123" s="49">
        <v>75</v>
      </c>
      <c r="J123" s="53">
        <v>0</v>
      </c>
      <c r="K123" s="54">
        <f t="shared" si="58"/>
        <v>75</v>
      </c>
      <c r="L123" s="49">
        <v>326</v>
      </c>
      <c r="M123" s="71">
        <v>326</v>
      </c>
      <c r="N123" s="54">
        <f t="shared" si="59"/>
        <v>0</v>
      </c>
    </row>
    <row r="124" spans="1:14" s="90" customFormat="1" ht="15">
      <c r="A124" s="43"/>
      <c r="B124" s="56"/>
      <c r="C124" s="57">
        <f>C119+C120+C121+C122+C123</f>
        <v>1318.6100000000001</v>
      </c>
      <c r="D124" s="58">
        <f>D119+D120+D121+D122+D123</f>
        <v>1430.917124588455</v>
      </c>
      <c r="E124" s="59">
        <f t="shared" si="56"/>
        <v>-112.30712458845483</v>
      </c>
      <c r="F124" s="57">
        <f>F119+F120+F121+F122+F123</f>
        <v>1600.26</v>
      </c>
      <c r="G124" s="58">
        <f>G119+G120+G121+G122+G123</f>
        <v>1600.2598618139953</v>
      </c>
      <c r="H124" s="59">
        <f t="shared" si="57"/>
        <v>1.3818600473314291E-4</v>
      </c>
      <c r="I124" s="57">
        <f>I119+I120+I121+I122+I123</f>
        <v>130649</v>
      </c>
      <c r="J124" s="60">
        <f>J119+J120+J121+J122+J123</f>
        <v>131213</v>
      </c>
      <c r="K124" s="61">
        <f t="shared" si="58"/>
        <v>-564</v>
      </c>
      <c r="L124" s="57">
        <f>L119+L120+L121+L122+L123</f>
        <v>164050</v>
      </c>
      <c r="M124" s="60">
        <f>M119+M120+M121+M122+M123</f>
        <v>164050</v>
      </c>
      <c r="N124" s="61">
        <f t="shared" si="59"/>
        <v>0</v>
      </c>
    </row>
    <row r="125" spans="1:14" s="89" customFormat="1">
      <c r="A125" s="47"/>
      <c r="B125" s="48"/>
      <c r="C125" s="49"/>
      <c r="D125" s="50"/>
      <c r="E125" s="51"/>
      <c r="F125" s="49"/>
      <c r="G125" s="70"/>
      <c r="H125" s="51"/>
      <c r="I125" s="49"/>
      <c r="J125" s="53"/>
      <c r="K125" s="54"/>
      <c r="L125" s="49"/>
      <c r="M125" s="71"/>
      <c r="N125" s="54"/>
    </row>
    <row r="126" spans="1:14" s="90" customFormat="1" ht="15">
      <c r="A126" s="43">
        <v>16</v>
      </c>
      <c r="B126" s="44" t="s">
        <v>19</v>
      </c>
      <c r="C126" s="49"/>
      <c r="D126" s="45"/>
      <c r="E126" s="62"/>
      <c r="F126" s="49"/>
      <c r="G126" s="45"/>
      <c r="H126" s="62"/>
      <c r="I126" s="49"/>
      <c r="J126" s="45"/>
      <c r="K126" s="63"/>
      <c r="L126" s="49"/>
      <c r="M126" s="45"/>
      <c r="N126" s="63"/>
    </row>
    <row r="127" spans="1:14" s="89" customFormat="1">
      <c r="A127" s="47"/>
      <c r="B127" s="48" t="s">
        <v>3</v>
      </c>
      <c r="C127" s="49">
        <v>401.07</v>
      </c>
      <c r="D127" s="50">
        <v>401.07473431499966</v>
      </c>
      <c r="E127" s="51">
        <f>C127-D127</f>
        <v>-4.7343149996663669E-3</v>
      </c>
      <c r="F127" s="49">
        <v>466.77</v>
      </c>
      <c r="G127" s="52">
        <v>466.76961128699821</v>
      </c>
      <c r="H127" s="51">
        <f>F127-G127</f>
        <v>3.8871300176879231E-4</v>
      </c>
      <c r="I127" s="49">
        <v>419</v>
      </c>
      <c r="J127" s="53">
        <v>419</v>
      </c>
      <c r="K127" s="54">
        <f>I127-J127</f>
        <v>0</v>
      </c>
      <c r="L127" s="49">
        <v>442</v>
      </c>
      <c r="M127" s="55">
        <v>442</v>
      </c>
      <c r="N127" s="54">
        <f>L127-M127</f>
        <v>0</v>
      </c>
    </row>
    <row r="128" spans="1:14" s="89" customFormat="1">
      <c r="A128" s="47"/>
      <c r="B128" s="48" t="s">
        <v>4</v>
      </c>
      <c r="C128" s="49">
        <v>1243.06</v>
      </c>
      <c r="D128" s="50">
        <v>1243.0577952499998</v>
      </c>
      <c r="E128" s="51">
        <f t="shared" ref="E128:E132" si="60">C128-D128</f>
        <v>2.204750000146305E-3</v>
      </c>
      <c r="F128" s="49">
        <v>1474.65</v>
      </c>
      <c r="G128" s="52">
        <v>1474.6519825950018</v>
      </c>
      <c r="H128" s="51">
        <f t="shared" ref="H128:H132" si="61">F128-G128</f>
        <v>-1.9825950016638672E-3</v>
      </c>
      <c r="I128" s="49">
        <v>250104</v>
      </c>
      <c r="J128" s="53">
        <v>250104</v>
      </c>
      <c r="K128" s="54">
        <f t="shared" ref="K128:K132" si="62">I128-J128</f>
        <v>0</v>
      </c>
      <c r="L128" s="49">
        <v>291204</v>
      </c>
      <c r="M128" s="55">
        <v>291204</v>
      </c>
      <c r="N128" s="54">
        <f t="shared" ref="N128:N132" si="63">L128-M128</f>
        <v>0</v>
      </c>
    </row>
    <row r="129" spans="1:14" s="89" customFormat="1">
      <c r="A129" s="47"/>
      <c r="B129" s="48" t="s">
        <v>5</v>
      </c>
      <c r="C129" s="49">
        <v>173.74</v>
      </c>
      <c r="D129" s="50">
        <v>173.74242021900002</v>
      </c>
      <c r="E129" s="51">
        <f t="shared" si="60"/>
        <v>-2.4202190000153223E-3</v>
      </c>
      <c r="F129" s="49">
        <v>175.8</v>
      </c>
      <c r="G129" s="52">
        <v>175.79761869199999</v>
      </c>
      <c r="H129" s="51">
        <f t="shared" si="61"/>
        <v>2.3813080000252285E-3</v>
      </c>
      <c r="I129" s="49">
        <v>33</v>
      </c>
      <c r="J129" s="53">
        <v>33</v>
      </c>
      <c r="K129" s="54">
        <f t="shared" si="62"/>
        <v>0</v>
      </c>
      <c r="L129" s="49">
        <v>45</v>
      </c>
      <c r="M129" s="55">
        <v>45</v>
      </c>
      <c r="N129" s="54">
        <f t="shared" si="63"/>
        <v>0</v>
      </c>
    </row>
    <row r="130" spans="1:14" s="89" customFormat="1">
      <c r="A130" s="47"/>
      <c r="B130" s="48" t="s">
        <v>6</v>
      </c>
      <c r="C130" s="49">
        <v>0</v>
      </c>
      <c r="D130" s="50">
        <v>48.827270977999987</v>
      </c>
      <c r="E130" s="51">
        <f t="shared" si="60"/>
        <v>-48.827270977999987</v>
      </c>
      <c r="F130" s="49">
        <v>0</v>
      </c>
      <c r="G130" s="52">
        <v>0</v>
      </c>
      <c r="H130" s="51">
        <f t="shared" si="61"/>
        <v>0</v>
      </c>
      <c r="I130" s="49">
        <v>0</v>
      </c>
      <c r="J130" s="53">
        <v>338</v>
      </c>
      <c r="K130" s="54">
        <f t="shared" si="62"/>
        <v>-338</v>
      </c>
      <c r="L130" s="49">
        <v>0</v>
      </c>
      <c r="M130" s="55">
        <v>0</v>
      </c>
      <c r="N130" s="54">
        <f t="shared" si="63"/>
        <v>0</v>
      </c>
    </row>
    <row r="131" spans="1:14" s="89" customFormat="1">
      <c r="A131" s="47"/>
      <c r="B131" s="48" t="s">
        <v>25</v>
      </c>
      <c r="C131" s="49">
        <v>48.83</v>
      </c>
      <c r="D131" s="50">
        <v>0</v>
      </c>
      <c r="E131" s="51">
        <f t="shared" si="60"/>
        <v>48.83</v>
      </c>
      <c r="F131" s="49">
        <v>31.55</v>
      </c>
      <c r="G131" s="52">
        <v>31.545535529000002</v>
      </c>
      <c r="H131" s="51">
        <f t="shared" si="61"/>
        <v>4.4644709999985821E-3</v>
      </c>
      <c r="I131" s="49">
        <v>338</v>
      </c>
      <c r="J131" s="53">
        <v>0</v>
      </c>
      <c r="K131" s="54">
        <f t="shared" si="62"/>
        <v>338</v>
      </c>
      <c r="L131" s="49">
        <v>289</v>
      </c>
      <c r="M131" s="55">
        <v>289</v>
      </c>
      <c r="N131" s="54">
        <f t="shared" si="63"/>
        <v>0</v>
      </c>
    </row>
    <row r="132" spans="1:14" s="90" customFormat="1" ht="15">
      <c r="A132" s="43"/>
      <c r="B132" s="56"/>
      <c r="C132" s="57">
        <f>C127+C128+C129+C130+C131</f>
        <v>1866.6999999999998</v>
      </c>
      <c r="D132" s="58">
        <f>D127+D128+D129+D130+D131</f>
        <v>1866.7022207619993</v>
      </c>
      <c r="E132" s="59">
        <f t="shared" si="60"/>
        <v>-2.2207619995242567E-3</v>
      </c>
      <c r="F132" s="57">
        <f>F127+F128+F129+F130+F131</f>
        <v>2148.7700000000004</v>
      </c>
      <c r="G132" s="58">
        <f>G127+G128+G129+G130+G131</f>
        <v>2148.7647481029999</v>
      </c>
      <c r="H132" s="59">
        <f t="shared" si="61"/>
        <v>5.2518970005621668E-3</v>
      </c>
      <c r="I132" s="57">
        <f>I127+I128+I129+I130+I131</f>
        <v>250894</v>
      </c>
      <c r="J132" s="60">
        <f>J127+J128+J129+J130+J131</f>
        <v>250894</v>
      </c>
      <c r="K132" s="61">
        <f t="shared" si="62"/>
        <v>0</v>
      </c>
      <c r="L132" s="57">
        <f>L127+L128+L129+L130+L131</f>
        <v>291980</v>
      </c>
      <c r="M132" s="60">
        <f>M127+M128+M129+M130+M131</f>
        <v>291980</v>
      </c>
      <c r="N132" s="61">
        <f t="shared" si="63"/>
        <v>0</v>
      </c>
    </row>
    <row r="133" spans="1:14" s="89" customFormat="1">
      <c r="A133" s="47"/>
      <c r="B133" s="48"/>
      <c r="C133" s="49"/>
      <c r="D133" s="50"/>
      <c r="E133" s="51"/>
      <c r="F133" s="49"/>
      <c r="G133" s="52"/>
      <c r="H133" s="51"/>
      <c r="I133" s="49"/>
      <c r="J133" s="53"/>
      <c r="K133" s="54"/>
      <c r="L133" s="49"/>
      <c r="M133" s="55"/>
      <c r="N133" s="54"/>
    </row>
    <row r="134" spans="1:14" s="90" customFormat="1" ht="15">
      <c r="A134" s="43">
        <v>17</v>
      </c>
      <c r="B134" s="44" t="s">
        <v>21</v>
      </c>
      <c r="C134" s="49"/>
      <c r="D134" s="45"/>
      <c r="E134" s="62"/>
      <c r="F134" s="49"/>
      <c r="G134" s="45"/>
      <c r="H134" s="62"/>
      <c r="I134" s="49"/>
      <c r="J134" s="45"/>
      <c r="K134" s="63"/>
      <c r="L134" s="49"/>
      <c r="M134" s="45"/>
      <c r="N134" s="63"/>
    </row>
    <row r="135" spans="1:14" s="89" customFormat="1">
      <c r="A135" s="47"/>
      <c r="B135" s="48" t="s">
        <v>3</v>
      </c>
      <c r="C135" s="49">
        <v>10.27</v>
      </c>
      <c r="D135" s="50">
        <v>10.26544537</v>
      </c>
      <c r="E135" s="51">
        <f>C135-D135</f>
        <v>4.5546299999994488E-3</v>
      </c>
      <c r="F135" s="49">
        <v>24.91</v>
      </c>
      <c r="G135" s="52">
        <v>24.913108349999998</v>
      </c>
      <c r="H135" s="51">
        <f>F135-G135</f>
        <v>-3.1083499999979836E-3</v>
      </c>
      <c r="I135" s="49">
        <v>240</v>
      </c>
      <c r="J135" s="53">
        <v>240</v>
      </c>
      <c r="K135" s="54">
        <f>I135-J135</f>
        <v>0</v>
      </c>
      <c r="L135" s="49">
        <v>555</v>
      </c>
      <c r="M135" s="55">
        <v>555</v>
      </c>
      <c r="N135" s="54">
        <f>L135-M135</f>
        <v>0</v>
      </c>
    </row>
    <row r="136" spans="1:14" s="89" customFormat="1">
      <c r="A136" s="47"/>
      <c r="B136" s="48" t="s">
        <v>4</v>
      </c>
      <c r="C136" s="49">
        <v>522.42999999999995</v>
      </c>
      <c r="D136" s="50">
        <v>522.43078929599994</v>
      </c>
      <c r="E136" s="51">
        <f t="shared" ref="E136:E140" si="64">C136-D136</f>
        <v>-7.892959999935556E-4</v>
      </c>
      <c r="F136" s="49">
        <v>644.84</v>
      </c>
      <c r="G136" s="52">
        <v>644.84141017099989</v>
      </c>
      <c r="H136" s="51">
        <f t="shared" ref="H136:H140" si="65">F136-G136</f>
        <v>-1.4101709998612932E-3</v>
      </c>
      <c r="I136" s="49">
        <v>120787</v>
      </c>
      <c r="J136" s="53">
        <v>120787</v>
      </c>
      <c r="K136" s="54">
        <f t="shared" ref="K136:K140" si="66">I136-J136</f>
        <v>0</v>
      </c>
      <c r="L136" s="49">
        <v>126219</v>
      </c>
      <c r="M136" s="55">
        <v>126219</v>
      </c>
      <c r="N136" s="54">
        <f t="shared" ref="N136:N140" si="67">L136-M136</f>
        <v>0</v>
      </c>
    </row>
    <row r="137" spans="1:14" s="89" customFormat="1">
      <c r="A137" s="47"/>
      <c r="B137" s="48" t="s">
        <v>5</v>
      </c>
      <c r="C137" s="49">
        <v>29.16</v>
      </c>
      <c r="D137" s="50">
        <v>29.155052188999999</v>
      </c>
      <c r="E137" s="51">
        <f t="shared" si="64"/>
        <v>4.9478110000009679E-3</v>
      </c>
      <c r="F137" s="49">
        <v>71.709999999999994</v>
      </c>
      <c r="G137" s="52">
        <v>71.705951900000002</v>
      </c>
      <c r="H137" s="51">
        <f t="shared" si="65"/>
        <v>4.0480999999914502E-3</v>
      </c>
      <c r="I137" s="49">
        <v>0</v>
      </c>
      <c r="J137" s="53">
        <v>0</v>
      </c>
      <c r="K137" s="54">
        <f t="shared" si="66"/>
        <v>0</v>
      </c>
      <c r="L137" s="49">
        <v>0</v>
      </c>
      <c r="M137" s="55">
        <v>0</v>
      </c>
      <c r="N137" s="54">
        <f t="shared" si="67"/>
        <v>0</v>
      </c>
    </row>
    <row r="138" spans="1:14" s="89" customFormat="1">
      <c r="A138" s="47"/>
      <c r="B138" s="48" t="s">
        <v>6</v>
      </c>
      <c r="C138" s="49">
        <v>3.28</v>
      </c>
      <c r="D138" s="50">
        <v>38.052826603</v>
      </c>
      <c r="E138" s="51">
        <f t="shared" si="64"/>
        <v>-34.772826602999999</v>
      </c>
      <c r="F138" s="49">
        <v>1.71</v>
      </c>
      <c r="G138" s="52">
        <v>1.7067108739999997</v>
      </c>
      <c r="H138" s="51">
        <f t="shared" si="65"/>
        <v>3.2891260000003086E-3</v>
      </c>
      <c r="I138" s="49">
        <v>120</v>
      </c>
      <c r="J138" s="53">
        <v>120</v>
      </c>
      <c r="K138" s="54">
        <f t="shared" si="66"/>
        <v>0</v>
      </c>
      <c r="L138" s="49">
        <v>81</v>
      </c>
      <c r="M138" s="55">
        <v>81</v>
      </c>
      <c r="N138" s="54">
        <f t="shared" si="67"/>
        <v>0</v>
      </c>
    </row>
    <row r="139" spans="1:14" s="89" customFormat="1">
      <c r="A139" s="47"/>
      <c r="B139" s="48" t="s">
        <v>25</v>
      </c>
      <c r="C139" s="49">
        <v>34.78</v>
      </c>
      <c r="D139" s="50">
        <v>0</v>
      </c>
      <c r="E139" s="51">
        <f t="shared" si="64"/>
        <v>34.78</v>
      </c>
      <c r="F139" s="49">
        <v>19.78</v>
      </c>
      <c r="G139" s="52">
        <v>19.776672927</v>
      </c>
      <c r="H139" s="51">
        <f t="shared" si="65"/>
        <v>3.327073000001235E-3</v>
      </c>
      <c r="I139" s="49">
        <v>0</v>
      </c>
      <c r="J139" s="53">
        <v>0</v>
      </c>
      <c r="K139" s="54">
        <f t="shared" si="66"/>
        <v>0</v>
      </c>
      <c r="L139" s="49">
        <v>0</v>
      </c>
      <c r="M139" s="55">
        <v>0</v>
      </c>
      <c r="N139" s="54">
        <f t="shared" si="67"/>
        <v>0</v>
      </c>
    </row>
    <row r="140" spans="1:14" s="90" customFormat="1" ht="15">
      <c r="A140" s="43"/>
      <c r="B140" s="56"/>
      <c r="C140" s="57">
        <f>C135+C136+C137+C138+C139</f>
        <v>599.91999999999985</v>
      </c>
      <c r="D140" s="58">
        <f>D135+D136+D137+D138+D139</f>
        <v>599.90411345799987</v>
      </c>
      <c r="E140" s="59">
        <f t="shared" si="64"/>
        <v>1.5886541999975634E-2</v>
      </c>
      <c r="F140" s="57">
        <f>F135+F136+F137+F138+F139</f>
        <v>762.95</v>
      </c>
      <c r="G140" s="58">
        <f>G135+G136+G137+G138+G139</f>
        <v>762.94385422199991</v>
      </c>
      <c r="H140" s="59">
        <f t="shared" si="65"/>
        <v>6.1457780001319406E-3</v>
      </c>
      <c r="I140" s="57">
        <f>I135+I136+I137+I138+I139</f>
        <v>121147</v>
      </c>
      <c r="J140" s="60">
        <f>J135+J136+J137+J138+J139</f>
        <v>121147</v>
      </c>
      <c r="K140" s="61">
        <f t="shared" si="66"/>
        <v>0</v>
      </c>
      <c r="L140" s="57">
        <f>L135+L136+L137+L138+L139</f>
        <v>126855</v>
      </c>
      <c r="M140" s="60">
        <f>M135+M136+M137+M138+M139</f>
        <v>126855</v>
      </c>
      <c r="N140" s="61">
        <f t="shared" si="67"/>
        <v>0</v>
      </c>
    </row>
    <row r="141" spans="1:14" s="89" customFormat="1">
      <c r="A141" s="47"/>
      <c r="B141" s="48"/>
      <c r="C141" s="49"/>
      <c r="D141" s="50"/>
      <c r="E141" s="51"/>
      <c r="F141" s="49"/>
      <c r="G141" s="52"/>
      <c r="H141" s="51"/>
      <c r="I141" s="49"/>
      <c r="J141" s="53"/>
      <c r="K141" s="54"/>
      <c r="L141" s="49"/>
      <c r="M141" s="55"/>
      <c r="N141" s="54"/>
    </row>
    <row r="142" spans="1:14" s="90" customFormat="1" ht="15">
      <c r="A142" s="43">
        <v>18</v>
      </c>
      <c r="B142" s="44" t="s">
        <v>40</v>
      </c>
      <c r="C142" s="49"/>
      <c r="D142" s="45"/>
      <c r="E142" s="62"/>
      <c r="F142" s="49"/>
      <c r="G142" s="45"/>
      <c r="H142" s="62"/>
      <c r="I142" s="49"/>
      <c r="J142" s="45"/>
      <c r="K142" s="63"/>
      <c r="L142" s="49"/>
      <c r="M142" s="45"/>
      <c r="N142" s="63"/>
    </row>
    <row r="143" spans="1:14" s="91" customFormat="1" ht="14.25" customHeight="1">
      <c r="A143" s="47"/>
      <c r="B143" s="48" t="s">
        <v>3</v>
      </c>
      <c r="C143" s="49">
        <v>15.13</v>
      </c>
      <c r="D143" s="50">
        <v>15.1291859</v>
      </c>
      <c r="E143" s="51">
        <f>C143-D143</f>
        <v>8.1410000000126104E-4</v>
      </c>
      <c r="F143" s="49">
        <v>12.08</v>
      </c>
      <c r="G143" s="52">
        <v>12.078252995</v>
      </c>
      <c r="H143" s="51">
        <f>F143-G143</f>
        <v>1.7470050000003567E-3</v>
      </c>
      <c r="I143" s="49">
        <v>642</v>
      </c>
      <c r="J143" s="53">
        <v>642</v>
      </c>
      <c r="K143" s="54">
        <f>I143-J143</f>
        <v>0</v>
      </c>
      <c r="L143" s="49">
        <v>546</v>
      </c>
      <c r="M143" s="55">
        <v>546</v>
      </c>
      <c r="N143" s="54">
        <f>L143-M143</f>
        <v>0</v>
      </c>
    </row>
    <row r="144" spans="1:14" s="89" customFormat="1">
      <c r="A144" s="47"/>
      <c r="B144" s="48" t="s">
        <v>4</v>
      </c>
      <c r="C144" s="49">
        <v>371.89</v>
      </c>
      <c r="D144" s="50">
        <v>371.88720895500001</v>
      </c>
      <c r="E144" s="51">
        <f t="shared" ref="E144:E148" si="68">C144-D144</f>
        <v>2.7910449999808407E-3</v>
      </c>
      <c r="F144" s="49">
        <v>390.9</v>
      </c>
      <c r="G144" s="64">
        <v>390.89979542400005</v>
      </c>
      <c r="H144" s="51">
        <f t="shared" ref="H144:H148" si="69">F144-G144</f>
        <v>2.045759999305119E-4</v>
      </c>
      <c r="I144" s="49">
        <v>158221</v>
      </c>
      <c r="J144" s="53">
        <v>158221</v>
      </c>
      <c r="K144" s="54">
        <f t="shared" ref="K144:K148" si="70">I144-J144</f>
        <v>0</v>
      </c>
      <c r="L144" s="49">
        <v>125811</v>
      </c>
      <c r="M144" s="65">
        <v>125811</v>
      </c>
      <c r="N144" s="54">
        <f t="shared" ref="N144:N148" si="71">L144-M144</f>
        <v>0</v>
      </c>
    </row>
    <row r="145" spans="1:14" s="89" customFormat="1">
      <c r="A145" s="47"/>
      <c r="B145" s="48" t="s">
        <v>5</v>
      </c>
      <c r="C145" s="49">
        <v>12.81</v>
      </c>
      <c r="D145" s="50">
        <v>53.834943136870706</v>
      </c>
      <c r="E145" s="51">
        <f t="shared" si="68"/>
        <v>-41.024943136870704</v>
      </c>
      <c r="F145" s="49">
        <v>17.899999999999999</v>
      </c>
      <c r="G145" s="52">
        <v>17.901928994608696</v>
      </c>
      <c r="H145" s="51">
        <f t="shared" si="69"/>
        <v>-1.9289946086971099E-3</v>
      </c>
      <c r="I145" s="49">
        <v>0</v>
      </c>
      <c r="J145" s="53">
        <v>96</v>
      </c>
      <c r="K145" s="54">
        <f t="shared" si="70"/>
        <v>-96</v>
      </c>
      <c r="L145" s="49">
        <v>2</v>
      </c>
      <c r="M145" s="55">
        <v>2</v>
      </c>
      <c r="N145" s="54">
        <f t="shared" si="71"/>
        <v>0</v>
      </c>
    </row>
    <row r="146" spans="1:14" s="89" customFormat="1">
      <c r="A146" s="47"/>
      <c r="B146" s="48" t="s">
        <v>6</v>
      </c>
      <c r="C146" s="49">
        <v>204.53</v>
      </c>
      <c r="D146" s="50">
        <v>204.52759419806017</v>
      </c>
      <c r="E146" s="51">
        <f t="shared" si="68"/>
        <v>2.4058019398296437E-3</v>
      </c>
      <c r="F146" s="49">
        <v>65.48</v>
      </c>
      <c r="G146" s="52">
        <v>65.484804443270008</v>
      </c>
      <c r="H146" s="51">
        <f t="shared" si="69"/>
        <v>-4.8044432700038442E-3</v>
      </c>
      <c r="I146" s="49">
        <v>26</v>
      </c>
      <c r="J146" s="53">
        <v>26</v>
      </c>
      <c r="K146" s="54">
        <f t="shared" si="70"/>
        <v>0</v>
      </c>
      <c r="L146" s="49">
        <v>24</v>
      </c>
      <c r="M146" s="55">
        <v>24</v>
      </c>
      <c r="N146" s="54">
        <f t="shared" si="71"/>
        <v>0</v>
      </c>
    </row>
    <row r="147" spans="1:14" s="89" customFormat="1">
      <c r="A147" s="47"/>
      <c r="B147" s="48" t="s">
        <v>25</v>
      </c>
      <c r="C147" s="49">
        <v>41.02</v>
      </c>
      <c r="D147" s="50">
        <v>0</v>
      </c>
      <c r="E147" s="51">
        <f t="shared" si="68"/>
        <v>41.02</v>
      </c>
      <c r="F147" s="49">
        <v>15.26</v>
      </c>
      <c r="G147" s="52">
        <v>15.262284471999999</v>
      </c>
      <c r="H147" s="51">
        <f t="shared" si="69"/>
        <v>-2.2844719999994823E-3</v>
      </c>
      <c r="I147" s="49">
        <v>96</v>
      </c>
      <c r="J147" s="53">
        <v>0</v>
      </c>
      <c r="K147" s="54">
        <f t="shared" si="70"/>
        <v>96</v>
      </c>
      <c r="L147" s="49">
        <v>58</v>
      </c>
      <c r="M147" s="55">
        <v>58</v>
      </c>
      <c r="N147" s="54">
        <f t="shared" si="71"/>
        <v>0</v>
      </c>
    </row>
    <row r="148" spans="1:14" s="90" customFormat="1" ht="15">
      <c r="A148" s="43"/>
      <c r="B148" s="56"/>
      <c r="C148" s="57">
        <f>C143+C144+C145+C146+C147</f>
        <v>645.38</v>
      </c>
      <c r="D148" s="58">
        <f>D143+D144+D145+D146+D147</f>
        <v>645.37893218993088</v>
      </c>
      <c r="E148" s="59">
        <f t="shared" si="68"/>
        <v>1.0678100691166037E-3</v>
      </c>
      <c r="F148" s="57">
        <f>F143+F144+F145+F146+F147</f>
        <v>501.61999999999995</v>
      </c>
      <c r="G148" s="58">
        <f>G143+G144+G145+G146+G147</f>
        <v>501.6270663288787</v>
      </c>
      <c r="H148" s="59">
        <f t="shared" si="69"/>
        <v>-7.0663288787500278E-3</v>
      </c>
      <c r="I148" s="57">
        <f>I143+I144+I145+I146+I147</f>
        <v>158985</v>
      </c>
      <c r="J148" s="60">
        <f>J143+J144+J145+J146+J147</f>
        <v>158985</v>
      </c>
      <c r="K148" s="61">
        <f t="shared" si="70"/>
        <v>0</v>
      </c>
      <c r="L148" s="57">
        <f>L143+L144+L145+L146+L147</f>
        <v>126441</v>
      </c>
      <c r="M148" s="60">
        <f>M143+M144+M145+M146+M147</f>
        <v>126441</v>
      </c>
      <c r="N148" s="61">
        <f t="shared" si="71"/>
        <v>0</v>
      </c>
    </row>
    <row r="149" spans="1:14" s="89" customFormat="1">
      <c r="A149" s="47"/>
      <c r="B149" s="48"/>
      <c r="C149" s="49"/>
      <c r="D149" s="50"/>
      <c r="E149" s="51"/>
      <c r="F149" s="49"/>
      <c r="G149" s="52"/>
      <c r="H149" s="51"/>
      <c r="I149" s="49"/>
      <c r="J149" s="53"/>
      <c r="K149" s="54"/>
      <c r="L149" s="49"/>
      <c r="M149" s="55"/>
      <c r="N149" s="54"/>
    </row>
    <row r="150" spans="1:14" s="90" customFormat="1" ht="15">
      <c r="A150" s="43">
        <v>19</v>
      </c>
      <c r="B150" s="44" t="s">
        <v>12</v>
      </c>
      <c r="C150" s="49"/>
      <c r="D150" s="45"/>
      <c r="E150" s="62"/>
      <c r="F150" s="49"/>
      <c r="G150" s="45"/>
      <c r="H150" s="62"/>
      <c r="I150" s="49"/>
      <c r="J150" s="45"/>
      <c r="K150" s="63"/>
      <c r="L150" s="49"/>
      <c r="M150" s="45"/>
      <c r="N150" s="63"/>
    </row>
    <row r="151" spans="1:14" s="89" customFormat="1">
      <c r="A151" s="47"/>
      <c r="B151" s="48" t="s">
        <v>3</v>
      </c>
      <c r="C151" s="49">
        <v>9.68</v>
      </c>
      <c r="D151" s="50">
        <v>9.6802297999999993</v>
      </c>
      <c r="E151" s="51">
        <f>C151-D151</f>
        <v>-2.2979999999961365E-4</v>
      </c>
      <c r="F151" s="49">
        <v>1.98</v>
      </c>
      <c r="G151" s="52">
        <v>1.9033826999999999</v>
      </c>
      <c r="H151" s="51">
        <f>F151-G151</f>
        <v>7.661730000000011E-2</v>
      </c>
      <c r="I151" s="49">
        <v>2014</v>
      </c>
      <c r="J151" s="53">
        <v>2014</v>
      </c>
      <c r="K151" s="54">
        <f>I151-J151</f>
        <v>0</v>
      </c>
      <c r="L151" s="49">
        <v>374</v>
      </c>
      <c r="M151" s="55">
        <v>366</v>
      </c>
      <c r="N151" s="54">
        <f>L151-M151</f>
        <v>8</v>
      </c>
    </row>
    <row r="152" spans="1:14" s="89" customFormat="1">
      <c r="A152" s="47"/>
      <c r="B152" s="48" t="s">
        <v>4</v>
      </c>
      <c r="C152" s="49">
        <v>5.81</v>
      </c>
      <c r="D152" s="50">
        <v>5.8050126999999998</v>
      </c>
      <c r="E152" s="51">
        <f t="shared" ref="E152:E156" si="72">C152-D152</f>
        <v>4.9872999999998058E-3</v>
      </c>
      <c r="F152" s="49">
        <v>1.37</v>
      </c>
      <c r="G152" s="52">
        <v>2.0175369999999999</v>
      </c>
      <c r="H152" s="51">
        <f t="shared" ref="H152:H156" si="73">F152-G152</f>
        <v>-0.64753699999999981</v>
      </c>
      <c r="I152" s="49">
        <v>5307</v>
      </c>
      <c r="J152" s="53">
        <v>5307</v>
      </c>
      <c r="K152" s="54">
        <f t="shared" ref="K152:K156" si="74">I152-J152</f>
        <v>0</v>
      </c>
      <c r="L152" s="49">
        <v>1261</v>
      </c>
      <c r="M152" s="55">
        <v>1256</v>
      </c>
      <c r="N152" s="54">
        <f t="shared" ref="N152:N156" si="75">L152-M152</f>
        <v>5</v>
      </c>
    </row>
    <row r="153" spans="1:14" s="89" customFormat="1">
      <c r="A153" s="47"/>
      <c r="B153" s="48" t="s">
        <v>5</v>
      </c>
      <c r="C153" s="49">
        <v>0</v>
      </c>
      <c r="D153" s="50">
        <v>0</v>
      </c>
      <c r="E153" s="51">
        <f t="shared" si="72"/>
        <v>0</v>
      </c>
      <c r="F153" s="49">
        <v>0</v>
      </c>
      <c r="G153" s="52">
        <v>0</v>
      </c>
      <c r="H153" s="51">
        <f t="shared" si="73"/>
        <v>0</v>
      </c>
      <c r="I153" s="49">
        <v>0</v>
      </c>
      <c r="J153" s="53">
        <v>0</v>
      </c>
      <c r="K153" s="54">
        <f t="shared" si="74"/>
        <v>0</v>
      </c>
      <c r="L153" s="49">
        <v>0</v>
      </c>
      <c r="M153" s="55">
        <v>0</v>
      </c>
      <c r="N153" s="54">
        <f t="shared" si="75"/>
        <v>0</v>
      </c>
    </row>
    <row r="154" spans="1:14" s="89" customFormat="1">
      <c r="A154" s="47"/>
      <c r="B154" s="48" t="s">
        <v>6</v>
      </c>
      <c r="C154" s="49">
        <v>0</v>
      </c>
      <c r="D154" s="74">
        <v>0</v>
      </c>
      <c r="E154" s="51">
        <f t="shared" si="72"/>
        <v>0</v>
      </c>
      <c r="F154" s="49">
        <v>0</v>
      </c>
      <c r="G154" s="64">
        <v>0</v>
      </c>
      <c r="H154" s="51">
        <f t="shared" si="73"/>
        <v>0</v>
      </c>
      <c r="I154" s="49">
        <v>0</v>
      </c>
      <c r="J154" s="75">
        <v>0</v>
      </c>
      <c r="K154" s="54">
        <f t="shared" si="74"/>
        <v>0</v>
      </c>
      <c r="L154" s="49">
        <v>0</v>
      </c>
      <c r="M154" s="65">
        <v>0</v>
      </c>
      <c r="N154" s="54">
        <f t="shared" si="75"/>
        <v>0</v>
      </c>
    </row>
    <row r="155" spans="1:14" s="89" customFormat="1">
      <c r="A155" s="47"/>
      <c r="B155" s="48" t="s">
        <v>25</v>
      </c>
      <c r="C155" s="49">
        <v>0</v>
      </c>
      <c r="D155" s="74">
        <v>0</v>
      </c>
      <c r="E155" s="51">
        <f t="shared" si="72"/>
        <v>0</v>
      </c>
      <c r="F155" s="49">
        <v>0</v>
      </c>
      <c r="G155" s="52">
        <v>0</v>
      </c>
      <c r="H155" s="51">
        <f t="shared" si="73"/>
        <v>0</v>
      </c>
      <c r="I155" s="49">
        <v>0</v>
      </c>
      <c r="J155" s="75">
        <v>0</v>
      </c>
      <c r="K155" s="54">
        <f t="shared" si="74"/>
        <v>0</v>
      </c>
      <c r="L155" s="49">
        <v>0</v>
      </c>
      <c r="M155" s="55">
        <v>0</v>
      </c>
      <c r="N155" s="54">
        <f t="shared" si="75"/>
        <v>0</v>
      </c>
    </row>
    <row r="156" spans="1:14" s="90" customFormat="1" ht="15">
      <c r="A156" s="43"/>
      <c r="B156" s="56"/>
      <c r="C156" s="57">
        <f>C151+C152+C153+C154+C155</f>
        <v>15.489999999999998</v>
      </c>
      <c r="D156" s="58">
        <f>D151+D152+D153+D154+D155</f>
        <v>15.485242499999998</v>
      </c>
      <c r="E156" s="59">
        <f t="shared" si="72"/>
        <v>4.7575000000001921E-3</v>
      </c>
      <c r="F156" s="57">
        <f>F151+F152+F153+F154+F155</f>
        <v>3.35</v>
      </c>
      <c r="G156" s="58">
        <f>G151+G152+G153+G154+G155</f>
        <v>3.9209196999999998</v>
      </c>
      <c r="H156" s="59">
        <f t="shared" si="73"/>
        <v>-0.5709196999999997</v>
      </c>
      <c r="I156" s="57">
        <f>I151+I152+I153+I154+I155</f>
        <v>7321</v>
      </c>
      <c r="J156" s="60">
        <f>J151+J152+J153+J154+J155</f>
        <v>7321</v>
      </c>
      <c r="K156" s="61">
        <f t="shared" si="74"/>
        <v>0</v>
      </c>
      <c r="L156" s="57">
        <f>L151+L152+L153+L154+L155</f>
        <v>1635</v>
      </c>
      <c r="M156" s="60">
        <f>M151+M152+M153+M154+M155</f>
        <v>1622</v>
      </c>
      <c r="N156" s="61">
        <f t="shared" si="75"/>
        <v>13</v>
      </c>
    </row>
    <row r="157" spans="1:14" s="89" customFormat="1">
      <c r="A157" s="47"/>
      <c r="B157" s="48"/>
      <c r="C157" s="49"/>
      <c r="D157" s="74"/>
      <c r="E157" s="87"/>
      <c r="F157" s="49"/>
      <c r="G157" s="52"/>
      <c r="H157" s="87"/>
      <c r="I157" s="49"/>
      <c r="J157" s="75"/>
      <c r="K157" s="88"/>
      <c r="L157" s="49"/>
      <c r="M157" s="55"/>
      <c r="N157" s="88"/>
    </row>
    <row r="158" spans="1:14" s="90" customFormat="1" ht="15">
      <c r="A158" s="92">
        <v>20</v>
      </c>
      <c r="B158" s="44" t="s">
        <v>7</v>
      </c>
      <c r="C158" s="49"/>
      <c r="D158" s="45"/>
      <c r="E158" s="62"/>
      <c r="F158" s="49"/>
      <c r="G158" s="45"/>
      <c r="H158" s="62"/>
      <c r="I158" s="49"/>
      <c r="J158" s="45"/>
      <c r="K158" s="63"/>
      <c r="L158" s="49"/>
      <c r="M158" s="45"/>
      <c r="N158" s="63"/>
    </row>
    <row r="159" spans="1:14" s="89" customFormat="1">
      <c r="A159" s="93"/>
      <c r="B159" s="48" t="s">
        <v>3</v>
      </c>
      <c r="C159" s="49">
        <v>345.32</v>
      </c>
      <c r="D159" s="50">
        <v>345.32051944199992</v>
      </c>
      <c r="E159" s="51">
        <f>C159-D159</f>
        <v>-5.1944199992703943E-4</v>
      </c>
      <c r="F159" s="49">
        <v>405.49</v>
      </c>
      <c r="G159" s="52">
        <v>405.49003768999978</v>
      </c>
      <c r="H159" s="51">
        <f>F159-G159</f>
        <v>-3.7689999771828298E-5</v>
      </c>
      <c r="I159" s="49">
        <v>15427</v>
      </c>
      <c r="J159" s="53">
        <v>15427</v>
      </c>
      <c r="K159" s="54">
        <f>I159-J159</f>
        <v>0</v>
      </c>
      <c r="L159" s="49">
        <v>13048</v>
      </c>
      <c r="M159" s="55">
        <v>13048</v>
      </c>
      <c r="N159" s="54">
        <f>L159-M159</f>
        <v>0</v>
      </c>
    </row>
    <row r="160" spans="1:14" s="89" customFormat="1">
      <c r="A160" s="93"/>
      <c r="B160" s="48" t="s">
        <v>4</v>
      </c>
      <c r="C160" s="49">
        <v>2914.3</v>
      </c>
      <c r="D160" s="50">
        <v>2914.3009764762996</v>
      </c>
      <c r="E160" s="51">
        <f t="shared" ref="E160:E164" si="76">C160-D160</f>
        <v>-9.7647629945640801E-4</v>
      </c>
      <c r="F160" s="49">
        <v>4268.45</v>
      </c>
      <c r="G160" s="52">
        <v>4268.4488657079955</v>
      </c>
      <c r="H160" s="51">
        <f t="shared" ref="H160:H164" si="77">F160-G160</f>
        <v>1.1342920042807236E-3</v>
      </c>
      <c r="I160" s="49">
        <v>700587</v>
      </c>
      <c r="J160" s="53">
        <v>700587</v>
      </c>
      <c r="K160" s="54">
        <f t="shared" ref="K160:K164" si="78">I160-J160</f>
        <v>0</v>
      </c>
      <c r="L160" s="49">
        <v>801622</v>
      </c>
      <c r="M160" s="55">
        <v>801622</v>
      </c>
      <c r="N160" s="54">
        <f t="shared" ref="N160:N164" si="79">L160-M160</f>
        <v>0</v>
      </c>
    </row>
    <row r="161" spans="1:14" s="89" customFormat="1">
      <c r="A161" s="93"/>
      <c r="B161" s="48" t="s">
        <v>5</v>
      </c>
      <c r="C161" s="49">
        <v>2551.42</v>
      </c>
      <c r="D161" s="50">
        <v>2551.4182310599999</v>
      </c>
      <c r="E161" s="51">
        <f t="shared" si="76"/>
        <v>1.7689400001472677E-3</v>
      </c>
      <c r="F161" s="49">
        <v>983.69</v>
      </c>
      <c r="G161" s="52">
        <v>983.68971058299996</v>
      </c>
      <c r="H161" s="51">
        <f t="shared" si="77"/>
        <v>2.894170000899976E-4</v>
      </c>
      <c r="I161" s="49">
        <v>43</v>
      </c>
      <c r="J161" s="53">
        <v>43</v>
      </c>
      <c r="K161" s="54">
        <f t="shared" si="78"/>
        <v>0</v>
      </c>
      <c r="L161" s="49">
        <v>72</v>
      </c>
      <c r="M161" s="55">
        <v>72</v>
      </c>
      <c r="N161" s="54">
        <f t="shared" si="79"/>
        <v>0</v>
      </c>
    </row>
    <row r="162" spans="1:14" s="89" customFormat="1">
      <c r="A162" s="93"/>
      <c r="B162" s="48" t="s">
        <v>6</v>
      </c>
      <c r="C162" s="49">
        <v>112.05</v>
      </c>
      <c r="D162" s="50">
        <v>162.10198360700008</v>
      </c>
      <c r="E162" s="51">
        <f t="shared" si="76"/>
        <v>-50.051983607000082</v>
      </c>
      <c r="F162" s="49">
        <v>129.05000000000001</v>
      </c>
      <c r="G162" s="52">
        <v>129.05113867899991</v>
      </c>
      <c r="H162" s="51">
        <f t="shared" si="77"/>
        <v>-1.1386789998937275E-3</v>
      </c>
      <c r="I162" s="49">
        <v>2</v>
      </c>
      <c r="J162" s="53">
        <v>362</v>
      </c>
      <c r="K162" s="54">
        <f t="shared" si="78"/>
        <v>-360</v>
      </c>
      <c r="L162" s="49">
        <v>10</v>
      </c>
      <c r="M162" s="55">
        <v>10</v>
      </c>
      <c r="N162" s="54">
        <f t="shared" si="79"/>
        <v>0</v>
      </c>
    </row>
    <row r="163" spans="1:14" s="89" customFormat="1">
      <c r="A163" s="93"/>
      <c r="B163" s="48" t="s">
        <v>25</v>
      </c>
      <c r="C163" s="49">
        <v>54.06</v>
      </c>
      <c r="D163" s="50">
        <v>0</v>
      </c>
      <c r="E163" s="51">
        <f t="shared" si="76"/>
        <v>54.06</v>
      </c>
      <c r="F163" s="49">
        <v>131.24</v>
      </c>
      <c r="G163" s="52">
        <v>131.23660943699988</v>
      </c>
      <c r="H163" s="51">
        <f t="shared" si="77"/>
        <v>3.3905630001243026E-3</v>
      </c>
      <c r="I163" s="49">
        <v>360</v>
      </c>
      <c r="J163" s="53">
        <v>0</v>
      </c>
      <c r="K163" s="54">
        <f t="shared" si="78"/>
        <v>360</v>
      </c>
      <c r="L163" s="49">
        <v>766</v>
      </c>
      <c r="M163" s="55">
        <v>766</v>
      </c>
      <c r="N163" s="54">
        <f t="shared" si="79"/>
        <v>0</v>
      </c>
    </row>
    <row r="164" spans="1:14" s="90" customFormat="1" ht="15">
      <c r="A164" s="92"/>
      <c r="B164" s="56"/>
      <c r="C164" s="57">
        <f>C159+C160+C161+C162+C163</f>
        <v>5977.1500000000015</v>
      </c>
      <c r="D164" s="58">
        <f>D159+D160+D161+D162+D163</f>
        <v>5973.1417105852988</v>
      </c>
      <c r="E164" s="59">
        <f t="shared" si="76"/>
        <v>4.0082894147026309</v>
      </c>
      <c r="F164" s="57">
        <f>F159+F160+F161+F162+F163</f>
        <v>5917.9199999999992</v>
      </c>
      <c r="G164" s="58">
        <f>G159+G160+G161+G162+G163</f>
        <v>5917.9163620969948</v>
      </c>
      <c r="H164" s="59">
        <f t="shared" si="77"/>
        <v>3.637903004346299E-3</v>
      </c>
      <c r="I164" s="57">
        <f>I159+I160+I161+I162+I163</f>
        <v>716419</v>
      </c>
      <c r="J164" s="60">
        <f>J159+J160+J161+J162+J163</f>
        <v>716419</v>
      </c>
      <c r="K164" s="61">
        <f t="shared" si="78"/>
        <v>0</v>
      </c>
      <c r="L164" s="57">
        <f>L159+L160+L161+L162+L163</f>
        <v>815518</v>
      </c>
      <c r="M164" s="60">
        <f>M159+M160+M161+M162+M163</f>
        <v>815518</v>
      </c>
      <c r="N164" s="61">
        <f t="shared" si="79"/>
        <v>0</v>
      </c>
    </row>
    <row r="165" spans="1:14" s="89" customFormat="1">
      <c r="A165" s="93"/>
      <c r="B165" s="48"/>
      <c r="C165" s="49"/>
      <c r="D165" s="50"/>
      <c r="E165" s="51"/>
      <c r="F165" s="49"/>
      <c r="G165" s="52"/>
      <c r="H165" s="51"/>
      <c r="I165" s="49"/>
      <c r="J165" s="53"/>
      <c r="K165" s="54"/>
      <c r="L165" s="49"/>
      <c r="M165" s="55"/>
      <c r="N165" s="54"/>
    </row>
    <row r="166" spans="1:14" s="90" customFormat="1" ht="15">
      <c r="A166" s="92">
        <v>21</v>
      </c>
      <c r="B166" s="44" t="s">
        <v>13</v>
      </c>
      <c r="C166" s="49"/>
      <c r="D166" s="45"/>
      <c r="E166" s="62"/>
      <c r="F166" s="49"/>
      <c r="G166" s="45"/>
      <c r="H166" s="62"/>
      <c r="I166" s="49"/>
      <c r="J166" s="45"/>
      <c r="K166" s="63"/>
      <c r="L166" s="49"/>
      <c r="M166" s="45"/>
      <c r="N166" s="63"/>
    </row>
    <row r="167" spans="1:14" s="89" customFormat="1">
      <c r="A167" s="93"/>
      <c r="B167" s="48" t="s">
        <v>3</v>
      </c>
      <c r="C167" s="49">
        <v>30.23</v>
      </c>
      <c r="D167" s="50">
        <v>30.234900000000003</v>
      </c>
      <c r="E167" s="51">
        <f>C167-D167</f>
        <v>-4.900000000002791E-3</v>
      </c>
      <c r="F167" s="49">
        <v>26.57</v>
      </c>
      <c r="G167" s="52">
        <v>26.567700000000006</v>
      </c>
      <c r="H167" s="51">
        <f>F167-G167</f>
        <v>2.2999999999946397E-3</v>
      </c>
      <c r="I167" s="49">
        <v>2119</v>
      </c>
      <c r="J167" s="53">
        <v>2119</v>
      </c>
      <c r="K167" s="54">
        <f>I167-J167</f>
        <v>0</v>
      </c>
      <c r="L167" s="49">
        <v>1515</v>
      </c>
      <c r="M167" s="55">
        <v>1515</v>
      </c>
      <c r="N167" s="54">
        <f>L167-M167</f>
        <v>0</v>
      </c>
    </row>
    <row r="168" spans="1:14" s="89" customFormat="1">
      <c r="A168" s="93"/>
      <c r="B168" s="48" t="s">
        <v>4</v>
      </c>
      <c r="C168" s="49">
        <v>207.52</v>
      </c>
      <c r="D168" s="50">
        <v>207.5188</v>
      </c>
      <c r="E168" s="51">
        <f t="shared" ref="E168:E172" si="80">C168-D168</f>
        <v>1.2000000000114142E-3</v>
      </c>
      <c r="F168" s="49">
        <v>231.45</v>
      </c>
      <c r="G168" s="52">
        <v>231.44840000000005</v>
      </c>
      <c r="H168" s="51">
        <f t="shared" ref="H168:H172" si="81">F168-G168</f>
        <v>1.5999999999394277E-3</v>
      </c>
      <c r="I168" s="49">
        <v>113158</v>
      </c>
      <c r="J168" s="53">
        <v>113158</v>
      </c>
      <c r="K168" s="54">
        <f t="shared" ref="K168:K172" si="82">I168-J168</f>
        <v>0</v>
      </c>
      <c r="L168" s="49">
        <v>131001</v>
      </c>
      <c r="M168" s="55">
        <v>131001</v>
      </c>
      <c r="N168" s="54">
        <f t="shared" ref="N168:N172" si="83">L168-M168</f>
        <v>0</v>
      </c>
    </row>
    <row r="169" spans="1:14" s="89" customFormat="1" ht="14.25" customHeight="1">
      <c r="A169" s="93"/>
      <c r="B169" s="48" t="s">
        <v>5</v>
      </c>
      <c r="C169" s="49">
        <v>123.66</v>
      </c>
      <c r="D169" s="50">
        <v>123.65800638106805</v>
      </c>
      <c r="E169" s="51">
        <f t="shared" si="80"/>
        <v>1.9936189319480491E-3</v>
      </c>
      <c r="F169" s="49">
        <v>158.91999999999999</v>
      </c>
      <c r="G169" s="52">
        <v>158.91820137725421</v>
      </c>
      <c r="H169" s="51">
        <f t="shared" si="81"/>
        <v>1.798622745781131E-3</v>
      </c>
      <c r="I169" s="49">
        <v>5</v>
      </c>
      <c r="J169" s="53">
        <v>5</v>
      </c>
      <c r="K169" s="54">
        <f t="shared" si="82"/>
        <v>0</v>
      </c>
      <c r="L169" s="49">
        <v>9</v>
      </c>
      <c r="M169" s="55">
        <v>9</v>
      </c>
      <c r="N169" s="54">
        <f t="shared" si="83"/>
        <v>0</v>
      </c>
    </row>
    <row r="170" spans="1:14" s="79" customFormat="1">
      <c r="A170" s="93"/>
      <c r="B170" s="48" t="s">
        <v>6</v>
      </c>
      <c r="C170" s="49">
        <v>0</v>
      </c>
      <c r="D170" s="50">
        <v>74.981241828066061</v>
      </c>
      <c r="E170" s="51">
        <f t="shared" si="80"/>
        <v>-74.981241828066061</v>
      </c>
      <c r="F170" s="49">
        <v>0</v>
      </c>
      <c r="G170" s="52">
        <v>0</v>
      </c>
      <c r="H170" s="51">
        <f t="shared" si="81"/>
        <v>0</v>
      </c>
      <c r="I170" s="49">
        <v>0</v>
      </c>
      <c r="J170" s="53">
        <v>100</v>
      </c>
      <c r="K170" s="54">
        <f t="shared" si="82"/>
        <v>-100</v>
      </c>
      <c r="L170" s="49">
        <v>0</v>
      </c>
      <c r="M170" s="55">
        <v>0</v>
      </c>
      <c r="N170" s="54">
        <f t="shared" si="83"/>
        <v>0</v>
      </c>
    </row>
    <row r="171" spans="1:14" s="79" customFormat="1">
      <c r="A171" s="93"/>
      <c r="B171" s="48" t="s">
        <v>25</v>
      </c>
      <c r="C171" s="49">
        <v>74.98</v>
      </c>
      <c r="D171" s="50">
        <v>0</v>
      </c>
      <c r="E171" s="51">
        <f t="shared" si="80"/>
        <v>74.98</v>
      </c>
      <c r="F171" s="49">
        <v>48.62</v>
      </c>
      <c r="G171" s="52">
        <v>48.622910183138401</v>
      </c>
      <c r="H171" s="51">
        <f t="shared" si="81"/>
        <v>-2.9101831384039656E-3</v>
      </c>
      <c r="I171" s="49">
        <v>100</v>
      </c>
      <c r="J171" s="53">
        <v>0</v>
      </c>
      <c r="K171" s="54">
        <f t="shared" si="82"/>
        <v>100</v>
      </c>
      <c r="L171" s="49">
        <v>97</v>
      </c>
      <c r="M171" s="55">
        <v>97</v>
      </c>
      <c r="N171" s="54">
        <f t="shared" si="83"/>
        <v>0</v>
      </c>
    </row>
    <row r="172" spans="1:14" s="76" customFormat="1" ht="15">
      <c r="A172" s="92"/>
      <c r="B172" s="56"/>
      <c r="C172" s="57">
        <f>C167+C168+C169+C170+C171</f>
        <v>436.39</v>
      </c>
      <c r="D172" s="58">
        <f>D167+D168+D169+D170+D171</f>
        <v>436.39294820913409</v>
      </c>
      <c r="E172" s="59">
        <f t="shared" si="80"/>
        <v>-2.9482091341037631E-3</v>
      </c>
      <c r="F172" s="57">
        <f>F167+F168+F169+F170+F171</f>
        <v>465.55999999999995</v>
      </c>
      <c r="G172" s="58">
        <f>G167+G168+G169+G170+G171</f>
        <v>465.55721156039266</v>
      </c>
      <c r="H172" s="59">
        <f t="shared" si="81"/>
        <v>2.7884396072863638E-3</v>
      </c>
      <c r="I172" s="57">
        <f>I167+I168+I169+I170+I171</f>
        <v>115382</v>
      </c>
      <c r="J172" s="60">
        <f>J167+J168+J169+J170+J171</f>
        <v>115382</v>
      </c>
      <c r="K172" s="61">
        <f t="shared" si="82"/>
        <v>0</v>
      </c>
      <c r="L172" s="57">
        <f>L167+L168+L169+L170+L171</f>
        <v>132622</v>
      </c>
      <c r="M172" s="60">
        <f>M167+M168+M169+M170+M171</f>
        <v>132622</v>
      </c>
      <c r="N172" s="61">
        <f t="shared" si="83"/>
        <v>0</v>
      </c>
    </row>
    <row r="173" spans="1:14" s="79" customFormat="1">
      <c r="A173" s="93"/>
      <c r="B173" s="48"/>
      <c r="C173" s="49"/>
      <c r="D173" s="50"/>
      <c r="E173" s="51"/>
      <c r="F173" s="49"/>
      <c r="G173" s="52"/>
      <c r="H173" s="51"/>
      <c r="I173" s="49"/>
      <c r="J173" s="53"/>
      <c r="K173" s="54"/>
      <c r="L173" s="49"/>
      <c r="M173" s="55"/>
      <c r="N173" s="54"/>
    </row>
    <row r="174" spans="1:14" s="76" customFormat="1" ht="15">
      <c r="A174" s="92">
        <v>22</v>
      </c>
      <c r="B174" s="44" t="s">
        <v>41</v>
      </c>
      <c r="C174" s="49"/>
      <c r="D174" s="45"/>
      <c r="E174" s="62"/>
      <c r="F174" s="49"/>
      <c r="G174" s="45"/>
      <c r="H174" s="62"/>
      <c r="I174" s="49"/>
      <c r="J174" s="45"/>
      <c r="K174" s="63"/>
      <c r="L174" s="49"/>
      <c r="M174" s="45"/>
      <c r="N174" s="63"/>
    </row>
    <row r="175" spans="1:14" s="79" customFormat="1">
      <c r="A175" s="93"/>
      <c r="B175" s="48" t="s">
        <v>3</v>
      </c>
      <c r="C175" s="49">
        <v>26.72</v>
      </c>
      <c r="D175" s="50">
        <v>26.723076822999996</v>
      </c>
      <c r="E175" s="51">
        <f>C175-D175</f>
        <v>-3.0768229999971197E-3</v>
      </c>
      <c r="F175" s="49">
        <v>51.61</v>
      </c>
      <c r="G175" s="52">
        <v>51.605756590000013</v>
      </c>
      <c r="H175" s="51">
        <f>F175-G175</f>
        <v>4.2434099999866248E-3</v>
      </c>
      <c r="I175" s="49">
        <v>837</v>
      </c>
      <c r="J175" s="53">
        <v>837</v>
      </c>
      <c r="K175" s="54">
        <f>I175-J175</f>
        <v>0</v>
      </c>
      <c r="L175" s="49">
        <v>1330</v>
      </c>
      <c r="M175" s="55">
        <v>1330</v>
      </c>
      <c r="N175" s="54">
        <f>L175-M175</f>
        <v>0</v>
      </c>
    </row>
    <row r="176" spans="1:14" s="79" customFormat="1">
      <c r="A176" s="93"/>
      <c r="B176" s="48" t="s">
        <v>4</v>
      </c>
      <c r="C176" s="49">
        <v>251.89</v>
      </c>
      <c r="D176" s="50">
        <v>251.88701532199997</v>
      </c>
      <c r="E176" s="51">
        <f t="shared" ref="E176:E180" si="84">C176-D176</f>
        <v>2.9846780000184481E-3</v>
      </c>
      <c r="F176" s="49">
        <v>302.13</v>
      </c>
      <c r="G176" s="64">
        <v>302.12530738299995</v>
      </c>
      <c r="H176" s="51">
        <f t="shared" ref="H176:H180" si="85">F176-G176</f>
        <v>4.6926170000460843E-3</v>
      </c>
      <c r="I176" s="49">
        <v>58896</v>
      </c>
      <c r="J176" s="53">
        <v>58896</v>
      </c>
      <c r="K176" s="54">
        <f t="shared" ref="K176:K180" si="86">I176-J176</f>
        <v>0</v>
      </c>
      <c r="L176" s="49">
        <v>66416</v>
      </c>
      <c r="M176" s="65">
        <v>66416</v>
      </c>
      <c r="N176" s="54">
        <f t="shared" ref="N176:N180" si="87">L176-M176</f>
        <v>0</v>
      </c>
    </row>
    <row r="177" spans="1:14">
      <c r="A177" s="93"/>
      <c r="B177" s="48" t="s">
        <v>5</v>
      </c>
      <c r="C177" s="49">
        <v>13.39</v>
      </c>
      <c r="D177" s="50">
        <v>13.390915575000003</v>
      </c>
      <c r="E177" s="51">
        <f t="shared" si="84"/>
        <v>-9.1557500000227776E-4</v>
      </c>
      <c r="F177" s="49">
        <v>17.649999999999999</v>
      </c>
      <c r="G177" s="52">
        <v>17.652885600000001</v>
      </c>
      <c r="H177" s="51">
        <f t="shared" si="85"/>
        <v>-2.8856000000025972E-3</v>
      </c>
      <c r="I177" s="49">
        <v>1</v>
      </c>
      <c r="J177" s="53">
        <v>1</v>
      </c>
      <c r="K177" s="54">
        <f t="shared" si="86"/>
        <v>0</v>
      </c>
      <c r="L177" s="49">
        <v>0</v>
      </c>
      <c r="M177" s="55">
        <v>0</v>
      </c>
      <c r="N177" s="54">
        <f t="shared" si="87"/>
        <v>0</v>
      </c>
    </row>
    <row r="178" spans="1:14">
      <c r="A178" s="93"/>
      <c r="B178" s="48" t="s">
        <v>6</v>
      </c>
      <c r="C178" s="49">
        <v>2.33</v>
      </c>
      <c r="D178" s="50">
        <v>7.2879493210005037</v>
      </c>
      <c r="E178" s="51">
        <f t="shared" si="84"/>
        <v>-4.9579493210005037</v>
      </c>
      <c r="F178" s="49">
        <v>0.92</v>
      </c>
      <c r="G178" s="52">
        <v>0.92258253200000018</v>
      </c>
      <c r="H178" s="51">
        <f t="shared" si="85"/>
        <v>-2.5825320000001373E-3</v>
      </c>
      <c r="I178" s="49">
        <v>0</v>
      </c>
      <c r="J178" s="53">
        <v>7</v>
      </c>
      <c r="K178" s="54">
        <f t="shared" si="86"/>
        <v>-7</v>
      </c>
      <c r="L178" s="49">
        <v>0</v>
      </c>
      <c r="M178" s="55">
        <v>0</v>
      </c>
      <c r="N178" s="54">
        <f t="shared" si="87"/>
        <v>0</v>
      </c>
    </row>
    <row r="179" spans="1:14">
      <c r="A179" s="93"/>
      <c r="B179" s="48" t="s">
        <v>25</v>
      </c>
      <c r="C179" s="49">
        <v>4.96</v>
      </c>
      <c r="D179" s="50">
        <v>0</v>
      </c>
      <c r="E179" s="51">
        <f t="shared" si="84"/>
        <v>4.96</v>
      </c>
      <c r="F179" s="49">
        <v>9.9700000000000006</v>
      </c>
      <c r="G179" s="52">
        <v>9.9679008840001178</v>
      </c>
      <c r="H179" s="51">
        <f t="shared" si="85"/>
        <v>2.0991159998828834E-3</v>
      </c>
      <c r="I179" s="49">
        <v>7</v>
      </c>
      <c r="J179" s="53">
        <v>0</v>
      </c>
      <c r="K179" s="54">
        <f t="shared" si="86"/>
        <v>7</v>
      </c>
      <c r="L179" s="49">
        <v>7</v>
      </c>
      <c r="M179" s="55">
        <v>7</v>
      </c>
      <c r="N179" s="54">
        <f t="shared" si="87"/>
        <v>0</v>
      </c>
    </row>
    <row r="180" spans="1:14" s="42" customFormat="1" ht="15">
      <c r="A180" s="92"/>
      <c r="B180" s="56"/>
      <c r="C180" s="57">
        <f>C175+C176+C177+C178+C179</f>
        <v>299.28999999999996</v>
      </c>
      <c r="D180" s="58">
        <f>D175+D176+D177+D178+D179</f>
        <v>299.28895704100046</v>
      </c>
      <c r="E180" s="59">
        <f t="shared" si="84"/>
        <v>1.0429589995055721E-3</v>
      </c>
      <c r="F180" s="57">
        <f>F175+F176+F177+F178+F179</f>
        <v>382.28000000000003</v>
      </c>
      <c r="G180" s="58">
        <f>G175+G176+G177+G178+G179</f>
        <v>382.27443298900005</v>
      </c>
      <c r="H180" s="59">
        <f t="shared" si="85"/>
        <v>5.567010999982358E-3</v>
      </c>
      <c r="I180" s="57">
        <f>I175+I176+I177+I178+I179</f>
        <v>59741</v>
      </c>
      <c r="J180" s="60">
        <f>J175+J176+J177+J178+J179</f>
        <v>59741</v>
      </c>
      <c r="K180" s="61">
        <f t="shared" si="86"/>
        <v>0</v>
      </c>
      <c r="L180" s="57">
        <f>L175+L176+L177+L178+L179</f>
        <v>67753</v>
      </c>
      <c r="M180" s="60">
        <f>M175+M176+M177+M178+M179</f>
        <v>67753</v>
      </c>
      <c r="N180" s="61">
        <f t="shared" si="87"/>
        <v>0</v>
      </c>
    </row>
    <row r="181" spans="1:14">
      <c r="A181" s="93"/>
      <c r="B181" s="48"/>
      <c r="C181" s="49"/>
      <c r="D181" s="50"/>
      <c r="E181" s="51"/>
      <c r="F181" s="49"/>
      <c r="G181" s="52"/>
      <c r="H181" s="51"/>
      <c r="I181" s="49"/>
      <c r="J181" s="53"/>
      <c r="K181" s="54"/>
      <c r="L181" s="49"/>
      <c r="M181" s="55"/>
      <c r="N181" s="54"/>
    </row>
    <row r="182" spans="1:14" s="42" customFormat="1" ht="15">
      <c r="A182" s="92">
        <v>23</v>
      </c>
      <c r="B182" s="44" t="s">
        <v>42</v>
      </c>
      <c r="C182" s="49"/>
      <c r="D182" s="45"/>
      <c r="E182" s="62"/>
      <c r="F182" s="49"/>
      <c r="G182" s="45"/>
      <c r="H182" s="62"/>
      <c r="I182" s="49"/>
      <c r="J182" s="45"/>
      <c r="K182" s="63"/>
      <c r="L182" s="49"/>
      <c r="M182" s="45"/>
      <c r="N182" s="63"/>
    </row>
    <row r="183" spans="1:14" ht="15" customHeight="1">
      <c r="A183" s="93"/>
      <c r="B183" s="48" t="s">
        <v>3</v>
      </c>
      <c r="C183" s="49">
        <v>2.6</v>
      </c>
      <c r="D183" s="50">
        <v>2.6010642000000002</v>
      </c>
      <c r="E183" s="51">
        <f>C183-D183</f>
        <v>-1.0642000000000706E-3</v>
      </c>
      <c r="F183" s="49">
        <v>2.52</v>
      </c>
      <c r="G183" s="52">
        <v>2.5243091999999998</v>
      </c>
      <c r="H183" s="51">
        <f>F183-G183</f>
        <v>-4.309199999999791E-3</v>
      </c>
      <c r="I183" s="49">
        <v>86</v>
      </c>
      <c r="J183" s="53">
        <v>86</v>
      </c>
      <c r="K183" s="54">
        <f>I183-J183</f>
        <v>0</v>
      </c>
      <c r="L183" s="49">
        <v>84</v>
      </c>
      <c r="M183" s="55">
        <v>84</v>
      </c>
      <c r="N183" s="54">
        <f>L183-M183</f>
        <v>0</v>
      </c>
    </row>
    <row r="184" spans="1:14" s="79" customFormat="1">
      <c r="A184" s="93"/>
      <c r="B184" s="48" t="s">
        <v>4</v>
      </c>
      <c r="C184" s="49">
        <v>459.37</v>
      </c>
      <c r="D184" s="50">
        <v>459.37112795116957</v>
      </c>
      <c r="E184" s="51">
        <f t="shared" ref="E184:E188" si="88">C184-D184</f>
        <v>-1.127951169564767E-3</v>
      </c>
      <c r="F184" s="49">
        <v>663.83</v>
      </c>
      <c r="G184" s="52">
        <v>663.83247687499988</v>
      </c>
      <c r="H184" s="51">
        <f t="shared" ref="H184:H188" si="89">F184-G184</f>
        <v>-2.4768749998429485E-3</v>
      </c>
      <c r="I184" s="49">
        <v>86636</v>
      </c>
      <c r="J184" s="53">
        <v>86636</v>
      </c>
      <c r="K184" s="54">
        <f t="shared" ref="K184:K188" si="90">I184-J184</f>
        <v>0</v>
      </c>
      <c r="L184" s="49">
        <v>103772</v>
      </c>
      <c r="M184" s="55">
        <v>103772</v>
      </c>
      <c r="N184" s="54">
        <f t="shared" ref="N184:N188" si="91">L184-M184</f>
        <v>0</v>
      </c>
    </row>
    <row r="185" spans="1:14" s="79" customFormat="1">
      <c r="A185" s="93"/>
      <c r="B185" s="48" t="s">
        <v>5</v>
      </c>
      <c r="C185" s="49">
        <v>0.12</v>
      </c>
      <c r="D185" s="50">
        <v>0.11702687299999996</v>
      </c>
      <c r="E185" s="51">
        <f t="shared" si="88"/>
        <v>2.9731270000000337E-3</v>
      </c>
      <c r="F185" s="49">
        <v>0</v>
      </c>
      <c r="G185" s="52">
        <v>1.4611259999999992E-3</v>
      </c>
      <c r="H185" s="51">
        <f t="shared" si="89"/>
        <v>-1.4611259999999992E-3</v>
      </c>
      <c r="I185" s="49">
        <v>0</v>
      </c>
      <c r="J185" s="53">
        <v>0</v>
      </c>
      <c r="K185" s="54">
        <f t="shared" si="90"/>
        <v>0</v>
      </c>
      <c r="L185" s="49">
        <v>0</v>
      </c>
      <c r="M185" s="55">
        <v>0</v>
      </c>
      <c r="N185" s="54">
        <f t="shared" si="91"/>
        <v>0</v>
      </c>
    </row>
    <row r="186" spans="1:14" s="79" customFormat="1">
      <c r="A186" s="93"/>
      <c r="B186" s="48" t="s">
        <v>6</v>
      </c>
      <c r="C186" s="49">
        <v>44.28</v>
      </c>
      <c r="D186" s="50">
        <v>45.898050184000006</v>
      </c>
      <c r="E186" s="51">
        <f t="shared" si="88"/>
        <v>-1.6180501840000048</v>
      </c>
      <c r="F186" s="49">
        <v>60.8</v>
      </c>
      <c r="G186" s="64">
        <v>60.803352126</v>
      </c>
      <c r="H186" s="51">
        <f t="shared" si="89"/>
        <v>-3.3521260000028974E-3</v>
      </c>
      <c r="I186" s="49">
        <v>55</v>
      </c>
      <c r="J186" s="53">
        <v>70</v>
      </c>
      <c r="K186" s="54">
        <f t="shared" si="90"/>
        <v>-15</v>
      </c>
      <c r="L186" s="49">
        <v>54</v>
      </c>
      <c r="M186" s="65">
        <v>54</v>
      </c>
      <c r="N186" s="54">
        <f t="shared" si="91"/>
        <v>0</v>
      </c>
    </row>
    <row r="187" spans="1:14" s="79" customFormat="1">
      <c r="A187" s="93"/>
      <c r="B187" s="48" t="s">
        <v>25</v>
      </c>
      <c r="C187" s="49">
        <v>1.62</v>
      </c>
      <c r="D187" s="50">
        <v>0</v>
      </c>
      <c r="E187" s="51">
        <f t="shared" si="88"/>
        <v>1.62</v>
      </c>
      <c r="F187" s="49">
        <v>0.31</v>
      </c>
      <c r="G187" s="52">
        <v>0.31474826900000002</v>
      </c>
      <c r="H187" s="51">
        <f t="shared" si="89"/>
        <v>-4.7482690000000272E-3</v>
      </c>
      <c r="I187" s="49">
        <v>15</v>
      </c>
      <c r="J187" s="53">
        <v>0</v>
      </c>
      <c r="K187" s="54">
        <f t="shared" si="90"/>
        <v>15</v>
      </c>
      <c r="L187" s="49">
        <v>7</v>
      </c>
      <c r="M187" s="55">
        <v>7</v>
      </c>
      <c r="N187" s="54">
        <f t="shared" si="91"/>
        <v>0</v>
      </c>
    </row>
    <row r="188" spans="1:14" s="76" customFormat="1" ht="15">
      <c r="A188" s="92"/>
      <c r="B188" s="56"/>
      <c r="C188" s="57">
        <f>C183+C184+C185+C186+C187</f>
        <v>507.99</v>
      </c>
      <c r="D188" s="58">
        <f>D183+D184+D185+D186+D187</f>
        <v>507.98726920816955</v>
      </c>
      <c r="E188" s="59">
        <f t="shared" si="88"/>
        <v>2.7307918304586565E-3</v>
      </c>
      <c r="F188" s="57">
        <f>F183+F184+F185+F186+F187</f>
        <v>727.45999999999992</v>
      </c>
      <c r="G188" s="58">
        <f>G183+G184+G185+G186+G187</f>
        <v>727.47634759599987</v>
      </c>
      <c r="H188" s="59">
        <f t="shared" si="89"/>
        <v>-1.6347595999945952E-2</v>
      </c>
      <c r="I188" s="57">
        <f>I183+I184+I185+I186+I187</f>
        <v>86792</v>
      </c>
      <c r="J188" s="60">
        <f>J183+J184+J185+J186+J187</f>
        <v>86792</v>
      </c>
      <c r="K188" s="61">
        <f t="shared" si="90"/>
        <v>0</v>
      </c>
      <c r="L188" s="57">
        <f>L183+L184+L185+L186+L187</f>
        <v>103917</v>
      </c>
      <c r="M188" s="60">
        <f>M183+M184+M185+M186+M187</f>
        <v>103917</v>
      </c>
      <c r="N188" s="61">
        <f t="shared" si="91"/>
        <v>0</v>
      </c>
    </row>
    <row r="189" spans="1:14" s="79" customFormat="1">
      <c r="A189" s="93"/>
      <c r="B189" s="48"/>
      <c r="C189" s="49"/>
      <c r="D189" s="50"/>
      <c r="E189" s="51"/>
      <c r="F189" s="49"/>
      <c r="G189" s="52"/>
      <c r="H189" s="51"/>
      <c r="I189" s="49"/>
      <c r="J189" s="53"/>
      <c r="K189" s="54"/>
      <c r="L189" s="49"/>
      <c r="M189" s="55"/>
      <c r="N189" s="54"/>
    </row>
    <row r="190" spans="1:14" s="76" customFormat="1" ht="15">
      <c r="A190" s="56"/>
      <c r="B190" s="44" t="s">
        <v>10</v>
      </c>
      <c r="C190" s="49"/>
      <c r="D190" s="45"/>
      <c r="E190" s="62"/>
      <c r="F190" s="49"/>
      <c r="G190" s="45"/>
      <c r="H190" s="62"/>
      <c r="I190" s="49"/>
      <c r="J190" s="45"/>
      <c r="K190" s="63"/>
      <c r="L190" s="49"/>
      <c r="M190" s="45"/>
      <c r="N190" s="63"/>
    </row>
    <row r="191" spans="1:14">
      <c r="A191" s="48"/>
      <c r="B191" s="48" t="s">
        <v>3</v>
      </c>
      <c r="C191" s="94">
        <f>C7+C15+C23+C31+C39+C47+C55+C63+C71+C79+C87+C95+C103+C111+C119+C127+C135+C143+C151+C159+C167+C175+C183</f>
        <v>2099.4699999999993</v>
      </c>
      <c r="D191" s="94">
        <f>D7+D15+D23+D31+D39+D47+D55+D63+D71+D79+D87+D95+D103+D111+D119+D127+D135+D143+D151+D159+D167+D175+D183</f>
        <v>2099.482296857911</v>
      </c>
      <c r="E191" s="51">
        <f>C191-D191</f>
        <v>-1.2296857911678671E-2</v>
      </c>
      <c r="F191" s="94">
        <f>F7+F15+F23+F31+F39+F47+F55+F63+F71+F79+F87+F95+F103+F111+F119+F127+F135+F143+F151+F159+F167+F175+F183</f>
        <v>2548.0100000000007</v>
      </c>
      <c r="G191" s="94">
        <f>G7+G15+G23+G31+G39+G47+G55+G63+G71+G79+G87+G95+G103+G111+G119+G127+G135+G143+G151+G159+G167+G175+G183</f>
        <v>2547.9452350367915</v>
      </c>
      <c r="H191" s="51">
        <f>F191-G191</f>
        <v>6.4764963209199777E-2</v>
      </c>
      <c r="I191" s="95">
        <f>I7+I15+I23+I31+I39+I47+I55+I63+I71+I79+I87+I95+I103+I111+I119+I127+I135+I143+I151+I159+I167+I175+I183</f>
        <v>218649</v>
      </c>
      <c r="J191" s="95">
        <f>J7+J15+J23+J31+J39+J47+J55+J63+J71+J79+J87+J95+J103+J111+J119+J127+J135+J143+J151+J159+J167+J175+J183</f>
        <v>218649</v>
      </c>
      <c r="K191" s="54">
        <f>I191-J191</f>
        <v>0</v>
      </c>
      <c r="L191" s="95">
        <f>L7+L15+L23+L31+L39+L47+L55+L63+L71+L79+L87+L95+L103+L111+L119+L127+L135+L143+L151+L159+L167+L175+L183</f>
        <v>111816</v>
      </c>
      <c r="M191" s="95">
        <f>M7+M15+M23+M31+M39+M47+M55+M63+M71+M79+M87+M95+M103+M111+M119+M127+M135+M143+M151+M159+M167+M175+M183</f>
        <v>111808</v>
      </c>
      <c r="N191" s="54">
        <f>L191-M191</f>
        <v>8</v>
      </c>
    </row>
    <row r="192" spans="1:14">
      <c r="A192" s="48"/>
      <c r="B192" s="48" t="s">
        <v>4</v>
      </c>
      <c r="C192" s="94">
        <f t="shared" ref="C192:D192" si="92">C8+C16+C24+C32+C40+C48+C56+C64+C72+C80+C88+C96+C104+C112+C120+C128+C136+C144+C152+C160+C168+C176+C184</f>
        <v>14076.94</v>
      </c>
      <c r="D192" s="94">
        <f t="shared" si="92"/>
        <v>14076.921407537175</v>
      </c>
      <c r="E192" s="51">
        <f t="shared" ref="E192:E196" si="93">C192-D192</f>
        <v>1.8592462825836265E-2</v>
      </c>
      <c r="F192" s="94">
        <f t="shared" ref="F192:G192" si="94">F8+F16+F24+F32+F40+F48+F56+F64+F72+F80+F88+F96+F104+F112+F120+F128+F136+F144+F152+F160+F168+F176+F184</f>
        <v>19049.410000000003</v>
      </c>
      <c r="G192" s="94">
        <f t="shared" si="94"/>
        <v>19050.063776368137</v>
      </c>
      <c r="H192" s="51">
        <f t="shared" ref="H192:H196" si="95">F192-G192</f>
        <v>-0.65377636813354911</v>
      </c>
      <c r="I192" s="95">
        <f t="shared" ref="I192:J192" si="96">I8+I16+I24+I32+I40+I48+I56+I64+I72+I80+I88+I96+I104+I112+I120+I128+I136+I144+I152+I160+I168+I176+I184</f>
        <v>3161443</v>
      </c>
      <c r="J192" s="95">
        <f t="shared" si="96"/>
        <v>3161440</v>
      </c>
      <c r="K192" s="54">
        <f t="shared" ref="K192:K196" si="97">I192-J192</f>
        <v>3</v>
      </c>
      <c r="L192" s="95">
        <f t="shared" ref="L192:M192" si="98">L8+L16+L24+L32+L40+L48+L56+L64+L72+L80+L88+L96+L104+L112+L120+L128+L136+L144+L152+L160+L168+L176+L184</f>
        <v>3713563</v>
      </c>
      <c r="M192" s="95">
        <f t="shared" si="98"/>
        <v>3713558</v>
      </c>
      <c r="N192" s="54">
        <f t="shared" ref="N192:N196" si="99">L192-M192</f>
        <v>5</v>
      </c>
    </row>
    <row r="193" spans="1:14">
      <c r="A193" s="48"/>
      <c r="B193" s="48" t="s">
        <v>5</v>
      </c>
      <c r="C193" s="94">
        <f t="shared" ref="C193:D193" si="100">C9+C17+C25+C33+C41+C49+C57+C65+C73+C81+C89+C97+C105+C113+C121+C129+C137+C145+C153+C161+C169+C177+C185</f>
        <v>8296.8700000000008</v>
      </c>
      <c r="D193" s="94">
        <f t="shared" si="100"/>
        <v>9080.3430562365211</v>
      </c>
      <c r="E193" s="51">
        <f t="shared" si="93"/>
        <v>-783.47305623652028</v>
      </c>
      <c r="F193" s="94">
        <f t="shared" ref="F193:G193" si="101">F9+F17+F25+F33+F41+F49+F57+F65+F73+F81+F89+F97+F105+F113+F121+F129+F137+F145+F153+F161+F169+F177+F185</f>
        <v>8793.6999999999989</v>
      </c>
      <c r="G193" s="94">
        <f t="shared" si="101"/>
        <v>8793.692373366428</v>
      </c>
      <c r="H193" s="51">
        <f t="shared" si="95"/>
        <v>7.6266335709078703E-3</v>
      </c>
      <c r="I193" s="95">
        <f t="shared" ref="I193:J193" si="102">I9+I17+I25+I33+I41+I49+I57+I65+I73+I81+I89+I97+I105+I113+I121+I129+I137+I145+I153+I161+I169+I177+I185</f>
        <v>394</v>
      </c>
      <c r="J193" s="95">
        <f t="shared" si="102"/>
        <v>1607</v>
      </c>
      <c r="K193" s="54">
        <f t="shared" si="97"/>
        <v>-1213</v>
      </c>
      <c r="L193" s="95">
        <f t="shared" ref="L193:M193" si="103">L9+L17+L25+L33+L41+L49+L57+L65+L73+L81+L89+L97+L105+L113+L121+L129+L137+L145+L153+L161+L169+L177+L185</f>
        <v>549</v>
      </c>
      <c r="M193" s="95">
        <f t="shared" si="103"/>
        <v>549</v>
      </c>
      <c r="N193" s="54">
        <f t="shared" si="99"/>
        <v>0</v>
      </c>
    </row>
    <row r="194" spans="1:14">
      <c r="A194" s="48"/>
      <c r="B194" s="48" t="s">
        <v>6</v>
      </c>
      <c r="C194" s="94">
        <f t="shared" ref="C194:D194" si="104">C10+C18+C26+C34+C42+C50+C58+C66+C74+C82+C90+C98+C106+C114+C122+C130+C138+C146+C154+C162+C170+C178+C186</f>
        <v>1724.6199999999997</v>
      </c>
      <c r="D194" s="94">
        <f t="shared" si="104"/>
        <v>2884.7654143757031</v>
      </c>
      <c r="E194" s="51">
        <f t="shared" si="93"/>
        <v>-1160.1454143757035</v>
      </c>
      <c r="F194" s="94">
        <f t="shared" ref="F194:G194" si="105">F10+F18+F26+F34+F42+F50+F58+F66+F74+F82+F90+F98+F106+F114+F122+F130+F138+F146+F154+F162+F170+F178+F186</f>
        <v>398.84000000000003</v>
      </c>
      <c r="G194" s="94">
        <f t="shared" si="105"/>
        <v>398.85832762566952</v>
      </c>
      <c r="H194" s="51">
        <f t="shared" si="95"/>
        <v>-1.8327625669485315E-2</v>
      </c>
      <c r="I194" s="95">
        <f t="shared" ref="I194:J194" si="106">I10+I18+I26+I34+I42+I50+I58+I66+I74+I82+I90+I98+I106+I114+I122+I130+I138+I146+I154+I162+I170+I178+I186</f>
        <v>428</v>
      </c>
      <c r="J194" s="95">
        <f t="shared" si="106"/>
        <v>2364</v>
      </c>
      <c r="K194" s="54">
        <f t="shared" si="97"/>
        <v>-1936</v>
      </c>
      <c r="L194" s="95">
        <f t="shared" ref="L194:M194" si="107">L10+L18+L26+L34+L42+L50+L58+L66+L74+L82+L90+L98+L106+L114+L122+L130+L138+L146+L154+L162+L170+L178+L186</f>
        <v>375</v>
      </c>
      <c r="M194" s="95">
        <f t="shared" si="107"/>
        <v>375</v>
      </c>
      <c r="N194" s="54">
        <f t="shared" si="99"/>
        <v>0</v>
      </c>
    </row>
    <row r="195" spans="1:14">
      <c r="A195" s="48"/>
      <c r="B195" s="48" t="s">
        <v>25</v>
      </c>
      <c r="C195" s="94">
        <f t="shared" ref="C195:D195" si="108">C11+C19+C27+C35+C43+C51+C59+C67+C75+C83+C91+C99+C107+C115+C123+C131+C139+C147+C155+C163+C171+C179+C187</f>
        <v>1672.3999999999999</v>
      </c>
      <c r="D195" s="94">
        <f t="shared" si="108"/>
        <v>0</v>
      </c>
      <c r="E195" s="51">
        <f t="shared" si="93"/>
        <v>1672.3999999999999</v>
      </c>
      <c r="F195" s="94">
        <f t="shared" ref="F195:G195" si="109">F11+F19+F27+F35+F43+F51+F59+F67+F75+F83+F91+F99+F107+F115+F123+F131+F139+F147+F155+F163+F171+F179+F187</f>
        <v>1831.79</v>
      </c>
      <c r="G195" s="94">
        <f t="shared" si="109"/>
        <v>1831.7746631856198</v>
      </c>
      <c r="H195" s="51">
        <f t="shared" si="95"/>
        <v>1.5336814380134456E-2</v>
      </c>
      <c r="I195" s="95">
        <f t="shared" ref="I195:J195" si="110">I11+I19+I27+I35+I43+I51+I59+I67+I75+I83+I91+I99+I107+I115+I123+I131+I139+I147+I155+I163+I171+I179+I187</f>
        <v>2205</v>
      </c>
      <c r="J195" s="95">
        <f t="shared" si="110"/>
        <v>0</v>
      </c>
      <c r="K195" s="54">
        <f t="shared" si="97"/>
        <v>2205</v>
      </c>
      <c r="L195" s="95">
        <f t="shared" ref="L195:M195" si="111">L11+L19+L27+L35+L43+L51+L59+L67+L75+L83+L91+L99+L107+L115+L123+L131+L139+L147+L155+L163+L171+L179+L187</f>
        <v>3504</v>
      </c>
      <c r="M195" s="95">
        <f t="shared" si="111"/>
        <v>3504</v>
      </c>
      <c r="N195" s="54">
        <f t="shared" si="99"/>
        <v>0</v>
      </c>
    </row>
    <row r="196" spans="1:14" s="42" customFormat="1" ht="15">
      <c r="A196" s="56"/>
      <c r="B196" s="56"/>
      <c r="C196" s="57">
        <f>C191+C192+C193+C194+C195</f>
        <v>27870.3</v>
      </c>
      <c r="D196" s="58">
        <f>D191+D192+D193+D194+D195</f>
        <v>28141.512175007309</v>
      </c>
      <c r="E196" s="59">
        <f t="shared" si="93"/>
        <v>-271.21217500730927</v>
      </c>
      <c r="F196" s="57">
        <f>F191+F192+F193+F194+F195</f>
        <v>32621.750000000004</v>
      </c>
      <c r="G196" s="58">
        <f>G191+G192+G193+G194+G195</f>
        <v>32622.334375582643</v>
      </c>
      <c r="H196" s="59">
        <f t="shared" si="95"/>
        <v>-0.58437558263904066</v>
      </c>
      <c r="I196" s="57">
        <f>I191+I192+I193+I194+I195</f>
        <v>3383119</v>
      </c>
      <c r="J196" s="60">
        <f>J191+J192+J193+J194+J195</f>
        <v>3384060</v>
      </c>
      <c r="K196" s="61">
        <f t="shared" si="97"/>
        <v>-941</v>
      </c>
      <c r="L196" s="57">
        <f>L191+L192+L193+L194+L195</f>
        <v>3829807</v>
      </c>
      <c r="M196" s="60">
        <f>M191+M192+M193+M194+M195</f>
        <v>3829794</v>
      </c>
      <c r="N196" s="61">
        <f t="shared" si="99"/>
        <v>13</v>
      </c>
    </row>
    <row r="197" spans="1:14">
      <c r="A197" s="48"/>
      <c r="B197" s="48"/>
      <c r="C197" s="49"/>
      <c r="D197" s="74"/>
      <c r="E197" s="87"/>
      <c r="F197" s="49"/>
      <c r="G197" s="52"/>
      <c r="H197" s="87"/>
      <c r="I197" s="49"/>
      <c r="J197" s="75"/>
      <c r="K197" s="88"/>
      <c r="L197" s="49"/>
      <c r="M197" s="55"/>
      <c r="N197" s="88"/>
    </row>
    <row r="198" spans="1:14" s="42" customFormat="1" ht="15">
      <c r="A198" s="43">
        <v>24</v>
      </c>
      <c r="B198" s="44" t="s">
        <v>1</v>
      </c>
      <c r="C198" s="49"/>
      <c r="D198" s="45"/>
      <c r="E198" s="62"/>
      <c r="F198" s="49"/>
      <c r="G198" s="45"/>
      <c r="H198" s="62"/>
      <c r="I198" s="49"/>
      <c r="J198" s="45"/>
      <c r="K198" s="63"/>
      <c r="L198" s="49"/>
      <c r="M198" s="45"/>
      <c r="N198" s="63"/>
    </row>
    <row r="199" spans="1:14">
      <c r="A199" s="48"/>
      <c r="B199" s="48" t="s">
        <v>3</v>
      </c>
      <c r="C199" s="49">
        <v>17254.310000000001</v>
      </c>
      <c r="D199" s="50">
        <v>17254.310500000003</v>
      </c>
      <c r="E199" s="51">
        <f>C199-D199</f>
        <v>-5.0000000192085281E-4</v>
      </c>
      <c r="F199" s="49">
        <v>19679.86</v>
      </c>
      <c r="G199" s="52">
        <v>19679.857604500001</v>
      </c>
      <c r="H199" s="51">
        <f>F199-G199</f>
        <v>2.3954999996931292E-3</v>
      </c>
      <c r="I199" s="49">
        <v>778671</v>
      </c>
      <c r="J199" s="75">
        <v>778671</v>
      </c>
      <c r="K199" s="54">
        <f>I199-J199</f>
        <v>0</v>
      </c>
      <c r="L199" s="49">
        <v>779922</v>
      </c>
      <c r="M199" s="55">
        <v>779922</v>
      </c>
      <c r="N199" s="54">
        <f>L199-M199</f>
        <v>0</v>
      </c>
    </row>
    <row r="200" spans="1:14">
      <c r="A200" s="48"/>
      <c r="B200" s="48" t="s">
        <v>4</v>
      </c>
      <c r="C200" s="49">
        <v>11841.89</v>
      </c>
      <c r="D200" s="50">
        <v>11841.886499999999</v>
      </c>
      <c r="E200" s="51">
        <f t="shared" ref="E200:E204" si="112">C200-D200</f>
        <v>3.5000000007130438E-3</v>
      </c>
      <c r="F200" s="49">
        <v>13830.67</v>
      </c>
      <c r="G200" s="52">
        <v>13830.665476499998</v>
      </c>
      <c r="H200" s="51">
        <f t="shared" ref="H200:H204" si="113">F200-G200</f>
        <v>4.5235000015964033E-3</v>
      </c>
      <c r="I200" s="49">
        <v>9619908</v>
      </c>
      <c r="J200" s="75">
        <v>9619908</v>
      </c>
      <c r="K200" s="54">
        <f t="shared" ref="K200:K204" si="114">I200-J200</f>
        <v>0</v>
      </c>
      <c r="L200" s="49">
        <v>10441497</v>
      </c>
      <c r="M200" s="55">
        <v>10441497</v>
      </c>
      <c r="N200" s="54">
        <f t="shared" ref="N200:N204" si="115">L200-M200</f>
        <v>0</v>
      </c>
    </row>
    <row r="201" spans="1:14">
      <c r="A201" s="48"/>
      <c r="B201" s="48" t="s">
        <v>5</v>
      </c>
      <c r="C201" s="49">
        <v>43158.07</v>
      </c>
      <c r="D201" s="50">
        <v>43158.069747804999</v>
      </c>
      <c r="E201" s="51">
        <f t="shared" si="112"/>
        <v>2.5219500093953684E-4</v>
      </c>
      <c r="F201" s="49">
        <v>54772.01</v>
      </c>
      <c r="G201" s="52">
        <v>54772.006939040999</v>
      </c>
      <c r="H201" s="51">
        <f t="shared" si="113"/>
        <v>3.0609590030508116E-3</v>
      </c>
      <c r="I201" s="49">
        <v>413</v>
      </c>
      <c r="J201" s="75">
        <v>413</v>
      </c>
      <c r="K201" s="54">
        <f t="shared" si="114"/>
        <v>0</v>
      </c>
      <c r="L201" s="49">
        <v>457</v>
      </c>
      <c r="M201" s="55">
        <v>457</v>
      </c>
      <c r="N201" s="54">
        <f t="shared" si="115"/>
        <v>0</v>
      </c>
    </row>
    <row r="202" spans="1:14">
      <c r="A202" s="48"/>
      <c r="B202" s="48" t="s">
        <v>6</v>
      </c>
      <c r="C202" s="49">
        <v>2699.45</v>
      </c>
      <c r="D202" s="50">
        <v>3008.8186554510003</v>
      </c>
      <c r="E202" s="51">
        <f t="shared" si="112"/>
        <v>-309.36865545100045</v>
      </c>
      <c r="F202" s="49">
        <v>1509.21</v>
      </c>
      <c r="G202" s="52">
        <v>1509.2056919190002</v>
      </c>
      <c r="H202" s="51">
        <f t="shared" si="113"/>
        <v>4.3080809998627956E-3</v>
      </c>
      <c r="I202" s="49">
        <v>1839</v>
      </c>
      <c r="J202" s="75">
        <v>16210</v>
      </c>
      <c r="K202" s="54">
        <f t="shared" si="114"/>
        <v>-14371</v>
      </c>
      <c r="L202" s="49">
        <v>2045</v>
      </c>
      <c r="M202" s="55">
        <v>2045</v>
      </c>
      <c r="N202" s="54">
        <f t="shared" si="115"/>
        <v>0</v>
      </c>
    </row>
    <row r="203" spans="1:14">
      <c r="A203" s="48"/>
      <c r="B203" s="48" t="s">
        <v>25</v>
      </c>
      <c r="C203" s="49">
        <v>309.37</v>
      </c>
      <c r="D203" s="50">
        <v>0</v>
      </c>
      <c r="E203" s="51">
        <f t="shared" si="112"/>
        <v>309.37</v>
      </c>
      <c r="F203" s="49">
        <v>522.52</v>
      </c>
      <c r="G203" s="52">
        <v>522.51923333599996</v>
      </c>
      <c r="H203" s="51">
        <f t="shared" si="113"/>
        <v>7.6666400002523005E-4</v>
      </c>
      <c r="I203" s="49">
        <v>14371</v>
      </c>
      <c r="J203" s="75">
        <v>0</v>
      </c>
      <c r="K203" s="54">
        <f t="shared" si="114"/>
        <v>14371</v>
      </c>
      <c r="L203" s="49">
        <v>14008</v>
      </c>
      <c r="M203" s="55">
        <v>14008</v>
      </c>
      <c r="N203" s="54">
        <f t="shared" si="115"/>
        <v>0</v>
      </c>
    </row>
    <row r="204" spans="1:14" s="42" customFormat="1" ht="15">
      <c r="A204" s="56"/>
      <c r="B204" s="56"/>
      <c r="C204" s="57">
        <f>C199+C200+C201+C202+C203</f>
        <v>75263.09</v>
      </c>
      <c r="D204" s="58">
        <f>D199+D200+D201+D202+D203</f>
        <v>75263.085403256002</v>
      </c>
      <c r="E204" s="59">
        <f t="shared" si="112"/>
        <v>4.5967439946252853E-3</v>
      </c>
      <c r="F204" s="57">
        <f>F199+F200+F201+F202+F203</f>
        <v>90314.270000000019</v>
      </c>
      <c r="G204" s="58">
        <f>G199+G200+G201+G202+G203</f>
        <v>90314.254945296008</v>
      </c>
      <c r="H204" s="59">
        <f t="shared" si="113"/>
        <v>1.5054704010253772E-2</v>
      </c>
      <c r="I204" s="57">
        <f>I199+I200+I201+I202+I203</f>
        <v>10415202</v>
      </c>
      <c r="J204" s="60">
        <f>J199+J200+J201+J202+J203</f>
        <v>10415202</v>
      </c>
      <c r="K204" s="61">
        <f t="shared" si="114"/>
        <v>0</v>
      </c>
      <c r="L204" s="57">
        <f>L199+L200+L201+L202+L203</f>
        <v>11237929</v>
      </c>
      <c r="M204" s="60">
        <f>M199+M200+M201+M202+M203</f>
        <v>11237929</v>
      </c>
      <c r="N204" s="61">
        <f t="shared" si="115"/>
        <v>0</v>
      </c>
    </row>
    <row r="205" spans="1:14">
      <c r="A205" s="48"/>
      <c r="B205" s="48"/>
      <c r="C205" s="49"/>
      <c r="D205" s="50"/>
      <c r="E205" s="51"/>
      <c r="F205" s="49"/>
      <c r="G205" s="52"/>
      <c r="H205" s="51"/>
      <c r="I205" s="49"/>
      <c r="J205" s="75"/>
      <c r="K205" s="54"/>
      <c r="L205" s="49"/>
      <c r="M205" s="55"/>
      <c r="N205" s="54"/>
    </row>
    <row r="206" spans="1:14" s="42" customFormat="1" ht="15">
      <c r="A206" s="56"/>
      <c r="B206" s="44" t="s">
        <v>11</v>
      </c>
      <c r="C206" s="57"/>
      <c r="D206" s="45"/>
      <c r="E206" s="62"/>
      <c r="F206" s="57"/>
      <c r="G206" s="45"/>
      <c r="H206" s="62"/>
      <c r="I206" s="57"/>
      <c r="J206" s="45"/>
      <c r="K206" s="63"/>
      <c r="L206" s="57"/>
      <c r="M206" s="45"/>
      <c r="N206" s="63"/>
    </row>
    <row r="207" spans="1:14">
      <c r="A207" s="48"/>
      <c r="B207" s="48" t="s">
        <v>3</v>
      </c>
      <c r="C207" s="74">
        <f>C191+C199</f>
        <v>19353.78</v>
      </c>
      <c r="D207" s="74">
        <f>D191+D199</f>
        <v>19353.792796857913</v>
      </c>
      <c r="E207" s="51">
        <f>C207-D207</f>
        <v>-1.2796857914509019E-2</v>
      </c>
      <c r="F207" s="74">
        <f>F191+F199</f>
        <v>22227.870000000003</v>
      </c>
      <c r="G207" s="74">
        <f>G191+G199</f>
        <v>22227.802839536791</v>
      </c>
      <c r="H207" s="51">
        <f>F207-G207</f>
        <v>6.7160463211621391E-2</v>
      </c>
      <c r="I207" s="75">
        <f>I191+I199</f>
        <v>997320</v>
      </c>
      <c r="J207" s="75">
        <f>J191+J199</f>
        <v>997320</v>
      </c>
      <c r="K207" s="54">
        <f>I207-J207</f>
        <v>0</v>
      </c>
      <c r="L207" s="75">
        <f>L191+L199</f>
        <v>891738</v>
      </c>
      <c r="M207" s="75">
        <f>M191+M199</f>
        <v>891730</v>
      </c>
      <c r="N207" s="54">
        <f>L207-M207</f>
        <v>8</v>
      </c>
    </row>
    <row r="208" spans="1:14">
      <c r="A208" s="48"/>
      <c r="B208" s="48" t="s">
        <v>4</v>
      </c>
      <c r="C208" s="74">
        <f t="shared" ref="C208:D208" si="116">C192+C200</f>
        <v>25918.83</v>
      </c>
      <c r="D208" s="74">
        <f t="shared" si="116"/>
        <v>25918.807907537172</v>
      </c>
      <c r="E208" s="51">
        <f t="shared" ref="E208:E212" si="117">C208-D208</f>
        <v>2.2092462830187287E-2</v>
      </c>
      <c r="F208" s="74">
        <f t="shared" ref="F208:G208" si="118">F192+F200</f>
        <v>32880.080000000002</v>
      </c>
      <c r="G208" s="74">
        <f t="shared" si="118"/>
        <v>32880.729252868136</v>
      </c>
      <c r="H208" s="51">
        <f t="shared" ref="H208:H212" si="119">F208-G208</f>
        <v>-0.6492528681337717</v>
      </c>
      <c r="I208" s="75">
        <f t="shared" ref="I208:J208" si="120">I192+I200</f>
        <v>12781351</v>
      </c>
      <c r="J208" s="75">
        <f t="shared" si="120"/>
        <v>12781348</v>
      </c>
      <c r="K208" s="54">
        <f t="shared" ref="K208:K212" si="121">I208-J208</f>
        <v>3</v>
      </c>
      <c r="L208" s="75">
        <f t="shared" ref="L208:M208" si="122">L192+L200</f>
        <v>14155060</v>
      </c>
      <c r="M208" s="75">
        <f t="shared" si="122"/>
        <v>14155055</v>
      </c>
      <c r="N208" s="54">
        <f t="shared" ref="N208:N212" si="123">L208-M208</f>
        <v>5</v>
      </c>
    </row>
    <row r="209" spans="1:14">
      <c r="A209" s="48"/>
      <c r="B209" s="48" t="s">
        <v>5</v>
      </c>
      <c r="C209" s="74">
        <f t="shared" ref="C209:D209" si="124">C193+C201</f>
        <v>51454.94</v>
      </c>
      <c r="D209" s="74">
        <f t="shared" si="124"/>
        <v>52238.412804041523</v>
      </c>
      <c r="E209" s="51">
        <f t="shared" si="117"/>
        <v>-783.47280404152116</v>
      </c>
      <c r="F209" s="74">
        <f t="shared" ref="F209:G209" si="125">F193+F201</f>
        <v>63565.71</v>
      </c>
      <c r="G209" s="74">
        <f t="shared" si="125"/>
        <v>63565.699312407429</v>
      </c>
      <c r="H209" s="51">
        <f t="shared" si="119"/>
        <v>1.0687592570320703E-2</v>
      </c>
      <c r="I209" s="75">
        <f t="shared" ref="I209:J209" si="126">I193+I201</f>
        <v>807</v>
      </c>
      <c r="J209" s="75">
        <f t="shared" si="126"/>
        <v>2020</v>
      </c>
      <c r="K209" s="54">
        <f t="shared" si="121"/>
        <v>-1213</v>
      </c>
      <c r="L209" s="75">
        <f t="shared" ref="L209:M209" si="127">L193+L201</f>
        <v>1006</v>
      </c>
      <c r="M209" s="75">
        <f t="shared" si="127"/>
        <v>1006</v>
      </c>
      <c r="N209" s="54">
        <f t="shared" si="123"/>
        <v>0</v>
      </c>
    </row>
    <row r="210" spans="1:14">
      <c r="A210" s="48"/>
      <c r="B210" s="48" t="s">
        <v>6</v>
      </c>
      <c r="C210" s="74">
        <f t="shared" ref="C210:D210" si="128">C194+C202</f>
        <v>4424.07</v>
      </c>
      <c r="D210" s="74">
        <f t="shared" si="128"/>
        <v>5893.5840698267039</v>
      </c>
      <c r="E210" s="51">
        <f t="shared" si="117"/>
        <v>-1469.5140698267041</v>
      </c>
      <c r="F210" s="74">
        <f t="shared" ref="F210:G210" si="129">F194+F202</f>
        <v>1908.0500000000002</v>
      </c>
      <c r="G210" s="74">
        <f t="shared" si="129"/>
        <v>1908.0640195446697</v>
      </c>
      <c r="H210" s="51">
        <f t="shared" si="119"/>
        <v>-1.4019544669508832E-2</v>
      </c>
      <c r="I210" s="75">
        <f t="shared" ref="I210:J210" si="130">I194+I202</f>
        <v>2267</v>
      </c>
      <c r="J210" s="75">
        <f t="shared" si="130"/>
        <v>18574</v>
      </c>
      <c r="K210" s="54">
        <f t="shared" si="121"/>
        <v>-16307</v>
      </c>
      <c r="L210" s="75">
        <f t="shared" ref="L210:M210" si="131">L194+L202</f>
        <v>2420</v>
      </c>
      <c r="M210" s="75">
        <f t="shared" si="131"/>
        <v>2420</v>
      </c>
      <c r="N210" s="54">
        <f t="shared" si="123"/>
        <v>0</v>
      </c>
    </row>
    <row r="211" spans="1:14">
      <c r="A211" s="48"/>
      <c r="B211" s="48" t="s">
        <v>25</v>
      </c>
      <c r="C211" s="74">
        <f t="shared" ref="C211:D211" si="132">C195+C203</f>
        <v>1981.77</v>
      </c>
      <c r="D211" s="74">
        <f t="shared" si="132"/>
        <v>0</v>
      </c>
      <c r="E211" s="51">
        <f t="shared" si="117"/>
        <v>1981.77</v>
      </c>
      <c r="F211" s="74">
        <f t="shared" ref="F211:G211" si="133">F195+F203</f>
        <v>2354.31</v>
      </c>
      <c r="G211" s="74">
        <f t="shared" si="133"/>
        <v>2354.2938965216199</v>
      </c>
      <c r="H211" s="51">
        <f t="shared" si="119"/>
        <v>1.6103478380045999E-2</v>
      </c>
      <c r="I211" s="75">
        <f t="shared" ref="I211:J211" si="134">I195+I203</f>
        <v>16576</v>
      </c>
      <c r="J211" s="75">
        <f t="shared" si="134"/>
        <v>0</v>
      </c>
      <c r="K211" s="54">
        <f t="shared" si="121"/>
        <v>16576</v>
      </c>
      <c r="L211" s="75">
        <f t="shared" ref="L211:M211" si="135">L195+L203</f>
        <v>17512</v>
      </c>
      <c r="M211" s="75">
        <f t="shared" si="135"/>
        <v>17512</v>
      </c>
      <c r="N211" s="54">
        <f t="shared" si="123"/>
        <v>0</v>
      </c>
    </row>
    <row r="212" spans="1:14" s="42" customFormat="1" ht="15">
      <c r="A212" s="56"/>
      <c r="B212" s="56"/>
      <c r="C212" s="57">
        <f>C207+C208+C209+C210+C211</f>
        <v>103133.39</v>
      </c>
      <c r="D212" s="58">
        <f>D207+D208+D209+D210+D211</f>
        <v>103404.5975782633</v>
      </c>
      <c r="E212" s="59">
        <f t="shared" si="117"/>
        <v>-271.20757826330373</v>
      </c>
      <c r="F212" s="57">
        <f>F207+F208+F209+F210+F211</f>
        <v>122936.02</v>
      </c>
      <c r="G212" s="58">
        <f>G207+G208+G209+G210+G211</f>
        <v>122936.58932087866</v>
      </c>
      <c r="H212" s="59">
        <f t="shared" si="119"/>
        <v>-0.56932087865425274</v>
      </c>
      <c r="I212" s="57">
        <f>I207+I208+I209+I210+I211</f>
        <v>13798321</v>
      </c>
      <c r="J212" s="60">
        <f>J207+J208+J209+J210+J211</f>
        <v>13799262</v>
      </c>
      <c r="K212" s="61">
        <f t="shared" si="121"/>
        <v>-941</v>
      </c>
      <c r="L212" s="57">
        <f>L207+L208+L209+L210+L211</f>
        <v>15067736</v>
      </c>
      <c r="M212" s="60">
        <f>M207+M208+M209+M210+M211</f>
        <v>15067723</v>
      </c>
      <c r="N212" s="61">
        <f t="shared" si="123"/>
        <v>13</v>
      </c>
    </row>
    <row r="213" spans="1:14">
      <c r="A213" s="48"/>
      <c r="B213" s="48"/>
      <c r="C213" s="40"/>
      <c r="D213" s="52"/>
      <c r="E213" s="52"/>
      <c r="F213" s="40"/>
      <c r="G213" s="52"/>
      <c r="H213" s="52"/>
      <c r="I213" s="40"/>
      <c r="J213" s="55"/>
      <c r="K213" s="55"/>
      <c r="L213" s="40"/>
      <c r="M213" s="55"/>
      <c r="N213" s="40"/>
    </row>
    <row r="214" spans="1:14">
      <c r="A214" s="96"/>
      <c r="B214" s="96"/>
      <c r="C214" s="89"/>
      <c r="D214" s="97"/>
      <c r="E214" s="97"/>
      <c r="F214" s="89"/>
      <c r="G214" s="97"/>
      <c r="H214" s="97"/>
      <c r="I214" s="89"/>
      <c r="J214" s="98"/>
      <c r="K214" s="98"/>
      <c r="L214" s="89"/>
      <c r="M214" s="98"/>
    </row>
    <row r="215" spans="1:14">
      <c r="A215" s="99" t="s">
        <v>24</v>
      </c>
      <c r="M215" s="79"/>
    </row>
    <row r="216" spans="1:14">
      <c r="A216" s="99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zoomScaleSheetLayoutView="70" workbookViewId="0">
      <selection activeCell="H120" sqref="H120"/>
    </sheetView>
  </sheetViews>
  <sheetFormatPr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30"/>
      <c r="B1" s="137" t="s">
        <v>61</v>
      </c>
      <c r="C1" s="137"/>
      <c r="D1" s="137"/>
      <c r="E1" s="137"/>
      <c r="F1" s="137"/>
      <c r="G1" s="137"/>
      <c r="H1" s="137"/>
      <c r="I1" s="137"/>
      <c r="J1" s="111"/>
      <c r="K1" s="111"/>
      <c r="L1" s="111"/>
      <c r="M1" s="111"/>
      <c r="N1" s="111"/>
      <c r="O1" s="105"/>
      <c r="P1" s="105"/>
      <c r="Q1" s="105"/>
      <c r="R1" s="134" t="s">
        <v>56</v>
      </c>
      <c r="S1" s="134"/>
      <c r="T1" s="134"/>
      <c r="U1" s="134"/>
      <c r="V1" s="134"/>
      <c r="W1" s="134"/>
      <c r="Y1" s="134" t="s">
        <v>56</v>
      </c>
      <c r="Z1" s="134"/>
      <c r="AA1" s="134"/>
      <c r="AB1" s="134"/>
      <c r="AC1" s="134"/>
      <c r="AD1" s="134"/>
    </row>
    <row r="2" spans="1:30" ht="41.25" customHeight="1">
      <c r="A2" s="135" t="s">
        <v>2</v>
      </c>
      <c r="B2" s="135" t="s">
        <v>0</v>
      </c>
      <c r="C2" s="135" t="s">
        <v>15</v>
      </c>
      <c r="D2" s="135"/>
      <c r="E2" s="135"/>
      <c r="F2" s="135"/>
      <c r="G2" s="135"/>
      <c r="H2" s="135"/>
      <c r="I2" s="135"/>
      <c r="J2" s="135" t="s">
        <v>8</v>
      </c>
      <c r="K2" s="135"/>
      <c r="L2" s="135"/>
      <c r="M2" s="135"/>
      <c r="N2" s="135"/>
      <c r="O2" s="135"/>
      <c r="P2" s="135"/>
      <c r="Q2" s="136" t="s">
        <v>9</v>
      </c>
      <c r="R2" s="136"/>
      <c r="S2" s="136"/>
      <c r="T2" s="136"/>
      <c r="U2" s="136"/>
      <c r="V2" s="136"/>
      <c r="W2" s="136"/>
      <c r="X2" s="136" t="s">
        <v>55</v>
      </c>
      <c r="Y2" s="136"/>
      <c r="Z2" s="136"/>
      <c r="AA2" s="136"/>
      <c r="AB2" s="136"/>
      <c r="AC2" s="136"/>
      <c r="AD2" s="136"/>
    </row>
    <row r="3" spans="1:30" s="25" customFormat="1" ht="39.75" customHeight="1">
      <c r="A3" s="135"/>
      <c r="B3" s="135"/>
      <c r="C3" s="116" t="s">
        <v>58</v>
      </c>
      <c r="D3" s="116" t="s">
        <v>62</v>
      </c>
      <c r="E3" s="106" t="s">
        <v>23</v>
      </c>
      <c r="F3" s="102" t="s">
        <v>59</v>
      </c>
      <c r="G3" s="102" t="s">
        <v>63</v>
      </c>
      <c r="H3" s="106" t="s">
        <v>23</v>
      </c>
      <c r="I3" s="106" t="s">
        <v>54</v>
      </c>
      <c r="J3" s="116" t="s">
        <v>58</v>
      </c>
      <c r="K3" s="116" t="s">
        <v>64</v>
      </c>
      <c r="L3" s="106" t="s">
        <v>23</v>
      </c>
      <c r="M3" s="102" t="s">
        <v>59</v>
      </c>
      <c r="N3" s="102" t="s">
        <v>63</v>
      </c>
      <c r="O3" s="106" t="s">
        <v>23</v>
      </c>
      <c r="P3" s="106" t="s">
        <v>54</v>
      </c>
      <c r="Q3" s="116" t="s">
        <v>58</v>
      </c>
      <c r="R3" s="116" t="s">
        <v>62</v>
      </c>
      <c r="S3" s="106" t="s">
        <v>23</v>
      </c>
      <c r="T3" s="102" t="s">
        <v>59</v>
      </c>
      <c r="U3" s="102" t="s">
        <v>63</v>
      </c>
      <c r="V3" s="106" t="s">
        <v>23</v>
      </c>
      <c r="W3" s="106" t="s">
        <v>54</v>
      </c>
      <c r="X3" s="116" t="s">
        <v>58</v>
      </c>
      <c r="Y3" s="116" t="s">
        <v>62</v>
      </c>
      <c r="Z3" s="106" t="s">
        <v>23</v>
      </c>
      <c r="AA3" s="102" t="s">
        <v>59</v>
      </c>
      <c r="AB3" s="102" t="s">
        <v>63</v>
      </c>
      <c r="AC3" s="106" t="s">
        <v>23</v>
      </c>
      <c r="AD3" s="106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504.03510512993432</v>
      </c>
      <c r="D4" s="12">
        <f>D5+D6+D7+D8+D9</f>
        <v>340.78697871869315</v>
      </c>
      <c r="E4" s="107">
        <f t="shared" ref="E4:E9" si="0">((D4-C4)/C4)*100</f>
        <v>-32.388245332467022</v>
      </c>
      <c r="F4" s="12">
        <f>F5+F6+F7+F8+F9</f>
        <v>916.47705256200436</v>
      </c>
      <c r="G4" s="12">
        <f>G5+G6+G7+G8+G9</f>
        <v>670.4059563717932</v>
      </c>
      <c r="H4" s="107">
        <f t="shared" ref="H4:H9" si="1">((G4-F4)/F4)*100</f>
        <v>-26.84967348634877</v>
      </c>
      <c r="I4" s="108">
        <f>(G4/G$179)*100</f>
        <v>1.2715081221258062</v>
      </c>
      <c r="J4" s="23">
        <f>J5+J6+J7+J8+J9</f>
        <v>27024</v>
      </c>
      <c r="K4" s="23">
        <f>K5+K6+K7+K8+K9</f>
        <v>21091</v>
      </c>
      <c r="L4" s="107">
        <f t="shared" ref="L4:L9" si="2">((K4-J4)/J4)*100</f>
        <v>-21.954558910597989</v>
      </c>
      <c r="M4" s="23">
        <f>M5+M6+M7+M8+M9</f>
        <v>52579</v>
      </c>
      <c r="N4" s="23">
        <f>N5+N6+N7+N8+N9</f>
        <v>40191</v>
      </c>
      <c r="O4" s="107">
        <f t="shared" ref="O4:O9" si="3">((N4-M4)/M4)*100</f>
        <v>-23.560737176439261</v>
      </c>
      <c r="P4" s="108">
        <f>(N4/N$179)*100</f>
        <v>1.1603380400100238</v>
      </c>
      <c r="Q4" s="23">
        <f>Q5+Q6+Q7+Q8+Q9</f>
        <v>77260</v>
      </c>
      <c r="R4" s="23">
        <f>R5+R6+R7+R8+R9</f>
        <v>79768</v>
      </c>
      <c r="S4" s="107">
        <f t="shared" ref="S4:S9" si="4">((R4-Q4)/Q4)*100</f>
        <v>3.2461817240486668</v>
      </c>
      <c r="T4" s="23">
        <f>T5+T6+T7+T8+T9</f>
        <v>243995</v>
      </c>
      <c r="U4" s="23">
        <f>U5+U6+U7+U8+U9</f>
        <v>275394</v>
      </c>
      <c r="V4" s="107">
        <f t="shared" ref="V4:V9" si="5">((U4-T4)/T4)*100</f>
        <v>12.868706325949303</v>
      </c>
      <c r="W4" s="108">
        <f>(U4/U$179)*100</f>
        <v>0.8542146423272019</v>
      </c>
      <c r="X4" s="12">
        <f>X5+X6+X7+X8+X9</f>
        <v>23593.821660263999</v>
      </c>
      <c r="Y4" s="12">
        <f>Y5+Y6+Y7+Y8+Y9</f>
        <v>13334.054748167</v>
      </c>
      <c r="Z4" s="107">
        <f t="shared" ref="Z4:Z9" si="6">((Y4-X4)/X4)*100</f>
        <v>-43.484972717989926</v>
      </c>
      <c r="AA4" s="12">
        <f>AA5+AA6+AA7+AA8+AA9</f>
        <v>55710.279232407003</v>
      </c>
      <c r="AB4" s="12">
        <f>AB5+AB6+AB7+AB8+AB9</f>
        <v>33964.106148589999</v>
      </c>
      <c r="AC4" s="107">
        <f t="shared" ref="AC4:AC9" si="7">((AB4-AA4)/AA4)*100</f>
        <v>-39.034399725584443</v>
      </c>
      <c r="AD4" s="108">
        <f>(AB4/AB$179)*100</f>
        <v>2.8288546595461876</v>
      </c>
    </row>
    <row r="5" spans="1:30">
      <c r="A5" s="5"/>
      <c r="B5" s="8" t="s">
        <v>3</v>
      </c>
      <c r="C5" s="112">
        <v>9.7341511530000009</v>
      </c>
      <c r="D5" s="112">
        <v>27.475612151946599</v>
      </c>
      <c r="E5" s="109">
        <f t="shared" si="0"/>
        <v>182.25997028491591</v>
      </c>
      <c r="F5" s="112">
        <v>20.886364392999997</v>
      </c>
      <c r="G5" s="112">
        <v>48.622572087613605</v>
      </c>
      <c r="H5" s="109">
        <f t="shared" si="1"/>
        <v>132.79576652368144</v>
      </c>
      <c r="I5" s="110">
        <f>(G5/G$180)*100</f>
        <v>0.80638200537461557</v>
      </c>
      <c r="J5" s="113">
        <v>217</v>
      </c>
      <c r="K5" s="113">
        <v>139</v>
      </c>
      <c r="L5" s="109">
        <f t="shared" si="2"/>
        <v>-35.944700460829495</v>
      </c>
      <c r="M5" s="113">
        <v>410</v>
      </c>
      <c r="N5" s="113">
        <v>353</v>
      </c>
      <c r="O5" s="109">
        <f t="shared" si="3"/>
        <v>-13.902439024390246</v>
      </c>
      <c r="P5" s="110">
        <f>(N5/N$180)*100</f>
        <v>0.20082491821931447</v>
      </c>
      <c r="Q5" s="113">
        <v>0</v>
      </c>
      <c r="R5" s="113">
        <v>0</v>
      </c>
      <c r="S5" s="117" t="s">
        <v>57</v>
      </c>
      <c r="T5" s="113">
        <v>0</v>
      </c>
      <c r="U5" s="113">
        <v>0</v>
      </c>
      <c r="V5" s="117" t="s">
        <v>57</v>
      </c>
      <c r="W5" s="117" t="s">
        <v>57</v>
      </c>
      <c r="X5" s="112">
        <v>17.371087237000001</v>
      </c>
      <c r="Y5" s="112">
        <v>11.02817636599997</v>
      </c>
      <c r="Z5" s="109">
        <f t="shared" si="6"/>
        <v>-36.514184659033788</v>
      </c>
      <c r="AA5" s="112">
        <v>33.249624090000012</v>
      </c>
      <c r="AB5" s="112">
        <v>36.31528249699997</v>
      </c>
      <c r="AC5" s="109">
        <f t="shared" si="7"/>
        <v>9.2201295229739753</v>
      </c>
      <c r="AD5" s="110">
        <f>(AB5/AB$180)*100</f>
        <v>0.5533948310027712</v>
      </c>
    </row>
    <row r="6" spans="1:30">
      <c r="A6" s="5"/>
      <c r="B6" s="8" t="s">
        <v>4</v>
      </c>
      <c r="C6" s="112">
        <v>159.84134550193431</v>
      </c>
      <c r="D6" s="112">
        <v>174.3363565667465</v>
      </c>
      <c r="E6" s="109">
        <f t="shared" si="0"/>
        <v>9.0683740300701974</v>
      </c>
      <c r="F6" s="112">
        <v>307.03062290100428</v>
      </c>
      <c r="G6" s="112">
        <v>320.38907907917957</v>
      </c>
      <c r="H6" s="109">
        <f t="shared" si="1"/>
        <v>4.3508546645793205</v>
      </c>
      <c r="I6" s="110">
        <f>(G6/G$181)*100</f>
        <v>2.735059595617686</v>
      </c>
      <c r="J6" s="113">
        <v>26746</v>
      </c>
      <c r="K6" s="113">
        <v>20941</v>
      </c>
      <c r="L6" s="109">
        <f t="shared" si="2"/>
        <v>-21.70418006430868</v>
      </c>
      <c r="M6" s="113">
        <v>52034</v>
      </c>
      <c r="N6" s="113">
        <v>39793</v>
      </c>
      <c r="O6" s="109">
        <f t="shared" si="3"/>
        <v>-23.525002882730522</v>
      </c>
      <c r="P6" s="110">
        <f>(N6/N$181)*100</f>
        <v>1.2124382705517016</v>
      </c>
      <c r="Q6" s="113">
        <v>0</v>
      </c>
      <c r="R6" s="113">
        <v>0</v>
      </c>
      <c r="S6" s="117" t="s">
        <v>57</v>
      </c>
      <c r="T6" s="113">
        <v>0</v>
      </c>
      <c r="U6" s="113">
        <v>0</v>
      </c>
      <c r="V6" s="117" t="s">
        <v>57</v>
      </c>
      <c r="W6" s="117" t="s">
        <v>57</v>
      </c>
      <c r="X6" s="112">
        <v>4546.84093235</v>
      </c>
      <c r="Y6" s="112">
        <v>4706.4495718010003</v>
      </c>
      <c r="Z6" s="109">
        <f t="shared" si="6"/>
        <v>3.510319402541926</v>
      </c>
      <c r="AA6" s="112">
        <v>9268.2643606559977</v>
      </c>
      <c r="AB6" s="112">
        <v>9512.3413974369996</v>
      </c>
      <c r="AC6" s="109">
        <f t="shared" si="7"/>
        <v>2.6334708126919071</v>
      </c>
      <c r="AD6" s="110">
        <f>(AB6/AB$181)*100</f>
        <v>2.8061746188129328</v>
      </c>
    </row>
    <row r="7" spans="1:30">
      <c r="A7" s="5"/>
      <c r="B7" s="8" t="s">
        <v>5</v>
      </c>
      <c r="C7" s="112">
        <v>324.58437406999997</v>
      </c>
      <c r="D7" s="112">
        <v>135.48024000000001</v>
      </c>
      <c r="E7" s="109">
        <f t="shared" si="0"/>
        <v>-58.260393653213171</v>
      </c>
      <c r="F7" s="112">
        <v>560.54948838899998</v>
      </c>
      <c r="G7" s="112">
        <v>290.22937988199999</v>
      </c>
      <c r="H7" s="109">
        <f t="shared" si="1"/>
        <v>-48.224129020952404</v>
      </c>
      <c r="I7" s="110">
        <f>(G7/G$182)*100</f>
        <v>0.8765832695619723</v>
      </c>
      <c r="J7" s="113">
        <v>7</v>
      </c>
      <c r="K7" s="113">
        <v>8</v>
      </c>
      <c r="L7" s="109">
        <f t="shared" si="2"/>
        <v>14.285714285714285</v>
      </c>
      <c r="M7" s="113">
        <v>11</v>
      </c>
      <c r="N7" s="113">
        <v>18</v>
      </c>
      <c r="O7" s="109">
        <f t="shared" si="3"/>
        <v>63.636363636363633</v>
      </c>
      <c r="P7" s="110">
        <f>(N7/N$182)*100</f>
        <v>6.4516129032258061</v>
      </c>
      <c r="Q7" s="113">
        <v>15818</v>
      </c>
      <c r="R7" s="113">
        <v>33960</v>
      </c>
      <c r="S7" s="109">
        <f t="shared" si="4"/>
        <v>114.69212289796435</v>
      </c>
      <c r="T7" s="113">
        <v>27181</v>
      </c>
      <c r="U7" s="113">
        <v>122343</v>
      </c>
      <c r="V7" s="109">
        <f t="shared" si="5"/>
        <v>350.10485265442776</v>
      </c>
      <c r="W7" s="110">
        <f>(U7/U$182)*100</f>
        <v>0.70395520022500235</v>
      </c>
      <c r="X7" s="112">
        <v>324.50136039999995</v>
      </c>
      <c r="Y7" s="112">
        <v>680.66592999999989</v>
      </c>
      <c r="Z7" s="109">
        <f t="shared" si="6"/>
        <v>109.75749659753969</v>
      </c>
      <c r="AA7" s="112">
        <v>583.37112589999992</v>
      </c>
      <c r="AB7" s="112">
        <v>2003.8666487799999</v>
      </c>
      <c r="AC7" s="109">
        <f t="shared" si="7"/>
        <v>243.49774265713279</v>
      </c>
      <c r="AD7" s="110">
        <f>(AB7/AB$182)*100</f>
        <v>0.80350817172565003</v>
      </c>
    </row>
    <row r="8" spans="1:30">
      <c r="A8" s="5"/>
      <c r="B8" s="8" t="s">
        <v>6</v>
      </c>
      <c r="C8" s="112">
        <v>0.90905464100000022</v>
      </c>
      <c r="D8" s="112">
        <v>0.48574000000000001</v>
      </c>
      <c r="E8" s="109">
        <f t="shared" si="0"/>
        <v>-46.566468274595181</v>
      </c>
      <c r="F8" s="112">
        <v>4.8116141979999991</v>
      </c>
      <c r="G8" s="112">
        <v>0.75999043099999997</v>
      </c>
      <c r="H8" s="109">
        <f t="shared" si="1"/>
        <v>-84.205083788390624</v>
      </c>
      <c r="I8" s="110">
        <f>(G8/G$183)*100</f>
        <v>0.20830424452934196</v>
      </c>
      <c r="J8" s="113">
        <v>0</v>
      </c>
      <c r="K8" s="113">
        <v>0</v>
      </c>
      <c r="L8" s="117" t="s">
        <v>57</v>
      </c>
      <c r="M8" s="113">
        <v>0</v>
      </c>
      <c r="N8" s="113">
        <v>0</v>
      </c>
      <c r="O8" s="117" t="s">
        <v>57</v>
      </c>
      <c r="P8" s="110">
        <f>(N8/N$183)*100</f>
        <v>0</v>
      </c>
      <c r="Q8" s="113">
        <v>0</v>
      </c>
      <c r="R8" s="113">
        <v>0</v>
      </c>
      <c r="S8" s="117" t="s">
        <v>57</v>
      </c>
      <c r="T8" s="113">
        <v>0</v>
      </c>
      <c r="U8" s="113">
        <v>0</v>
      </c>
      <c r="V8" s="117" t="s">
        <v>57</v>
      </c>
      <c r="W8" s="110">
        <f>(U8/U$183)*100</f>
        <v>0</v>
      </c>
      <c r="X8" s="112">
        <v>0</v>
      </c>
      <c r="Y8" s="112">
        <v>0</v>
      </c>
      <c r="Z8" s="117" t="s">
        <v>57</v>
      </c>
      <c r="AA8" s="112">
        <v>0</v>
      </c>
      <c r="AB8" s="112">
        <v>0</v>
      </c>
      <c r="AC8" s="117" t="s">
        <v>57</v>
      </c>
      <c r="AD8" s="110">
        <f>(AB8/AB$183)*100</f>
        <v>0</v>
      </c>
    </row>
    <row r="9" spans="1:30">
      <c r="A9" s="5"/>
      <c r="B9" s="26" t="s">
        <v>25</v>
      </c>
      <c r="C9" s="112">
        <v>8.9661797639999996</v>
      </c>
      <c r="D9" s="112">
        <v>3.0090299999999992</v>
      </c>
      <c r="E9" s="109">
        <f t="shared" si="0"/>
        <v>-66.440222266326629</v>
      </c>
      <c r="F9" s="112">
        <v>23.198962680999983</v>
      </c>
      <c r="G9" s="112">
        <v>10.404934892000007</v>
      </c>
      <c r="H9" s="109">
        <f t="shared" si="1"/>
        <v>-55.149137333965029</v>
      </c>
      <c r="I9" s="110">
        <f>(G9/G$184)*100</f>
        <v>0.69026729276965604</v>
      </c>
      <c r="J9" s="113">
        <v>54</v>
      </c>
      <c r="K9" s="113">
        <v>3</v>
      </c>
      <c r="L9" s="109">
        <f t="shared" si="2"/>
        <v>-94.444444444444443</v>
      </c>
      <c r="M9" s="113">
        <v>124</v>
      </c>
      <c r="N9" s="113">
        <v>27</v>
      </c>
      <c r="O9" s="109">
        <f t="shared" si="3"/>
        <v>-78.225806451612897</v>
      </c>
      <c r="P9" s="110">
        <f>(N9/N$184)*100</f>
        <v>0.63619227144203583</v>
      </c>
      <c r="Q9" s="113">
        <v>61442</v>
      </c>
      <c r="R9" s="113">
        <v>45808</v>
      </c>
      <c r="S9" s="109">
        <f t="shared" si="4"/>
        <v>-25.445135249503597</v>
      </c>
      <c r="T9" s="113">
        <v>216814</v>
      </c>
      <c r="U9" s="113">
        <v>153051</v>
      </c>
      <c r="V9" s="109">
        <f t="shared" si="5"/>
        <v>-29.409078749527247</v>
      </c>
      <c r="W9" s="110">
        <f>(U9/U$184)*100</f>
        <v>1.0972454980608886</v>
      </c>
      <c r="X9" s="112">
        <v>18705.108280277</v>
      </c>
      <c r="Y9" s="112">
        <v>7935.9110699999992</v>
      </c>
      <c r="Z9" s="109">
        <f t="shared" si="6"/>
        <v>-57.573562520524057</v>
      </c>
      <c r="AA9" s="112">
        <v>45825.394121761004</v>
      </c>
      <c r="AB9" s="112">
        <v>22411.582819875999</v>
      </c>
      <c r="AC9" s="109">
        <f t="shared" si="7"/>
        <v>-51.093529582469074</v>
      </c>
      <c r="AD9" s="110">
        <f>(AB9/AB$184)*100</f>
        <v>4.3579855454700027</v>
      </c>
    </row>
    <row r="10" spans="1:30">
      <c r="A10" s="5"/>
      <c r="B10" s="26"/>
      <c r="C10" s="112"/>
      <c r="D10" s="112"/>
      <c r="E10" s="109"/>
      <c r="F10" s="112"/>
      <c r="G10" s="112"/>
      <c r="H10" s="109"/>
      <c r="I10" s="110"/>
      <c r="J10" s="113"/>
      <c r="K10" s="113"/>
      <c r="L10" s="109"/>
      <c r="M10" s="113"/>
      <c r="N10" s="113"/>
      <c r="O10" s="109"/>
      <c r="P10" s="110"/>
      <c r="Q10" s="113"/>
      <c r="R10" s="113"/>
      <c r="S10" s="109"/>
      <c r="T10" s="113"/>
      <c r="U10" s="113"/>
      <c r="V10" s="109"/>
      <c r="W10" s="110"/>
      <c r="X10" s="112"/>
      <c r="Y10" s="112"/>
      <c r="Z10" s="109"/>
      <c r="AA10" s="112"/>
      <c r="AB10" s="112"/>
      <c r="AC10" s="109"/>
      <c r="AD10" s="110"/>
    </row>
    <row r="11" spans="1:30" s="25" customFormat="1" ht="15">
      <c r="A11" s="17">
        <v>2</v>
      </c>
      <c r="B11" s="6" t="s">
        <v>65</v>
      </c>
      <c r="C11" s="12">
        <f>C12+C13+C14+C15+C16</f>
        <v>39.518678905000002</v>
      </c>
      <c r="D11" s="12">
        <f>D12+D13+D14+D15+D16</f>
        <v>44.166006206999995</v>
      </c>
      <c r="E11" s="107">
        <f t="shared" ref="E11:E15" si="8">((D11-C11)/C11)*100</f>
        <v>11.75982454568339</v>
      </c>
      <c r="F11" s="12">
        <f>F12+F13+F14+F15+F16</f>
        <v>63.889392792000002</v>
      </c>
      <c r="G11" s="12">
        <f>G12+G13+G14+G15+G16</f>
        <v>101.61293784099999</v>
      </c>
      <c r="H11" s="107">
        <f t="shared" ref="H11:H15" si="9">((G11-F11)/F11)*100</f>
        <v>59.045083073200836</v>
      </c>
      <c r="I11" s="108">
        <f>(G11/G$179)*100</f>
        <v>0.19272155109887418</v>
      </c>
      <c r="J11" s="23">
        <f>J12+J13+J14+J15+J16</f>
        <v>3076</v>
      </c>
      <c r="K11" s="23">
        <f>K12+K13+K14+K15+K16</f>
        <v>2827</v>
      </c>
      <c r="L11" s="107">
        <f t="shared" ref="L11:L13" si="10">((K11-J11)/J11)*100</f>
        <v>-8.0949284785435633</v>
      </c>
      <c r="M11" s="23">
        <f>M12+M13+M14+M15+M16</f>
        <v>5010</v>
      </c>
      <c r="N11" s="23">
        <f>N12+N13+N14+N15+N16</f>
        <v>5690</v>
      </c>
      <c r="O11" s="107">
        <f t="shared" ref="O11:O15" si="11">((N11-M11)/M11)*100</f>
        <v>13.572854291417165</v>
      </c>
      <c r="P11" s="108">
        <f>(N11/N$179)*100</f>
        <v>0.16427367937242257</v>
      </c>
      <c r="Q11" s="23">
        <f>Q12+Q13+Q14+Q15+Q16</f>
        <v>1071</v>
      </c>
      <c r="R11" s="23">
        <f>R12+R13+R14+R15+R16</f>
        <v>956</v>
      </c>
      <c r="S11" s="107">
        <f t="shared" ref="S11:S15" si="12">((R11-Q11)/Q11)*100</f>
        <v>-10.737628384687207</v>
      </c>
      <c r="T11" s="23">
        <f>T12+T13+T14+T15+T16</f>
        <v>1628</v>
      </c>
      <c r="U11" s="23">
        <f>U12+U13+U14+U15+U16</f>
        <v>3247</v>
      </c>
      <c r="V11" s="107">
        <f t="shared" ref="V11:V15" si="13">((U11-T11)/T11)*100</f>
        <v>99.447174447174447</v>
      </c>
      <c r="W11" s="108">
        <f>(U11/U$179)*100</f>
        <v>1.007151551463149E-2</v>
      </c>
      <c r="X11" s="12">
        <f>X12+X13+X14+X15+X16</f>
        <v>426.22075304249972</v>
      </c>
      <c r="Y11" s="12">
        <f>Y12+Y13+Y14+Y15+Y16</f>
        <v>612.0291337868</v>
      </c>
      <c r="Z11" s="107">
        <f t="shared" ref="Z11:Z15" si="14">((Y11-X11)/X11)*100</f>
        <v>43.594400182989865</v>
      </c>
      <c r="AA11" s="12">
        <f>AA12+AA13+AA14+AA15+AA16</f>
        <v>674.85330305119976</v>
      </c>
      <c r="AB11" s="12">
        <f>AB12+AB13+AB14+AB15+AB16</f>
        <v>1682.0972350318002</v>
      </c>
      <c r="AC11" s="107">
        <f t="shared" ref="AC11:AC15" si="15">((AB11-AA11)/AA11)*100</f>
        <v>149.25376039897412</v>
      </c>
      <c r="AD11" s="108">
        <f>(AB11/AB$179)*100</f>
        <v>0.14010109909302026</v>
      </c>
    </row>
    <row r="12" spans="1:30">
      <c r="A12" s="5"/>
      <c r="B12" s="8" t="s">
        <v>3</v>
      </c>
      <c r="C12" s="16">
        <v>22.639468136000001</v>
      </c>
      <c r="D12" s="16">
        <v>19.580281500000002</v>
      </c>
      <c r="E12" s="109">
        <f t="shared" si="8"/>
        <v>-13.512625904561135</v>
      </c>
      <c r="F12" s="16">
        <v>37.934488887999997</v>
      </c>
      <c r="G12" s="16">
        <v>43.256962000000001</v>
      </c>
      <c r="H12" s="109">
        <f t="shared" si="9"/>
        <v>14.030696782852104</v>
      </c>
      <c r="I12" s="110">
        <f>(G12/G$180)*100</f>
        <v>0.71739593909429344</v>
      </c>
      <c r="J12" s="104">
        <v>864</v>
      </c>
      <c r="K12" s="104">
        <v>377</v>
      </c>
      <c r="L12" s="109">
        <f t="shared" si="10"/>
        <v>-56.365740740740748</v>
      </c>
      <c r="M12" s="104">
        <v>1511</v>
      </c>
      <c r="N12" s="104">
        <v>872</v>
      </c>
      <c r="O12" s="109">
        <f t="shared" si="11"/>
        <v>-42.289874255459956</v>
      </c>
      <c r="P12" s="110">
        <f>(N12/N$180)*100</f>
        <v>0.49608874982221585</v>
      </c>
      <c r="Q12" s="104">
        <v>0</v>
      </c>
      <c r="R12" s="104">
        <v>0</v>
      </c>
      <c r="S12" s="117" t="s">
        <v>57</v>
      </c>
      <c r="T12" s="104">
        <v>0</v>
      </c>
      <c r="U12" s="104">
        <v>0</v>
      </c>
      <c r="V12" s="117" t="s">
        <v>57</v>
      </c>
      <c r="W12" s="117" t="s">
        <v>57</v>
      </c>
      <c r="X12" s="16">
        <v>43.319948000000004</v>
      </c>
      <c r="Y12" s="16">
        <v>37.784051900000001</v>
      </c>
      <c r="Z12" s="109">
        <f t="shared" si="14"/>
        <v>-12.779092209436635</v>
      </c>
      <c r="AA12" s="16">
        <v>68.441229299999989</v>
      </c>
      <c r="AB12" s="16">
        <v>81.955282600000004</v>
      </c>
      <c r="AC12" s="109">
        <f t="shared" si="15"/>
        <v>19.745485927442303</v>
      </c>
      <c r="AD12" s="110">
        <f>(AB12/AB$180)*100</f>
        <v>1.2488855006967949</v>
      </c>
    </row>
    <row r="13" spans="1:30">
      <c r="A13" s="5"/>
      <c r="B13" s="8" t="s">
        <v>4</v>
      </c>
      <c r="C13" s="16">
        <v>12.236222321999998</v>
      </c>
      <c r="D13" s="16">
        <v>18.677827353000001</v>
      </c>
      <c r="E13" s="109">
        <f t="shared" si="8"/>
        <v>52.643739722008661</v>
      </c>
      <c r="F13" s="16">
        <v>18.882457139</v>
      </c>
      <c r="G13" s="16">
        <v>38.620132540000007</v>
      </c>
      <c r="H13" s="109">
        <f t="shared" si="9"/>
        <v>104.52916829470055</v>
      </c>
      <c r="I13" s="110">
        <f>(G13/G$181)*100</f>
        <v>0.32968777959329043</v>
      </c>
      <c r="J13" s="104">
        <v>2212</v>
      </c>
      <c r="K13" s="104">
        <v>2450</v>
      </c>
      <c r="L13" s="109">
        <f t="shared" si="10"/>
        <v>10.759493670886076</v>
      </c>
      <c r="M13" s="104">
        <v>3498</v>
      </c>
      <c r="N13" s="104">
        <v>4818</v>
      </c>
      <c r="O13" s="109">
        <f t="shared" si="11"/>
        <v>37.735849056603776</v>
      </c>
      <c r="P13" s="110">
        <f>(N13/N$181)*100</f>
        <v>0.14679786865825895</v>
      </c>
      <c r="Q13" s="104">
        <v>0</v>
      </c>
      <c r="R13" s="104">
        <v>0</v>
      </c>
      <c r="S13" s="117" t="s">
        <v>57</v>
      </c>
      <c r="T13" s="104">
        <v>0</v>
      </c>
      <c r="U13" s="104">
        <v>0</v>
      </c>
      <c r="V13" s="117" t="s">
        <v>57</v>
      </c>
      <c r="W13" s="117" t="s">
        <v>57</v>
      </c>
      <c r="X13" s="16">
        <v>165.96457180000002</v>
      </c>
      <c r="Y13" s="16">
        <v>282.656272</v>
      </c>
      <c r="Z13" s="109">
        <f t="shared" si="14"/>
        <v>70.311210961711993</v>
      </c>
      <c r="AA13" s="16">
        <v>269.34375119999999</v>
      </c>
      <c r="AB13" s="16">
        <v>628.83382440000003</v>
      </c>
      <c r="AC13" s="109">
        <f t="shared" si="15"/>
        <v>133.46887447671369</v>
      </c>
      <c r="AD13" s="110">
        <f>(AB13/AB$181)*100</f>
        <v>0.18550821966480371</v>
      </c>
    </row>
    <row r="14" spans="1:30">
      <c r="A14" s="5"/>
      <c r="B14" s="8" t="s">
        <v>5</v>
      </c>
      <c r="C14" s="16">
        <v>4.6409449370000031</v>
      </c>
      <c r="D14" s="16">
        <v>5.9078973539999948</v>
      </c>
      <c r="E14" s="109">
        <f t="shared" si="8"/>
        <v>27.299449448305118</v>
      </c>
      <c r="F14" s="16">
        <v>7.0699215150000034</v>
      </c>
      <c r="G14" s="16">
        <v>19.735734520999987</v>
      </c>
      <c r="H14" s="109">
        <f t="shared" si="9"/>
        <v>179.15068758722956</v>
      </c>
      <c r="I14" s="110">
        <f>(G14/G$182)*100</f>
        <v>5.9608075173709175E-2</v>
      </c>
      <c r="J14" s="104">
        <v>0</v>
      </c>
      <c r="K14" s="104">
        <v>0</v>
      </c>
      <c r="L14" s="117" t="s">
        <v>57</v>
      </c>
      <c r="M14" s="104">
        <v>0</v>
      </c>
      <c r="N14" s="104">
        <v>0</v>
      </c>
      <c r="O14" s="117" t="s">
        <v>57</v>
      </c>
      <c r="P14" s="110">
        <f>(N14/N$182)*100</f>
        <v>0</v>
      </c>
      <c r="Q14" s="104">
        <v>808</v>
      </c>
      <c r="R14" s="104">
        <v>956</v>
      </c>
      <c r="S14" s="109">
        <f t="shared" si="12"/>
        <v>18.316831683168317</v>
      </c>
      <c r="T14" s="104">
        <v>1303</v>
      </c>
      <c r="U14" s="104">
        <v>3233</v>
      </c>
      <c r="V14" s="109">
        <f t="shared" si="13"/>
        <v>148.119723714505</v>
      </c>
      <c r="W14" s="110">
        <f>(U14/U$182)*100</f>
        <v>1.8602512300069745E-2</v>
      </c>
      <c r="X14" s="16">
        <v>216.14723324249971</v>
      </c>
      <c r="Y14" s="16">
        <v>291.58880988679999</v>
      </c>
      <c r="Z14" s="109">
        <f t="shared" si="14"/>
        <v>34.902864826245974</v>
      </c>
      <c r="AA14" s="16">
        <v>336.09332255119972</v>
      </c>
      <c r="AB14" s="16">
        <v>971.26612803180035</v>
      </c>
      <c r="AC14" s="109">
        <f t="shared" si="15"/>
        <v>188.98703510654835</v>
      </c>
      <c r="AD14" s="110">
        <f>(AB14/AB$182)*100</f>
        <v>0.38945718831590959</v>
      </c>
    </row>
    <row r="15" spans="1:30">
      <c r="A15" s="5"/>
      <c r="B15" s="8" t="s">
        <v>6</v>
      </c>
      <c r="C15" s="16">
        <v>2.0435099999999997E-3</v>
      </c>
      <c r="D15" s="16">
        <v>0</v>
      </c>
      <c r="E15" s="109">
        <f t="shared" si="8"/>
        <v>-100</v>
      </c>
      <c r="F15" s="16">
        <v>2.5252500000000002E-3</v>
      </c>
      <c r="G15" s="16">
        <v>1.0878000000000003E-4</v>
      </c>
      <c r="H15" s="109">
        <f t="shared" si="9"/>
        <v>-95.692307692307693</v>
      </c>
      <c r="I15" s="110">
        <f>(G15/G$183)*100</f>
        <v>2.9815290818973255E-5</v>
      </c>
      <c r="J15" s="104">
        <v>0</v>
      </c>
      <c r="K15" s="104">
        <v>0</v>
      </c>
      <c r="L15" s="117" t="s">
        <v>57</v>
      </c>
      <c r="M15" s="104">
        <v>1</v>
      </c>
      <c r="N15" s="104">
        <v>0</v>
      </c>
      <c r="O15" s="109">
        <f t="shared" si="11"/>
        <v>-100</v>
      </c>
      <c r="P15" s="110">
        <f>(N15/N$183)*100</f>
        <v>0</v>
      </c>
      <c r="Q15" s="104">
        <v>263</v>
      </c>
      <c r="R15" s="104">
        <v>0</v>
      </c>
      <c r="S15" s="109">
        <f t="shared" si="12"/>
        <v>-100</v>
      </c>
      <c r="T15" s="104">
        <v>325</v>
      </c>
      <c r="U15" s="104">
        <v>14</v>
      </c>
      <c r="V15" s="109">
        <f t="shared" si="13"/>
        <v>-95.692307692307693</v>
      </c>
      <c r="W15" s="110">
        <f>(U15/U$183)*100</f>
        <v>1.536083141597241E-3</v>
      </c>
      <c r="X15" s="16">
        <v>0.78900000000000003</v>
      </c>
      <c r="Y15" s="16">
        <v>0</v>
      </c>
      <c r="Z15" s="109">
        <f t="shared" si="14"/>
        <v>-100</v>
      </c>
      <c r="AA15" s="16">
        <v>0.97499999999999998</v>
      </c>
      <c r="AB15" s="16">
        <v>4.2000000000000003E-2</v>
      </c>
      <c r="AC15" s="109">
        <f t="shared" si="15"/>
        <v>-95.692307692307693</v>
      </c>
      <c r="AD15" s="110">
        <f>(AB15/AB$183)*100</f>
        <v>4.5934100237352013E-5</v>
      </c>
    </row>
    <row r="16" spans="1:30">
      <c r="A16" s="5"/>
      <c r="B16" s="26" t="s">
        <v>25</v>
      </c>
      <c r="C16" s="16">
        <v>0</v>
      </c>
      <c r="D16" s="16">
        <v>0</v>
      </c>
      <c r="E16" s="117" t="s">
        <v>57</v>
      </c>
      <c r="F16" s="16">
        <v>0</v>
      </c>
      <c r="G16" s="16">
        <v>0</v>
      </c>
      <c r="H16" s="117" t="s">
        <v>57</v>
      </c>
      <c r="I16" s="110">
        <f>(G16/G$184)*100</f>
        <v>0</v>
      </c>
      <c r="J16" s="104">
        <v>0</v>
      </c>
      <c r="K16" s="104">
        <v>0</v>
      </c>
      <c r="L16" s="117" t="s">
        <v>57</v>
      </c>
      <c r="M16" s="104">
        <v>0</v>
      </c>
      <c r="N16" s="104">
        <v>0</v>
      </c>
      <c r="O16" s="117" t="s">
        <v>57</v>
      </c>
      <c r="P16" s="110">
        <f>(N16/N$184)*100</f>
        <v>0</v>
      </c>
      <c r="Q16" s="104">
        <v>0</v>
      </c>
      <c r="R16" s="104">
        <v>0</v>
      </c>
      <c r="S16" s="117" t="s">
        <v>57</v>
      </c>
      <c r="T16" s="104">
        <v>0</v>
      </c>
      <c r="U16" s="104">
        <v>0</v>
      </c>
      <c r="V16" s="117" t="s">
        <v>57</v>
      </c>
      <c r="W16" s="110">
        <f>(U16/U$184)*100</f>
        <v>0</v>
      </c>
      <c r="X16" s="16">
        <v>0</v>
      </c>
      <c r="Y16" s="16">
        <v>0</v>
      </c>
      <c r="Z16" s="117" t="s">
        <v>57</v>
      </c>
      <c r="AA16" s="16">
        <v>0</v>
      </c>
      <c r="AB16" s="16">
        <v>0</v>
      </c>
      <c r="AC16" s="117" t="s">
        <v>57</v>
      </c>
      <c r="AD16" s="110">
        <f>(AB16/AB$184)*100</f>
        <v>0</v>
      </c>
    </row>
    <row r="17" spans="1:30">
      <c r="A17" s="5"/>
      <c r="B17" s="26"/>
      <c r="C17" s="16"/>
      <c r="D17" s="16"/>
      <c r="E17" s="109"/>
      <c r="F17" s="16"/>
      <c r="G17" s="16"/>
      <c r="H17" s="109"/>
      <c r="I17" s="110"/>
      <c r="J17" s="104"/>
      <c r="K17" s="104"/>
      <c r="L17" s="109"/>
      <c r="M17" s="104"/>
      <c r="N17" s="104"/>
      <c r="O17" s="109"/>
      <c r="P17" s="110"/>
      <c r="Q17" s="104"/>
      <c r="R17" s="104"/>
      <c r="S17" s="109"/>
      <c r="T17" s="104"/>
      <c r="U17" s="104"/>
      <c r="V17" s="109"/>
      <c r="W17" s="110"/>
      <c r="X17" s="16"/>
      <c r="Y17" s="16"/>
      <c r="Z17" s="109"/>
      <c r="AA17" s="16"/>
      <c r="AB17" s="16"/>
      <c r="AC17" s="109"/>
      <c r="AD17" s="110"/>
    </row>
    <row r="18" spans="1:30" s="25" customFormat="1" ht="15">
      <c r="A18" s="17">
        <v>3</v>
      </c>
      <c r="B18" s="119" t="s">
        <v>22</v>
      </c>
      <c r="C18" s="12">
        <f>C19+C20+C21+C22+C23</f>
        <v>4.7934802680000006</v>
      </c>
      <c r="D18" s="12">
        <f>D19+D20+D21+D22+D23</f>
        <v>2.5965907380000002</v>
      </c>
      <c r="E18" s="107">
        <f t="shared" ref="E18:E23" si="16">((D18-C18)/C18)*100</f>
        <v>-45.830782796079305</v>
      </c>
      <c r="F18" s="12">
        <f>F19+F20+F21+F22+F23</f>
        <v>13.11631122</v>
      </c>
      <c r="G18" s="12">
        <f>G19+G20+G21+G22+G23</f>
        <v>8.6889054729999984</v>
      </c>
      <c r="H18" s="107">
        <f t="shared" ref="H18:H23" si="17">((G18-F18)/F18)*100</f>
        <v>-33.75496107662503</v>
      </c>
      <c r="I18" s="108">
        <f>(G18/G$179)*100</f>
        <v>1.6479587891930762E-2</v>
      </c>
      <c r="J18" s="23">
        <f>J19+J20+J21+J22+J23</f>
        <v>1592</v>
      </c>
      <c r="K18" s="23">
        <f>K19+K20+K21+K22+K23</f>
        <v>1430</v>
      </c>
      <c r="L18" s="107">
        <f t="shared" ref="L18:L23" si="18">((K18-J18)/J18)*100</f>
        <v>-10.175879396984925</v>
      </c>
      <c r="M18" s="23">
        <f>M19+M20+M21+M22+M23</f>
        <v>3475</v>
      </c>
      <c r="N18" s="23">
        <f>N19+N20+N21+N22+N23</f>
        <v>3494</v>
      </c>
      <c r="O18" s="107">
        <f t="shared" ref="O18:O23" si="19">((N18-M18)/M18)*100</f>
        <v>0.5467625899280576</v>
      </c>
      <c r="P18" s="108">
        <f>(N18/N$179)*100</f>
        <v>0.10087385513659834</v>
      </c>
      <c r="Q18" s="23">
        <f>Q19+Q20+Q21+Q22+Q23</f>
        <v>11258</v>
      </c>
      <c r="R18" s="23">
        <f>R19+R20+R21+R22+R23</f>
        <v>3291</v>
      </c>
      <c r="S18" s="107">
        <f t="shared" ref="S18:S23" si="20">((R18-Q18)/Q18)*100</f>
        <v>-70.767454254752167</v>
      </c>
      <c r="T18" s="23">
        <f>T19+T20+T21+T22+T23</f>
        <v>40041</v>
      </c>
      <c r="U18" s="23">
        <f>U19+U20+U21+U22+U23</f>
        <v>28811</v>
      </c>
      <c r="V18" s="107">
        <f t="shared" ref="V18:V23" si="21">((U18-T18)/T18)*100</f>
        <v>-28.046252591094127</v>
      </c>
      <c r="W18" s="108">
        <f>(U18/U$179)*100</f>
        <v>8.9365701722219845E-2</v>
      </c>
      <c r="X18" s="12">
        <f>X19+X20+X21+X22+X23</f>
        <v>3378.7393128000003</v>
      </c>
      <c r="Y18" s="12">
        <f>Y19+Y20+Y21+Y22+Y23</f>
        <v>3399.7753417639997</v>
      </c>
      <c r="Z18" s="107">
        <f t="shared" ref="Z18:Z23" si="22">((Y18-X18)/X18)*100</f>
        <v>0.62259994088050963</v>
      </c>
      <c r="AA18" s="12">
        <f>AA19+AA20+AA21+AA22+AA23</f>
        <v>7946.052512100001</v>
      </c>
      <c r="AB18" s="12">
        <f>AB19+AB20+AB21+AB22+AB23</f>
        <v>11445.565351064</v>
      </c>
      <c r="AC18" s="107">
        <f t="shared" ref="AC18:AC23" si="23">((AB18-AA18)/AA18)*100</f>
        <v>44.040897459902894</v>
      </c>
      <c r="AD18" s="108">
        <f>(AB18/AB$179)*100</f>
        <v>0.95329583333792356</v>
      </c>
    </row>
    <row r="19" spans="1:30">
      <c r="A19" s="5"/>
      <c r="B19" s="120" t="s">
        <v>3</v>
      </c>
      <c r="C19" s="16">
        <v>3.0401026000000001E-2</v>
      </c>
      <c r="D19" s="16">
        <v>9.7631999999999997E-3</v>
      </c>
      <c r="E19" s="109">
        <f t="shared" si="16"/>
        <v>-67.885294397629863</v>
      </c>
      <c r="F19" s="16">
        <v>0.10523112599999999</v>
      </c>
      <c r="G19" s="16">
        <v>1.1863200000000001E-2</v>
      </c>
      <c r="H19" s="109">
        <f t="shared" si="17"/>
        <v>-88.726529449090947</v>
      </c>
      <c r="I19" s="110">
        <f>(G19/G$180)*100</f>
        <v>1.9674547428142139E-4</v>
      </c>
      <c r="J19" s="104">
        <v>1</v>
      </c>
      <c r="K19" s="104">
        <v>2</v>
      </c>
      <c r="L19" s="109">
        <f t="shared" si="18"/>
        <v>100</v>
      </c>
      <c r="M19" s="104">
        <v>7</v>
      </c>
      <c r="N19" s="104">
        <v>2</v>
      </c>
      <c r="O19" s="109">
        <f t="shared" si="19"/>
        <v>-71.428571428571431</v>
      </c>
      <c r="P19" s="110">
        <f>(N19/N$180)*100</f>
        <v>1.1378182335371925E-3</v>
      </c>
      <c r="Q19" s="104">
        <v>0</v>
      </c>
      <c r="R19" s="104">
        <v>0</v>
      </c>
      <c r="S19" s="117" t="s">
        <v>57</v>
      </c>
      <c r="T19" s="104">
        <v>0</v>
      </c>
      <c r="U19" s="104">
        <v>0</v>
      </c>
      <c r="V19" s="117" t="s">
        <v>57</v>
      </c>
      <c r="W19" s="117" t="s">
        <v>57</v>
      </c>
      <c r="X19" s="16">
        <v>0.25</v>
      </c>
      <c r="Y19" s="16">
        <v>0.85</v>
      </c>
      <c r="Z19" s="109">
        <f t="shared" si="22"/>
        <v>240</v>
      </c>
      <c r="AA19" s="16">
        <v>4.0999999999999996</v>
      </c>
      <c r="AB19" s="16">
        <v>0.85</v>
      </c>
      <c r="AC19" s="109">
        <f t="shared" si="23"/>
        <v>-79.268292682926827</v>
      </c>
      <c r="AD19" s="110">
        <f>(AB19/AB$180)*100</f>
        <v>1.2952827955867188E-2</v>
      </c>
    </row>
    <row r="20" spans="1:30">
      <c r="A20" s="5"/>
      <c r="B20" s="120" t="s">
        <v>4</v>
      </c>
      <c r="C20" s="16">
        <v>3.7434275020000003</v>
      </c>
      <c r="D20" s="16">
        <v>1.8256579830000004</v>
      </c>
      <c r="E20" s="109">
        <f t="shared" si="16"/>
        <v>-51.230310136242622</v>
      </c>
      <c r="F20" s="16">
        <v>8.9890028770000008</v>
      </c>
      <c r="G20" s="16">
        <v>4.4820906950000001</v>
      </c>
      <c r="H20" s="109">
        <f t="shared" si="17"/>
        <v>-50.138065853018645</v>
      </c>
      <c r="I20" s="110">
        <f>(G20/G$181)*100</f>
        <v>3.8262181716746065E-2</v>
      </c>
      <c r="J20" s="104">
        <v>1583</v>
      </c>
      <c r="K20" s="104">
        <v>1426</v>
      </c>
      <c r="L20" s="109">
        <f t="shared" si="18"/>
        <v>-9.9178774478837646</v>
      </c>
      <c r="M20" s="104">
        <v>3452</v>
      </c>
      <c r="N20" s="104">
        <v>3478</v>
      </c>
      <c r="O20" s="109">
        <f t="shared" si="19"/>
        <v>0.75318655851680183</v>
      </c>
      <c r="P20" s="110">
        <f>(N20/N$181)*100</f>
        <v>0.10596990186663027</v>
      </c>
      <c r="Q20" s="104">
        <v>0</v>
      </c>
      <c r="R20" s="104">
        <v>0</v>
      </c>
      <c r="S20" s="117" t="s">
        <v>57</v>
      </c>
      <c r="T20" s="104">
        <v>0</v>
      </c>
      <c r="U20" s="104">
        <v>0</v>
      </c>
      <c r="V20" s="117" t="s">
        <v>57</v>
      </c>
      <c r="W20" s="117" t="s">
        <v>57</v>
      </c>
      <c r="X20" s="16">
        <v>1087.0528908000001</v>
      </c>
      <c r="Y20" s="16">
        <v>1482.8046508</v>
      </c>
      <c r="Z20" s="109">
        <f t="shared" si="22"/>
        <v>36.40593418676734</v>
      </c>
      <c r="AA20" s="16">
        <v>2211.6429779999999</v>
      </c>
      <c r="AB20" s="16">
        <v>3492.5292198000006</v>
      </c>
      <c r="AC20" s="109">
        <f t="shared" si="23"/>
        <v>57.915597342854717</v>
      </c>
      <c r="AD20" s="110">
        <f>(AB20/AB$181)*100</f>
        <v>1.0303085688982923</v>
      </c>
    </row>
    <row r="21" spans="1:30">
      <c r="A21" s="5"/>
      <c r="B21" s="120" t="s">
        <v>5</v>
      </c>
      <c r="C21" s="16">
        <v>0</v>
      </c>
      <c r="D21" s="16">
        <v>0</v>
      </c>
      <c r="E21" s="117" t="s">
        <v>57</v>
      </c>
      <c r="F21" s="16">
        <v>0</v>
      </c>
      <c r="G21" s="16">
        <v>0</v>
      </c>
      <c r="H21" s="117" t="s">
        <v>57</v>
      </c>
      <c r="I21" s="110">
        <f>(G21/G$182)*100</f>
        <v>0</v>
      </c>
      <c r="J21" s="104">
        <v>0</v>
      </c>
      <c r="K21" s="104">
        <v>0</v>
      </c>
      <c r="L21" s="117" t="s">
        <v>57</v>
      </c>
      <c r="M21" s="104">
        <v>0</v>
      </c>
      <c r="N21" s="104">
        <v>0</v>
      </c>
      <c r="O21" s="117" t="s">
        <v>57</v>
      </c>
      <c r="P21" s="110">
        <f>(N21/N$182)*100</f>
        <v>0</v>
      </c>
      <c r="Q21" s="104">
        <v>0</v>
      </c>
      <c r="R21" s="104">
        <v>0</v>
      </c>
      <c r="S21" s="117" t="s">
        <v>57</v>
      </c>
      <c r="T21" s="104">
        <v>0</v>
      </c>
      <c r="U21" s="104">
        <v>0</v>
      </c>
      <c r="V21" s="117" t="s">
        <v>57</v>
      </c>
      <c r="W21" s="110">
        <f>(U21/U$182)*100</f>
        <v>0</v>
      </c>
      <c r="X21" s="16">
        <v>0</v>
      </c>
      <c r="Y21" s="16">
        <v>0</v>
      </c>
      <c r="Z21" s="117" t="s">
        <v>57</v>
      </c>
      <c r="AA21" s="16">
        <v>0</v>
      </c>
      <c r="AB21" s="16">
        <v>0</v>
      </c>
      <c r="AC21" s="117" t="s">
        <v>57</v>
      </c>
      <c r="AD21" s="110">
        <f>(AB21/AB$182)*100</f>
        <v>0</v>
      </c>
    </row>
    <row r="22" spans="1:30">
      <c r="A22" s="5"/>
      <c r="B22" s="120" t="s">
        <v>6</v>
      </c>
      <c r="C22" s="16">
        <v>0</v>
      </c>
      <c r="D22" s="16">
        <v>0</v>
      </c>
      <c r="E22" s="117" t="s">
        <v>57</v>
      </c>
      <c r="F22" s="16">
        <v>0</v>
      </c>
      <c r="G22" s="16">
        <v>0</v>
      </c>
      <c r="H22" s="117" t="s">
        <v>57</v>
      </c>
      <c r="I22" s="110">
        <f>(G22/G$183)*100</f>
        <v>0</v>
      </c>
      <c r="J22" s="104">
        <v>0</v>
      </c>
      <c r="K22" s="104">
        <v>0</v>
      </c>
      <c r="L22" s="117" t="s">
        <v>57</v>
      </c>
      <c r="M22" s="104">
        <v>0</v>
      </c>
      <c r="N22" s="104">
        <v>0</v>
      </c>
      <c r="O22" s="117" t="s">
        <v>57</v>
      </c>
      <c r="P22" s="110">
        <f>(N22/N$183)*100</f>
        <v>0</v>
      </c>
      <c r="Q22" s="104">
        <v>0</v>
      </c>
      <c r="R22" s="104">
        <v>0</v>
      </c>
      <c r="S22" s="117" t="s">
        <v>57</v>
      </c>
      <c r="T22" s="104">
        <v>0</v>
      </c>
      <c r="U22" s="104">
        <v>0</v>
      </c>
      <c r="V22" s="117" t="s">
        <v>57</v>
      </c>
      <c r="W22" s="110">
        <f>(U22/U$183)*100</f>
        <v>0</v>
      </c>
      <c r="X22" s="16">
        <v>0</v>
      </c>
      <c r="Y22" s="16">
        <v>0</v>
      </c>
      <c r="Z22" s="117" t="s">
        <v>57</v>
      </c>
      <c r="AA22" s="16">
        <v>0</v>
      </c>
      <c r="AB22" s="16">
        <v>0</v>
      </c>
      <c r="AC22" s="117" t="s">
        <v>57</v>
      </c>
      <c r="AD22" s="110">
        <f>(AB22/AB$183)*100</f>
        <v>0</v>
      </c>
    </row>
    <row r="23" spans="1:30">
      <c r="A23" s="5"/>
      <c r="B23" s="120" t="s">
        <v>25</v>
      </c>
      <c r="C23" s="16">
        <v>1.0196517400000003</v>
      </c>
      <c r="D23" s="16">
        <v>0.76116955499999961</v>
      </c>
      <c r="E23" s="109">
        <f t="shared" si="16"/>
        <v>-25.350045987270182</v>
      </c>
      <c r="F23" s="16">
        <v>4.0220772169999996</v>
      </c>
      <c r="G23" s="16">
        <v>4.1949515779999995</v>
      </c>
      <c r="H23" s="109">
        <f t="shared" si="17"/>
        <v>4.298136303035573</v>
      </c>
      <c r="I23" s="110">
        <f>(G23/G$184)*100</f>
        <v>0.27829466489715488</v>
      </c>
      <c r="J23" s="104">
        <v>8</v>
      </c>
      <c r="K23" s="104">
        <v>2</v>
      </c>
      <c r="L23" s="109">
        <f t="shared" si="18"/>
        <v>-75</v>
      </c>
      <c r="M23" s="104">
        <v>16</v>
      </c>
      <c r="N23" s="104">
        <v>14</v>
      </c>
      <c r="O23" s="109">
        <f t="shared" si="19"/>
        <v>-12.5</v>
      </c>
      <c r="P23" s="110">
        <f>(N23/N$184)*100</f>
        <v>0.32987747408105561</v>
      </c>
      <c r="Q23" s="104">
        <v>11258</v>
      </c>
      <c r="R23" s="104">
        <v>3291</v>
      </c>
      <c r="S23" s="109">
        <f t="shared" si="20"/>
        <v>-70.767454254752167</v>
      </c>
      <c r="T23" s="104">
        <v>40041</v>
      </c>
      <c r="U23" s="104">
        <v>28811</v>
      </c>
      <c r="V23" s="109">
        <f t="shared" si="21"/>
        <v>-28.046252591094127</v>
      </c>
      <c r="W23" s="110">
        <f>(U23/U$184)*100</f>
        <v>0.20655036585603659</v>
      </c>
      <c r="X23" s="16">
        <v>2291.4364220000002</v>
      </c>
      <c r="Y23" s="16">
        <v>1916.120690964</v>
      </c>
      <c r="Z23" s="109">
        <f t="shared" si="22"/>
        <v>-16.379059328576918</v>
      </c>
      <c r="AA23" s="16">
        <v>5730.3095341000007</v>
      </c>
      <c r="AB23" s="16">
        <v>7952.1861312639994</v>
      </c>
      <c r="AC23" s="109">
        <f t="shared" si="23"/>
        <v>38.774111310078915</v>
      </c>
      <c r="AD23" s="110">
        <f>(AB23/AB$184)*100</f>
        <v>1.5463214933753295</v>
      </c>
    </row>
    <row r="24" spans="1:30">
      <c r="A24" s="5"/>
      <c r="B24" s="120"/>
      <c r="C24" s="16"/>
      <c r="D24" s="16"/>
      <c r="E24" s="109"/>
      <c r="F24" s="16"/>
      <c r="G24" s="16"/>
      <c r="H24" s="109"/>
      <c r="I24" s="110"/>
      <c r="J24" s="104"/>
      <c r="K24" s="104"/>
      <c r="L24" s="109"/>
      <c r="M24" s="104"/>
      <c r="N24" s="104"/>
      <c r="O24" s="109"/>
      <c r="P24" s="110"/>
      <c r="Q24" s="104"/>
      <c r="R24" s="104"/>
      <c r="S24" s="109"/>
      <c r="T24" s="104"/>
      <c r="U24" s="104"/>
      <c r="V24" s="109"/>
      <c r="W24" s="110"/>
      <c r="X24" s="16"/>
      <c r="Y24" s="16"/>
      <c r="Z24" s="109"/>
      <c r="AA24" s="16"/>
      <c r="AB24" s="16"/>
      <c r="AC24" s="109"/>
      <c r="AD24" s="110"/>
    </row>
    <row r="25" spans="1:30" s="25" customFormat="1" ht="15">
      <c r="A25" s="17">
        <v>4</v>
      </c>
      <c r="B25" s="119" t="s">
        <v>30</v>
      </c>
      <c r="C25" s="12">
        <f>C26+C27+C28+C29+C30</f>
        <v>16.29123248261574</v>
      </c>
      <c r="D25" s="12">
        <f>D26+D27+D28+D29+D30</f>
        <v>18.825174226423073</v>
      </c>
      <c r="E25" s="107">
        <f t="shared" ref="E25:E30" si="24">((D25-C25)/C25)*100</f>
        <v>15.554021136898537</v>
      </c>
      <c r="F25" s="12">
        <f>F26+F27+F28+F29+F30</f>
        <v>47.209714322251727</v>
      </c>
      <c r="G25" s="12">
        <f>G26+G27+G28+G29+G30</f>
        <v>39.440881990338269</v>
      </c>
      <c r="H25" s="107">
        <f t="shared" ref="H25:H30" si="25">((G25-F25)/F25)*100</f>
        <v>-16.45600369212934</v>
      </c>
      <c r="I25" s="108">
        <f>(G25/G$179)*100</f>
        <v>7.4804528984090235E-2</v>
      </c>
      <c r="J25" s="23">
        <f>J26+J27+J28+J29+J30</f>
        <v>1900</v>
      </c>
      <c r="K25" s="23">
        <f>K26+K27+K28+K29+K30</f>
        <v>1319</v>
      </c>
      <c r="L25" s="107">
        <f t="shared" ref="L25:L30" si="26">((K25-J25)/J25)*100</f>
        <v>-30.578947368421051</v>
      </c>
      <c r="M25" s="23">
        <f>M26+M27+M28+M29+M30</f>
        <v>4588</v>
      </c>
      <c r="N25" s="23">
        <f>N26+N27+N28+N29+N30</f>
        <v>2987</v>
      </c>
      <c r="O25" s="107">
        <f t="shared" ref="O25:O30" si="27">((N25-M25)/M25)*100</f>
        <v>-34.895379250217964</v>
      </c>
      <c r="P25" s="108">
        <f>(N25/N$179)*100</f>
        <v>8.6236464022043283E-2</v>
      </c>
      <c r="Q25" s="23">
        <f>Q26+Q27+Q28+Q29+Q30</f>
        <v>22244</v>
      </c>
      <c r="R25" s="23">
        <f>R26+R27+R28+R29+R30</f>
        <v>30417</v>
      </c>
      <c r="S25" s="107">
        <f t="shared" ref="S25:S30" si="28">((R25-Q25)/Q25)*100</f>
        <v>36.74249235748966</v>
      </c>
      <c r="T25" s="23">
        <f>T26+T27+T28+T29+T30</f>
        <v>200743</v>
      </c>
      <c r="U25" s="23">
        <f>U26+U27+U28+U29+U30</f>
        <v>71783</v>
      </c>
      <c r="V25" s="107">
        <f t="shared" ref="V25:V30" si="29">((U25-T25)/T25)*100</f>
        <v>-64.241343409234702</v>
      </c>
      <c r="W25" s="108">
        <f>(U25/U$179)*100</f>
        <v>0.22265586639568591</v>
      </c>
      <c r="X25" s="12">
        <f>X26+X27+X28+X29+X30</f>
        <v>1523.7053279671377</v>
      </c>
      <c r="Y25" s="12">
        <f>Y26+Y27+Y28+Y29+Y30</f>
        <v>2556.9742552760772</v>
      </c>
      <c r="Z25" s="107">
        <f t="shared" ref="Z25:Z30" si="30">((Y25-X25)/X25)*100</f>
        <v>67.812910301198642</v>
      </c>
      <c r="AA25" s="12">
        <f>AA26+AA27+AA28+AA29+AA30</f>
        <v>7746.3826730246737</v>
      </c>
      <c r="AB25" s="12">
        <f>AB26+AB27+AB28+AB29+AB30</f>
        <v>3246.5098946293892</v>
      </c>
      <c r="AC25" s="107">
        <f t="shared" ref="AC25:AC30" si="31">((AB25-AA25)/AA25)*100</f>
        <v>-58.08998817041725</v>
      </c>
      <c r="AD25" s="108">
        <f>(AB25/AB$179)*100</f>
        <v>0.27040030444217694</v>
      </c>
    </row>
    <row r="26" spans="1:30">
      <c r="A26" s="5"/>
      <c r="B26" s="120" t="s">
        <v>3</v>
      </c>
      <c r="C26" s="16">
        <v>1.6389104999999997</v>
      </c>
      <c r="D26" s="16">
        <v>0.58613660000000012</v>
      </c>
      <c r="E26" s="109">
        <f t="shared" si="24"/>
        <v>-64.236204478523987</v>
      </c>
      <c r="F26" s="16">
        <v>2.9753122000000003</v>
      </c>
      <c r="G26" s="16">
        <v>1.5665932999999999</v>
      </c>
      <c r="H26" s="109">
        <f t="shared" si="25"/>
        <v>-47.346927156081307</v>
      </c>
      <c r="I26" s="110">
        <f>(G26/G$180)*100</f>
        <v>2.5981197469030031E-2</v>
      </c>
      <c r="J26" s="104">
        <v>27</v>
      </c>
      <c r="K26" s="104">
        <v>12</v>
      </c>
      <c r="L26" s="109">
        <f t="shared" si="26"/>
        <v>-55.555555555555557</v>
      </c>
      <c r="M26" s="104">
        <v>59</v>
      </c>
      <c r="N26" s="104">
        <v>-16</v>
      </c>
      <c r="O26" s="109">
        <f t="shared" si="27"/>
        <v>-127.11864406779661</v>
      </c>
      <c r="P26" s="110">
        <f>(N26/N$180)*100</f>
        <v>-9.1025458682975399E-3</v>
      </c>
      <c r="Q26" s="104">
        <v>0</v>
      </c>
      <c r="R26" s="104">
        <v>0</v>
      </c>
      <c r="S26" s="117" t="s">
        <v>57</v>
      </c>
      <c r="T26" s="104">
        <v>0</v>
      </c>
      <c r="U26" s="104">
        <v>0</v>
      </c>
      <c r="V26" s="117" t="s">
        <v>57</v>
      </c>
      <c r="W26" s="117" t="s">
        <v>57</v>
      </c>
      <c r="X26" s="16">
        <v>0.58039499999999999</v>
      </c>
      <c r="Y26" s="16">
        <v>0.76500000000000012</v>
      </c>
      <c r="Z26" s="109">
        <f t="shared" si="30"/>
        <v>31.806786757294624</v>
      </c>
      <c r="AA26" s="16">
        <v>0.74060370000000009</v>
      </c>
      <c r="AB26" s="16">
        <v>1.5077859</v>
      </c>
      <c r="AC26" s="109">
        <f t="shared" si="31"/>
        <v>103.58876143880997</v>
      </c>
      <c r="AD26" s="110">
        <f>(AB26/AB$180)*100</f>
        <v>2.2976578067038077E-2</v>
      </c>
    </row>
    <row r="27" spans="1:30">
      <c r="A27" s="5"/>
      <c r="B27" s="120" t="s">
        <v>4</v>
      </c>
      <c r="C27" s="16">
        <v>9.3515051000000007</v>
      </c>
      <c r="D27" s="16">
        <v>7.8021712999999986</v>
      </c>
      <c r="E27" s="109">
        <f t="shared" si="24"/>
        <v>-16.567748008820548</v>
      </c>
      <c r="F27" s="16">
        <v>27.2956018</v>
      </c>
      <c r="G27" s="16">
        <v>24.593137000000002</v>
      </c>
      <c r="H27" s="109">
        <f t="shared" si="25"/>
        <v>-9.9007335313632758</v>
      </c>
      <c r="I27" s="110">
        <f>(G27/G$181)*100</f>
        <v>0.20994378313864778</v>
      </c>
      <c r="J27" s="104">
        <v>1856</v>
      </c>
      <c r="K27" s="104">
        <v>1284</v>
      </c>
      <c r="L27" s="109">
        <f t="shared" si="26"/>
        <v>-30.818965517241381</v>
      </c>
      <c r="M27" s="104">
        <v>4482</v>
      </c>
      <c r="N27" s="104">
        <v>2980</v>
      </c>
      <c r="O27" s="109">
        <f t="shared" si="27"/>
        <v>-33.511825078090141</v>
      </c>
      <c r="P27" s="110">
        <f>(N27/N$181)*100</f>
        <v>9.0796523163472739E-2</v>
      </c>
      <c r="Q27" s="104">
        <v>0</v>
      </c>
      <c r="R27" s="104">
        <v>0</v>
      </c>
      <c r="S27" s="117" t="s">
        <v>57</v>
      </c>
      <c r="T27" s="104">
        <v>0</v>
      </c>
      <c r="U27" s="104">
        <v>0</v>
      </c>
      <c r="V27" s="117" t="s">
        <v>57</v>
      </c>
      <c r="W27" s="117" t="s">
        <v>57</v>
      </c>
      <c r="X27" s="16">
        <v>183.88532410000005</v>
      </c>
      <c r="Y27" s="16">
        <v>192.31489750000003</v>
      </c>
      <c r="Z27" s="109">
        <f t="shared" si="30"/>
        <v>4.5841469085460194</v>
      </c>
      <c r="AA27" s="16">
        <v>529.99610890000008</v>
      </c>
      <c r="AB27" s="16">
        <v>519.57787010000004</v>
      </c>
      <c r="AC27" s="109">
        <f t="shared" si="31"/>
        <v>-1.9657198656841002</v>
      </c>
      <c r="AD27" s="110">
        <f>(AB27/AB$181)*100</f>
        <v>0.15327732370542893</v>
      </c>
    </row>
    <row r="28" spans="1:30">
      <c r="A28" s="5"/>
      <c r="B28" s="120" t="s">
        <v>5</v>
      </c>
      <c r="C28" s="16">
        <v>1.5262048583810677E-2</v>
      </c>
      <c r="D28" s="16">
        <v>0.56547525730945103</v>
      </c>
      <c r="E28" s="109">
        <f t="shared" si="24"/>
        <v>3605.1071761708508</v>
      </c>
      <c r="F28" s="16">
        <v>0.42334253361282798</v>
      </c>
      <c r="G28" s="16">
        <v>0.6571770153094515</v>
      </c>
      <c r="H28" s="109">
        <f t="shared" si="25"/>
        <v>55.235291313884161</v>
      </c>
      <c r="I28" s="110">
        <f>(G28/G$182)*100</f>
        <v>1.9848796045223026E-3</v>
      </c>
      <c r="J28" s="104">
        <v>0</v>
      </c>
      <c r="K28" s="104">
        <v>0</v>
      </c>
      <c r="L28" s="117" t="s">
        <v>57</v>
      </c>
      <c r="M28" s="104">
        <v>0</v>
      </c>
      <c r="N28" s="104">
        <v>0</v>
      </c>
      <c r="O28" s="117" t="s">
        <v>57</v>
      </c>
      <c r="P28" s="110">
        <f>(N28/N$182)*100</f>
        <v>0</v>
      </c>
      <c r="Q28" s="104">
        <v>24</v>
      </c>
      <c r="R28" s="104">
        <v>367</v>
      </c>
      <c r="S28" s="109">
        <f t="shared" si="28"/>
        <v>1429.1666666666665</v>
      </c>
      <c r="T28" s="104">
        <v>2856</v>
      </c>
      <c r="U28" s="104">
        <v>1662</v>
      </c>
      <c r="V28" s="109">
        <f t="shared" si="29"/>
        <v>-41.806722689075634</v>
      </c>
      <c r="W28" s="110">
        <f>(U28/U$182)*100</f>
        <v>9.5630607617432466E-3</v>
      </c>
      <c r="X28" s="16">
        <v>0.25643920000000003</v>
      </c>
      <c r="Y28" s="16">
        <v>26.530876600000003</v>
      </c>
      <c r="Z28" s="109">
        <f t="shared" si="30"/>
        <v>10245.874031739299</v>
      </c>
      <c r="AA28" s="16">
        <v>22.6222943</v>
      </c>
      <c r="AB28" s="16">
        <v>34.600641199999998</v>
      </c>
      <c r="AC28" s="109">
        <f t="shared" si="31"/>
        <v>52.949301875186016</v>
      </c>
      <c r="AD28" s="110">
        <f>(AB28/AB$182)*100</f>
        <v>1.3874125789794264E-2</v>
      </c>
    </row>
    <row r="29" spans="1:30">
      <c r="A29" s="5"/>
      <c r="B29" s="120" t="s">
        <v>6</v>
      </c>
      <c r="C29" s="16">
        <v>7.1051400000000001E-2</v>
      </c>
      <c r="D29" s="16">
        <v>6.0560299999999997E-2</v>
      </c>
      <c r="E29" s="109">
        <f t="shared" si="24"/>
        <v>-14.765507787320169</v>
      </c>
      <c r="F29" s="16">
        <v>0.24012509999999998</v>
      </c>
      <c r="G29" s="16">
        <v>0.2124743</v>
      </c>
      <c r="H29" s="109">
        <f t="shared" si="25"/>
        <v>-11.515164387229813</v>
      </c>
      <c r="I29" s="110">
        <f>(G29/G$183)*100</f>
        <v>5.8236652381483421E-2</v>
      </c>
      <c r="J29" s="104">
        <v>0</v>
      </c>
      <c r="K29" s="104">
        <v>0</v>
      </c>
      <c r="L29" s="117" t="s">
        <v>57</v>
      </c>
      <c r="M29" s="104">
        <v>0</v>
      </c>
      <c r="N29" s="104">
        <v>0</v>
      </c>
      <c r="O29" s="117" t="s">
        <v>57</v>
      </c>
      <c r="P29" s="110">
        <f>(N29/N$183)*100</f>
        <v>0</v>
      </c>
      <c r="Q29" s="104">
        <v>0</v>
      </c>
      <c r="R29" s="104">
        <v>0</v>
      </c>
      <c r="S29" s="117" t="s">
        <v>57</v>
      </c>
      <c r="T29" s="104">
        <v>0</v>
      </c>
      <c r="U29" s="104">
        <v>0</v>
      </c>
      <c r="V29" s="117" t="s">
        <v>57</v>
      </c>
      <c r="W29" s="110">
        <f>(U29/U$183)*100</f>
        <v>0</v>
      </c>
      <c r="X29" s="16">
        <v>-0.16899999999999998</v>
      </c>
      <c r="Y29" s="16">
        <v>-1.0980000000000001</v>
      </c>
      <c r="Z29" s="109">
        <f t="shared" si="30"/>
        <v>549.70414201183439</v>
      </c>
      <c r="AA29" s="16">
        <v>-0.21149999999999999</v>
      </c>
      <c r="AB29" s="16">
        <v>-2.7239999999999998</v>
      </c>
      <c r="AC29" s="109">
        <f t="shared" si="31"/>
        <v>1187.9432624113474</v>
      </c>
      <c r="AD29" s="110">
        <f>(AB29/AB$183)*100</f>
        <v>-2.9791545011082585E-3</v>
      </c>
    </row>
    <row r="30" spans="1:30">
      <c r="A30" s="5"/>
      <c r="B30" s="120" t="s">
        <v>25</v>
      </c>
      <c r="C30" s="16">
        <v>5.2145034340319283</v>
      </c>
      <c r="D30" s="16">
        <v>9.8108307691136236</v>
      </c>
      <c r="E30" s="109">
        <f t="shared" si="24"/>
        <v>88.145062961973153</v>
      </c>
      <c r="F30" s="16">
        <v>16.275332688638894</v>
      </c>
      <c r="G30" s="16">
        <v>12.411500375028814</v>
      </c>
      <c r="H30" s="109">
        <f t="shared" si="25"/>
        <v>-23.740419858251222</v>
      </c>
      <c r="I30" s="110">
        <f>(G30/G$184)*100</f>
        <v>0.82338360133976174</v>
      </c>
      <c r="J30" s="104">
        <v>17</v>
      </c>
      <c r="K30" s="104">
        <v>23</v>
      </c>
      <c r="L30" s="109">
        <f t="shared" si="26"/>
        <v>35.294117647058826</v>
      </c>
      <c r="M30" s="104">
        <v>47</v>
      </c>
      <c r="N30" s="104">
        <v>23</v>
      </c>
      <c r="O30" s="109">
        <f t="shared" si="27"/>
        <v>-51.063829787234042</v>
      </c>
      <c r="P30" s="110">
        <f>(N30/N$184)*100</f>
        <v>0.54194156456173426</v>
      </c>
      <c r="Q30" s="104">
        <v>22220</v>
      </c>
      <c r="R30" s="104">
        <v>30050</v>
      </c>
      <c r="S30" s="109">
        <f t="shared" si="28"/>
        <v>35.238523852385242</v>
      </c>
      <c r="T30" s="104">
        <v>197887</v>
      </c>
      <c r="U30" s="104">
        <v>70121</v>
      </c>
      <c r="V30" s="109">
        <f t="shared" si="29"/>
        <v>-64.565130604840135</v>
      </c>
      <c r="W30" s="110">
        <f>(U30/U$184)*100</f>
        <v>0.50270793114404722</v>
      </c>
      <c r="X30" s="16">
        <v>1339.1521696671377</v>
      </c>
      <c r="Y30" s="16">
        <v>2338.4614811760771</v>
      </c>
      <c r="Z30" s="109">
        <f t="shared" si="30"/>
        <v>74.622536119799562</v>
      </c>
      <c r="AA30" s="16">
        <v>7193.2351661246739</v>
      </c>
      <c r="AB30" s="16">
        <v>2693.547597429389</v>
      </c>
      <c r="AC30" s="109">
        <f t="shared" si="31"/>
        <v>-62.554434336942066</v>
      </c>
      <c r="AD30" s="110">
        <f>(AB30/AB$184)*100</f>
        <v>0.52376673213916625</v>
      </c>
    </row>
    <row r="31" spans="1:30">
      <c r="A31" s="5"/>
      <c r="B31" s="120"/>
      <c r="C31" s="16"/>
      <c r="D31" s="16"/>
      <c r="E31" s="109"/>
      <c r="F31" s="16"/>
      <c r="G31" s="16"/>
      <c r="H31" s="109"/>
      <c r="I31" s="110"/>
      <c r="J31" s="104"/>
      <c r="K31" s="104"/>
      <c r="L31" s="109"/>
      <c r="M31" s="104"/>
      <c r="N31" s="104"/>
      <c r="O31" s="109"/>
      <c r="P31" s="110"/>
      <c r="Q31" s="104"/>
      <c r="R31" s="104"/>
      <c r="S31" s="109"/>
      <c r="T31" s="104"/>
      <c r="U31" s="104"/>
      <c r="V31" s="109"/>
      <c r="W31" s="110"/>
      <c r="X31" s="16"/>
      <c r="Y31" s="16"/>
      <c r="Z31" s="109"/>
      <c r="AA31" s="16"/>
      <c r="AB31" s="16"/>
      <c r="AC31" s="109"/>
      <c r="AD31" s="110"/>
    </row>
    <row r="32" spans="1:30" s="25" customFormat="1" ht="15">
      <c r="A32" s="17">
        <v>5</v>
      </c>
      <c r="B32" s="119" t="s">
        <v>31</v>
      </c>
      <c r="C32" s="12">
        <f>C33+C34+C35+C36+C37</f>
        <v>251.94541949510912</v>
      </c>
      <c r="D32" s="12">
        <f>D33+D34+D35+D36+D37</f>
        <v>614.97059222468886</v>
      </c>
      <c r="E32" s="107">
        <f t="shared" ref="E32:E37" si="32">((D32-C32)/C32)*100</f>
        <v>144.08881632262694</v>
      </c>
      <c r="F32" s="12">
        <f>F33+F34+F35+F36+F37</f>
        <v>741.61575921232884</v>
      </c>
      <c r="G32" s="12">
        <f>G33+G34+G35+G36+G37</f>
        <v>1295.9304550945094</v>
      </c>
      <c r="H32" s="107">
        <f t="shared" ref="H32:H37" si="33">((G32-F32)/F32)*100</f>
        <v>74.744190505190858</v>
      </c>
      <c r="I32" s="108">
        <f>(G32/G$179)*100</f>
        <v>2.4578929881240987</v>
      </c>
      <c r="J32" s="23">
        <f>J33+J34+J35+J36+J37</f>
        <v>47226</v>
      </c>
      <c r="K32" s="23">
        <f>K33+K34+K35+K36+K37</f>
        <v>32216</v>
      </c>
      <c r="L32" s="107">
        <f t="shared" ref="L32:L37" si="34">((K32-J32)/J32)*100</f>
        <v>-31.783339685766315</v>
      </c>
      <c r="M32" s="23">
        <f>M33+M34+M35+M36+M37</f>
        <v>90378</v>
      </c>
      <c r="N32" s="23">
        <f>N33+N34+N35+N36+N37</f>
        <v>70616</v>
      </c>
      <c r="O32" s="107">
        <f t="shared" ref="O32:O37" si="35">((N32-M32)/M32)*100</f>
        <v>-21.865940826307288</v>
      </c>
      <c r="P32" s="108">
        <f>(N32/N$179)*100</f>
        <v>2.0387258598528986</v>
      </c>
      <c r="Q32" s="23">
        <f>Q33+Q34+Q35+Q36+Q37</f>
        <v>705787</v>
      </c>
      <c r="R32" s="23">
        <f>R33+R34+R35+R36+R37</f>
        <v>930214</v>
      </c>
      <c r="S32" s="107">
        <f t="shared" ref="S32:S37" si="36">((R32-Q32)/Q32)*100</f>
        <v>31.798120396096841</v>
      </c>
      <c r="T32" s="23">
        <f>T33+T34+T35+T36+T37</f>
        <v>1657857</v>
      </c>
      <c r="U32" s="23">
        <f>U33+U34+U35+U36+U37</f>
        <v>4483766</v>
      </c>
      <c r="V32" s="107">
        <f t="shared" ref="V32:V37" si="37">((U32-T32)/T32)*100</f>
        <v>170.45553386088187</v>
      </c>
      <c r="W32" s="108">
        <f>(U32/U$179)*100</f>
        <v>13.907705214960634</v>
      </c>
      <c r="X32" s="12">
        <f>X33+X34+X35+X36+X37</f>
        <v>22470.770395880256</v>
      </c>
      <c r="Y32" s="12">
        <f>Y33+Y34+Y35+Y36+Y37</f>
        <v>23231.392641232516</v>
      </c>
      <c r="Z32" s="107">
        <f t="shared" ref="Z32:Z37" si="38">((Y32-X32)/X32)*100</f>
        <v>3.3849406671509201</v>
      </c>
      <c r="AA32" s="12">
        <f>AA33+AA34+AA35+AA36+AA37</f>
        <v>49882.954797993763</v>
      </c>
      <c r="AB32" s="12">
        <f>AB33+AB34+AB35+AB36+AB37</f>
        <v>97352.250742096614</v>
      </c>
      <c r="AC32" s="107">
        <f t="shared" ref="AC32:AC37" si="39">((AB32-AA32)/AA32)*100</f>
        <v>95.161355489735371</v>
      </c>
      <c r="AD32" s="108">
        <f>(AB32/AB$179)*100</f>
        <v>8.1084238438149416</v>
      </c>
    </row>
    <row r="33" spans="1:30">
      <c r="A33" s="5"/>
      <c r="B33" s="120" t="s">
        <v>3</v>
      </c>
      <c r="C33" s="16">
        <v>10.986110451439991</v>
      </c>
      <c r="D33" s="16">
        <v>21.806158226999997</v>
      </c>
      <c r="E33" s="109">
        <f t="shared" si="32"/>
        <v>98.488430672402188</v>
      </c>
      <c r="F33" s="16">
        <v>15.441752795879975</v>
      </c>
      <c r="G33" s="16">
        <v>45.010931865499998</v>
      </c>
      <c r="H33" s="109">
        <f t="shared" si="33"/>
        <v>191.48848877770791</v>
      </c>
      <c r="I33" s="110">
        <f>(G33/G$180)*100</f>
        <v>0.74648468690796244</v>
      </c>
      <c r="J33" s="104">
        <v>95</v>
      </c>
      <c r="K33" s="104">
        <v>270</v>
      </c>
      <c r="L33" s="109">
        <f t="shared" si="34"/>
        <v>184.21052631578948</v>
      </c>
      <c r="M33" s="104">
        <v>188</v>
      </c>
      <c r="N33" s="104">
        <v>594</v>
      </c>
      <c r="O33" s="109">
        <f t="shared" si="35"/>
        <v>215.95744680851064</v>
      </c>
      <c r="P33" s="110">
        <f>(N33/N$180)*100</f>
        <v>0.33793201536054618</v>
      </c>
      <c r="Q33" s="104">
        <v>0</v>
      </c>
      <c r="R33" s="104">
        <v>0</v>
      </c>
      <c r="S33" s="117" t="s">
        <v>57</v>
      </c>
      <c r="T33" s="104">
        <v>0</v>
      </c>
      <c r="U33" s="104">
        <v>0</v>
      </c>
      <c r="V33" s="117" t="s">
        <v>57</v>
      </c>
      <c r="W33" s="117" t="s">
        <v>57</v>
      </c>
      <c r="X33" s="16">
        <v>40.805631011000003</v>
      </c>
      <c r="Y33" s="16">
        <v>24.8802065</v>
      </c>
      <c r="Z33" s="109">
        <f t="shared" si="38"/>
        <v>-39.02751683145636</v>
      </c>
      <c r="AA33" s="16">
        <v>52.109672522000004</v>
      </c>
      <c r="AB33" s="16">
        <v>68.871895600000002</v>
      </c>
      <c r="AC33" s="109">
        <f t="shared" si="39"/>
        <v>32.167200956642382</v>
      </c>
      <c r="AD33" s="110">
        <f>(AB33/AB$180)*100</f>
        <v>1.0495127231779369</v>
      </c>
    </row>
    <row r="34" spans="1:30">
      <c r="A34" s="5"/>
      <c r="B34" s="120" t="s">
        <v>4</v>
      </c>
      <c r="C34" s="16">
        <v>159.90685601866912</v>
      </c>
      <c r="D34" s="16">
        <v>224.22962309516868</v>
      </c>
      <c r="E34" s="109">
        <f t="shared" si="32"/>
        <v>40.225146487146169</v>
      </c>
      <c r="F34" s="16">
        <v>328.8150647904489</v>
      </c>
      <c r="G34" s="16">
        <v>488.82792723748929</v>
      </c>
      <c r="H34" s="109">
        <f t="shared" si="33"/>
        <v>48.663482784468911</v>
      </c>
      <c r="I34" s="110">
        <f>(G34/G$181)*100</f>
        <v>4.1729684321305633</v>
      </c>
      <c r="J34" s="104">
        <v>47127</v>
      </c>
      <c r="K34" s="104">
        <v>31934</v>
      </c>
      <c r="L34" s="109">
        <f t="shared" si="34"/>
        <v>-32.238419589619539</v>
      </c>
      <c r="M34" s="104">
        <v>90173</v>
      </c>
      <c r="N34" s="104">
        <v>69982</v>
      </c>
      <c r="O34" s="109">
        <f t="shared" si="35"/>
        <v>-22.391403191642731</v>
      </c>
      <c r="P34" s="110">
        <f>(N34/N$181)*100</f>
        <v>2.132255800008775</v>
      </c>
      <c r="Q34" s="104">
        <v>0</v>
      </c>
      <c r="R34" s="104">
        <v>0</v>
      </c>
      <c r="S34" s="117" t="s">
        <v>57</v>
      </c>
      <c r="T34" s="104">
        <v>0</v>
      </c>
      <c r="U34" s="104">
        <v>0</v>
      </c>
      <c r="V34" s="117" t="s">
        <v>57</v>
      </c>
      <c r="W34" s="117" t="s">
        <v>57</v>
      </c>
      <c r="X34" s="16">
        <v>15732.469277953254</v>
      </c>
      <c r="Y34" s="16">
        <v>4766.2392942039996</v>
      </c>
      <c r="Z34" s="109">
        <f t="shared" si="38"/>
        <v>-69.70444238602019</v>
      </c>
      <c r="AA34" s="16">
        <v>26832.992011827755</v>
      </c>
      <c r="AB34" s="16">
        <v>13762.026787412002</v>
      </c>
      <c r="AC34" s="109">
        <f t="shared" si="39"/>
        <v>-48.712291266863502</v>
      </c>
      <c r="AD34" s="110">
        <f>(AB34/AB$181)*100</f>
        <v>4.0598469567823372</v>
      </c>
    </row>
    <row r="35" spans="1:30">
      <c r="A35" s="5"/>
      <c r="B35" s="120" t="s">
        <v>5</v>
      </c>
      <c r="C35" s="16">
        <v>74.166340892000008</v>
      </c>
      <c r="D35" s="16">
        <v>355.01457664852018</v>
      </c>
      <c r="E35" s="109">
        <f t="shared" si="32"/>
        <v>378.67344185887163</v>
      </c>
      <c r="F35" s="16">
        <v>364.59449401400002</v>
      </c>
      <c r="G35" s="16">
        <v>683.84036154452008</v>
      </c>
      <c r="H35" s="109">
        <f t="shared" si="33"/>
        <v>87.561900350108246</v>
      </c>
      <c r="I35" s="110">
        <f>(G35/G$182)*100</f>
        <v>2.0654112282666044</v>
      </c>
      <c r="J35" s="104">
        <v>3</v>
      </c>
      <c r="K35" s="104">
        <v>7</v>
      </c>
      <c r="L35" s="109">
        <f t="shared" si="34"/>
        <v>133.33333333333331</v>
      </c>
      <c r="M35" s="104">
        <v>10</v>
      </c>
      <c r="N35" s="104">
        <v>12</v>
      </c>
      <c r="O35" s="109">
        <f t="shared" si="35"/>
        <v>20</v>
      </c>
      <c r="P35" s="110">
        <f>(N35/N$182)*100</f>
        <v>4.3010752688172049</v>
      </c>
      <c r="Q35" s="104">
        <v>342835</v>
      </c>
      <c r="R35" s="104">
        <v>529539</v>
      </c>
      <c r="S35" s="109">
        <f t="shared" si="36"/>
        <v>54.458850467426025</v>
      </c>
      <c r="T35" s="104">
        <v>889299</v>
      </c>
      <c r="U35" s="104">
        <v>3039083</v>
      </c>
      <c r="V35" s="109">
        <f t="shared" si="37"/>
        <v>241.73916759155242</v>
      </c>
      <c r="W35" s="110">
        <f>(U35/U$182)*100</f>
        <v>17.486724060758693</v>
      </c>
      <c r="X35" s="16">
        <v>2582.2037927000001</v>
      </c>
      <c r="Y35" s="16">
        <v>3693.2691946995196</v>
      </c>
      <c r="Z35" s="109">
        <f t="shared" si="38"/>
        <v>43.027796843167401</v>
      </c>
      <c r="AA35" s="16">
        <v>6043.923164400001</v>
      </c>
      <c r="AB35" s="16">
        <v>20287.061534099521</v>
      </c>
      <c r="AC35" s="109">
        <f t="shared" si="39"/>
        <v>235.66048049046432</v>
      </c>
      <c r="AD35" s="110">
        <f>(AB35/AB$182)*100</f>
        <v>8.1346828806569444</v>
      </c>
    </row>
    <row r="36" spans="1:30">
      <c r="A36" s="5"/>
      <c r="B36" s="120" t="s">
        <v>6</v>
      </c>
      <c r="C36" s="16">
        <v>0</v>
      </c>
      <c r="D36" s="16">
        <v>0</v>
      </c>
      <c r="E36" s="117" t="s">
        <v>57</v>
      </c>
      <c r="F36" s="16">
        <v>1.0486560000000002E-3</v>
      </c>
      <c r="G36" s="16">
        <v>0</v>
      </c>
      <c r="H36" s="109">
        <f t="shared" si="33"/>
        <v>-100</v>
      </c>
      <c r="I36" s="110">
        <f>(G36/G$183)*100</f>
        <v>0</v>
      </c>
      <c r="J36" s="104">
        <v>0</v>
      </c>
      <c r="K36" s="104">
        <v>0</v>
      </c>
      <c r="L36" s="117" t="s">
        <v>57</v>
      </c>
      <c r="M36" s="104">
        <v>0</v>
      </c>
      <c r="N36" s="104">
        <v>0</v>
      </c>
      <c r="O36" s="117" t="s">
        <v>57</v>
      </c>
      <c r="P36" s="110">
        <f>(N36/N$183)*100</f>
        <v>0</v>
      </c>
      <c r="Q36" s="104">
        <v>0</v>
      </c>
      <c r="R36" s="104">
        <v>0</v>
      </c>
      <c r="S36" s="117" t="s">
        <v>57</v>
      </c>
      <c r="T36" s="104">
        <v>0</v>
      </c>
      <c r="U36" s="104">
        <v>0</v>
      </c>
      <c r="V36" s="117" t="s">
        <v>57</v>
      </c>
      <c r="W36" s="110">
        <f>(U36/U$183)*100</f>
        <v>0</v>
      </c>
      <c r="X36" s="16">
        <v>0</v>
      </c>
      <c r="Y36" s="16">
        <v>0</v>
      </c>
      <c r="Z36" s="117" t="s">
        <v>57</v>
      </c>
      <c r="AA36" s="16">
        <v>0</v>
      </c>
      <c r="AB36" s="16">
        <v>0</v>
      </c>
      <c r="AC36" s="117" t="s">
        <v>57</v>
      </c>
      <c r="AD36" s="110">
        <f>(AB36/AB$183)*100</f>
        <v>0</v>
      </c>
    </row>
    <row r="37" spans="1:30">
      <c r="A37" s="5"/>
      <c r="B37" s="120" t="s">
        <v>25</v>
      </c>
      <c r="C37" s="16">
        <v>6.8861121330000001</v>
      </c>
      <c r="D37" s="16">
        <v>13.920234253999993</v>
      </c>
      <c r="E37" s="109">
        <f t="shared" si="32"/>
        <v>102.14939845795847</v>
      </c>
      <c r="F37" s="16">
        <v>32.763398956000003</v>
      </c>
      <c r="G37" s="16">
        <v>78.251234447000002</v>
      </c>
      <c r="H37" s="109">
        <f t="shared" si="33"/>
        <v>138.8373518635488</v>
      </c>
      <c r="I37" s="110">
        <f>(G37/G$184)*100</f>
        <v>5.1912163140150005</v>
      </c>
      <c r="J37" s="104">
        <v>1</v>
      </c>
      <c r="K37" s="104">
        <v>5</v>
      </c>
      <c r="L37" s="109">
        <f t="shared" si="34"/>
        <v>400</v>
      </c>
      <c r="M37" s="104">
        <v>7</v>
      </c>
      <c r="N37" s="104">
        <v>28</v>
      </c>
      <c r="O37" s="109">
        <f t="shared" si="35"/>
        <v>300</v>
      </c>
      <c r="P37" s="110">
        <f>(N37/N$184)*100</f>
        <v>0.65975494816211122</v>
      </c>
      <c r="Q37" s="104">
        <v>362952</v>
      </c>
      <c r="R37" s="104">
        <v>400675</v>
      </c>
      <c r="S37" s="109">
        <f t="shared" si="36"/>
        <v>10.393385351231018</v>
      </c>
      <c r="T37" s="104">
        <v>768558</v>
      </c>
      <c r="U37" s="104">
        <v>1444683</v>
      </c>
      <c r="V37" s="109">
        <f t="shared" si="37"/>
        <v>87.973191353157475</v>
      </c>
      <c r="W37" s="110">
        <f>(U37/U$184)*100</f>
        <v>10.357148387629604</v>
      </c>
      <c r="X37" s="16">
        <v>4115.2916942160009</v>
      </c>
      <c r="Y37" s="16">
        <v>14747.003945828999</v>
      </c>
      <c r="Z37" s="109">
        <f t="shared" si="38"/>
        <v>258.3465047339356</v>
      </c>
      <c r="AA37" s="16">
        <v>16953.929949244</v>
      </c>
      <c r="AB37" s="16">
        <v>63234.290524985088</v>
      </c>
      <c r="AC37" s="109">
        <f t="shared" si="39"/>
        <v>272.97718413543868</v>
      </c>
      <c r="AD37" s="110">
        <f>(AB37/AB$184)*100</f>
        <v>12.296058083034605</v>
      </c>
    </row>
    <row r="38" spans="1:30">
      <c r="A38" s="5"/>
      <c r="B38" s="120"/>
      <c r="C38" s="16"/>
      <c r="D38" s="16"/>
      <c r="E38" s="109"/>
      <c r="F38" s="16"/>
      <c r="G38" s="16"/>
      <c r="H38" s="109"/>
      <c r="I38" s="110"/>
      <c r="J38" s="104"/>
      <c r="K38" s="104"/>
      <c r="L38" s="109"/>
      <c r="M38" s="104"/>
      <c r="N38" s="104"/>
      <c r="O38" s="109"/>
      <c r="P38" s="110"/>
      <c r="Q38" s="104"/>
      <c r="R38" s="104"/>
      <c r="S38" s="109"/>
      <c r="T38" s="104"/>
      <c r="U38" s="104"/>
      <c r="V38" s="109"/>
      <c r="W38" s="110"/>
      <c r="X38" s="16"/>
      <c r="Y38" s="16"/>
      <c r="Z38" s="109"/>
      <c r="AA38" s="16"/>
      <c r="AB38" s="16"/>
      <c r="AC38" s="109"/>
      <c r="AD38" s="110"/>
    </row>
    <row r="39" spans="1:30" s="25" customFormat="1" ht="15">
      <c r="A39" s="17">
        <v>6</v>
      </c>
      <c r="B39" s="119" t="s">
        <v>14</v>
      </c>
      <c r="C39" s="12">
        <f>C40+C41+C42+C43+C44</f>
        <v>46.692491691457192</v>
      </c>
      <c r="D39" s="12">
        <f>D40+D41+D42+D43+D44</f>
        <v>67.175118509951574</v>
      </c>
      <c r="E39" s="107">
        <f t="shared" ref="E39:E42" si="40">((D39-C39)/C39)*100</f>
        <v>43.867067437400991</v>
      </c>
      <c r="F39" s="12">
        <f>F40+F41+F42+F43+F44</f>
        <v>109.70029962902861</v>
      </c>
      <c r="G39" s="12">
        <f>G40+G41+G42+G43+G44</f>
        <v>151.70102602327123</v>
      </c>
      <c r="H39" s="107">
        <f t="shared" ref="H39:H42" si="41">((G39-F39)/F39)*100</f>
        <v>38.286792776570046</v>
      </c>
      <c r="I39" s="108">
        <f>(G39/G$179)*100</f>
        <v>0.28771982839668475</v>
      </c>
      <c r="J39" s="23">
        <f>J40+J41+J42+J43+J44</f>
        <v>9531</v>
      </c>
      <c r="K39" s="23">
        <f>K40+K41+K42+K43+K44</f>
        <v>9187</v>
      </c>
      <c r="L39" s="107">
        <f t="shared" ref="L39:L42" si="42">((K39-J39)/J39)*100</f>
        <v>-3.6092749973769802</v>
      </c>
      <c r="M39" s="23">
        <f>M40+M41+M42+M43+M44</f>
        <v>21474</v>
      </c>
      <c r="N39" s="23">
        <f>N40+N41+N42+N43+N44</f>
        <v>19568</v>
      </c>
      <c r="O39" s="107">
        <f t="shared" ref="O39:O42" si="43">((N39-M39)/M39)*100</f>
        <v>-8.8758498649529649</v>
      </c>
      <c r="P39" s="108">
        <f>(N39/N$179)*100</f>
        <v>0.56493978171521353</v>
      </c>
      <c r="Q39" s="23">
        <f>Q40+Q41+Q42+Q43+Q44</f>
        <v>142038</v>
      </c>
      <c r="R39" s="23">
        <f>R40+R41+R42+R43+R44</f>
        <v>46322</v>
      </c>
      <c r="S39" s="107">
        <f t="shared" ref="S39:S42" si="44">((R39-Q39)/Q39)*100</f>
        <v>-67.387600501274306</v>
      </c>
      <c r="T39" s="23">
        <f>T40+T41+T42+T43+T44</f>
        <v>515371</v>
      </c>
      <c r="U39" s="23">
        <f>U40+U41+U42+U43+U44</f>
        <v>209604</v>
      </c>
      <c r="V39" s="107">
        <f t="shared" ref="V39:V42" si="45">((U39-T39)/T39)*100</f>
        <v>-59.329492734360301</v>
      </c>
      <c r="W39" s="108">
        <f>(U39/U$179)*100</f>
        <v>0.65014780964854291</v>
      </c>
      <c r="X39" s="12">
        <f>X40+X41+X42+X43+X44</f>
        <v>4054.9089037999997</v>
      </c>
      <c r="Y39" s="12">
        <f>Y40+Y41+Y42+Y43+Y44</f>
        <v>2773.6810207899998</v>
      </c>
      <c r="Z39" s="107">
        <f t="shared" ref="Z39:Z42" si="46">((Y39-X39)/X39)*100</f>
        <v>-31.596958486769346</v>
      </c>
      <c r="AA39" s="12">
        <f>AA40+AA41+AA42+AA43+AA44</f>
        <v>12837.200610885</v>
      </c>
      <c r="AB39" s="12">
        <f>AB40+AB41+AB42+AB43+AB44</f>
        <v>8881.1687465639989</v>
      </c>
      <c r="AC39" s="107">
        <f t="shared" ref="AC39:AC42" si="47">((AB39-AA39)/AA39)*100</f>
        <v>-30.81693574973486</v>
      </c>
      <c r="AD39" s="108">
        <f>(AB39/AB$179)*100</f>
        <v>0.73970842868704589</v>
      </c>
    </row>
    <row r="40" spans="1:30">
      <c r="A40" s="5"/>
      <c r="B40" s="120" t="s">
        <v>3</v>
      </c>
      <c r="C40" s="16">
        <v>2.0603750000000001</v>
      </c>
      <c r="D40" s="16">
        <v>6.4457587689999993</v>
      </c>
      <c r="E40" s="109">
        <f t="shared" si="40"/>
        <v>212.84396136625611</v>
      </c>
      <c r="F40" s="16">
        <v>4.1572370000000003</v>
      </c>
      <c r="G40" s="16">
        <v>13.653953698999999</v>
      </c>
      <c r="H40" s="109">
        <f t="shared" si="41"/>
        <v>228.43818379851805</v>
      </c>
      <c r="I40" s="110">
        <f>(G40/G$180)*100</f>
        <v>0.22644426430695955</v>
      </c>
      <c r="J40" s="104">
        <v>25</v>
      </c>
      <c r="K40" s="104">
        <v>17</v>
      </c>
      <c r="L40" s="109">
        <f t="shared" si="42"/>
        <v>-32</v>
      </c>
      <c r="M40" s="104">
        <v>48</v>
      </c>
      <c r="N40" s="104">
        <v>76</v>
      </c>
      <c r="O40" s="109">
        <f t="shared" si="43"/>
        <v>58.333333333333336</v>
      </c>
      <c r="P40" s="110">
        <f>(N40/N$180)*100</f>
        <v>4.3237092874413317E-2</v>
      </c>
      <c r="Q40" s="104">
        <v>0</v>
      </c>
      <c r="R40" s="104">
        <v>0</v>
      </c>
      <c r="S40" s="117" t="s">
        <v>57</v>
      </c>
      <c r="T40" s="104">
        <v>0</v>
      </c>
      <c r="U40" s="104">
        <v>0</v>
      </c>
      <c r="V40" s="117" t="s">
        <v>57</v>
      </c>
      <c r="W40" s="117" t="s">
        <v>57</v>
      </c>
      <c r="X40" s="16">
        <v>15.612500000000001</v>
      </c>
      <c r="Y40" s="16">
        <v>8.6068429999999996</v>
      </c>
      <c r="Z40" s="109">
        <f t="shared" si="46"/>
        <v>-44.872102481985593</v>
      </c>
      <c r="AA40" s="16">
        <v>31.318375</v>
      </c>
      <c r="AB40" s="16">
        <v>26.781978300000002</v>
      </c>
      <c r="AC40" s="109">
        <f t="shared" si="47"/>
        <v>-14.48477674847433</v>
      </c>
      <c r="AD40" s="110">
        <f>(AB40/AB$180)*100</f>
        <v>0.40812042027960993</v>
      </c>
    </row>
    <row r="41" spans="1:30">
      <c r="A41" s="5"/>
      <c r="B41" s="120" t="s">
        <v>4</v>
      </c>
      <c r="C41" s="16">
        <v>38.909766596449998</v>
      </c>
      <c r="D41" s="16">
        <v>52.59980263195154</v>
      </c>
      <c r="E41" s="109">
        <f t="shared" si="40"/>
        <v>35.184061054610844</v>
      </c>
      <c r="F41" s="16">
        <v>90.455774301999995</v>
      </c>
      <c r="G41" s="16">
        <v>106.59002762627101</v>
      </c>
      <c r="H41" s="109">
        <f t="shared" si="41"/>
        <v>17.836620656636491</v>
      </c>
      <c r="I41" s="110">
        <f>(G41/G$181)*100</f>
        <v>0.90992514068914088</v>
      </c>
      <c r="J41" s="104">
        <v>9504</v>
      </c>
      <c r="K41" s="104">
        <v>9170</v>
      </c>
      <c r="L41" s="109">
        <f t="shared" si="42"/>
        <v>-3.5143097643097643</v>
      </c>
      <c r="M41" s="104">
        <v>21420</v>
      </c>
      <c r="N41" s="104">
        <v>19489</v>
      </c>
      <c r="O41" s="109">
        <f t="shared" si="43"/>
        <v>-9.0149393090569561</v>
      </c>
      <c r="P41" s="110">
        <f>(N41/N$181)*100</f>
        <v>0.5938031677627249</v>
      </c>
      <c r="Q41" s="104">
        <v>0</v>
      </c>
      <c r="R41" s="104">
        <v>0</v>
      </c>
      <c r="S41" s="117" t="s">
        <v>57</v>
      </c>
      <c r="T41" s="104">
        <v>0</v>
      </c>
      <c r="U41" s="104">
        <v>0</v>
      </c>
      <c r="V41" s="117" t="s">
        <v>57</v>
      </c>
      <c r="W41" s="117" t="s">
        <v>57</v>
      </c>
      <c r="X41" s="16">
        <v>912.0019949</v>
      </c>
      <c r="Y41" s="16">
        <v>1520.3179332</v>
      </c>
      <c r="Z41" s="109">
        <f t="shared" si="46"/>
        <v>66.7011631226422</v>
      </c>
      <c r="AA41" s="16">
        <v>2054.1381848999999</v>
      </c>
      <c r="AB41" s="16">
        <v>3592.8134325999995</v>
      </c>
      <c r="AC41" s="109">
        <f t="shared" si="47"/>
        <v>74.906121652906506</v>
      </c>
      <c r="AD41" s="110">
        <f>(AB41/AB$181)*100</f>
        <v>1.0598927691355562</v>
      </c>
    </row>
    <row r="42" spans="1:30" ht="14.25" customHeight="1">
      <c r="A42" s="5"/>
      <c r="B42" s="120" t="s">
        <v>5</v>
      </c>
      <c r="C42" s="16">
        <v>5.7223500950071911</v>
      </c>
      <c r="D42" s="16">
        <v>8.0705632330000014</v>
      </c>
      <c r="E42" s="109">
        <f t="shared" si="40"/>
        <v>41.035817435246585</v>
      </c>
      <c r="F42" s="16">
        <v>15.08728832702862</v>
      </c>
      <c r="G42" s="16">
        <v>31.187602363999986</v>
      </c>
      <c r="H42" s="109">
        <f t="shared" si="41"/>
        <v>106.71443196407884</v>
      </c>
      <c r="I42" s="110">
        <f>(G42/G$182)*100</f>
        <v>9.4196288677421164E-2</v>
      </c>
      <c r="J42" s="104">
        <v>2</v>
      </c>
      <c r="K42" s="104">
        <v>0</v>
      </c>
      <c r="L42" s="109">
        <f t="shared" si="42"/>
        <v>-100</v>
      </c>
      <c r="M42" s="104">
        <v>6</v>
      </c>
      <c r="N42" s="104">
        <v>3</v>
      </c>
      <c r="O42" s="109">
        <f t="shared" si="43"/>
        <v>-50</v>
      </c>
      <c r="P42" s="110">
        <f>(N42/N$182)*100</f>
        <v>1.0752688172043012</v>
      </c>
      <c r="Q42" s="104">
        <v>142038</v>
      </c>
      <c r="R42" s="104">
        <v>7295</v>
      </c>
      <c r="S42" s="109">
        <f t="shared" si="44"/>
        <v>-94.864050465368422</v>
      </c>
      <c r="T42" s="104">
        <v>515371</v>
      </c>
      <c r="U42" s="104">
        <v>20734</v>
      </c>
      <c r="V42" s="109">
        <f t="shared" si="45"/>
        <v>-95.976878792171078</v>
      </c>
      <c r="W42" s="110">
        <f>(U42/U$182)*100</f>
        <v>0.11930234767387753</v>
      </c>
      <c r="X42" s="16">
        <v>3127.2944088999998</v>
      </c>
      <c r="Y42" s="16">
        <v>471.04624459000001</v>
      </c>
      <c r="Z42" s="109">
        <f t="shared" si="46"/>
        <v>-84.937579165893553</v>
      </c>
      <c r="AA42" s="16">
        <v>10751.744050985</v>
      </c>
      <c r="AB42" s="16">
        <v>1507.5033356639999</v>
      </c>
      <c r="AC42" s="109">
        <f t="shared" si="47"/>
        <v>-85.978987887775347</v>
      </c>
      <c r="AD42" s="110">
        <f>(AB42/AB$182)*100</f>
        <v>0.60447697447690019</v>
      </c>
    </row>
    <row r="43" spans="1:30">
      <c r="A43" s="5"/>
      <c r="B43" s="120" t="s">
        <v>6</v>
      </c>
      <c r="C43" s="16">
        <v>0</v>
      </c>
      <c r="D43" s="16">
        <v>0</v>
      </c>
      <c r="E43" s="117" t="s">
        <v>57</v>
      </c>
      <c r="F43" s="16">
        <v>0</v>
      </c>
      <c r="G43" s="16">
        <v>0</v>
      </c>
      <c r="H43" s="117" t="s">
        <v>57</v>
      </c>
      <c r="I43" s="110">
        <f>(G43/G$183)*100</f>
        <v>0</v>
      </c>
      <c r="J43" s="104">
        <v>0</v>
      </c>
      <c r="K43" s="104">
        <v>0</v>
      </c>
      <c r="L43" s="117" t="s">
        <v>57</v>
      </c>
      <c r="M43" s="104">
        <v>0</v>
      </c>
      <c r="N43" s="104">
        <v>0</v>
      </c>
      <c r="O43" s="117" t="s">
        <v>57</v>
      </c>
      <c r="P43" s="110">
        <f>(N43/N$183)*100</f>
        <v>0</v>
      </c>
      <c r="Q43" s="104">
        <v>0</v>
      </c>
      <c r="R43" s="104">
        <v>0</v>
      </c>
      <c r="S43" s="117" t="s">
        <v>57</v>
      </c>
      <c r="T43" s="104">
        <v>0</v>
      </c>
      <c r="U43" s="104">
        <v>0</v>
      </c>
      <c r="V43" s="117" t="s">
        <v>57</v>
      </c>
      <c r="W43" s="110">
        <f>(U43/U$183)*100</f>
        <v>0</v>
      </c>
      <c r="X43" s="16">
        <v>0</v>
      </c>
      <c r="Y43" s="16">
        <v>0</v>
      </c>
      <c r="Z43" s="117" t="s">
        <v>57</v>
      </c>
      <c r="AA43" s="16">
        <v>0</v>
      </c>
      <c r="AB43" s="16">
        <v>0</v>
      </c>
      <c r="AC43" s="117" t="s">
        <v>57</v>
      </c>
      <c r="AD43" s="110">
        <f>(AB43/AB$183)*100</f>
        <v>0</v>
      </c>
    </row>
    <row r="44" spans="1:30">
      <c r="A44" s="5"/>
      <c r="B44" s="120" t="s">
        <v>25</v>
      </c>
      <c r="C44" s="16">
        <v>0</v>
      </c>
      <c r="D44" s="16">
        <v>5.8993876000036603E-2</v>
      </c>
      <c r="E44" s="117" t="s">
        <v>57</v>
      </c>
      <c r="F44" s="16">
        <v>0</v>
      </c>
      <c r="G44" s="16">
        <v>0.26944233400020512</v>
      </c>
      <c r="H44" s="117" t="s">
        <v>57</v>
      </c>
      <c r="I44" s="110">
        <f>(G44/G$184)*100</f>
        <v>1.7874905742164535E-2</v>
      </c>
      <c r="J44" s="104">
        <v>0</v>
      </c>
      <c r="K44" s="104">
        <v>0</v>
      </c>
      <c r="L44" s="117" t="s">
        <v>57</v>
      </c>
      <c r="M44" s="104">
        <v>0</v>
      </c>
      <c r="N44" s="104">
        <v>0</v>
      </c>
      <c r="O44" s="117" t="s">
        <v>57</v>
      </c>
      <c r="P44" s="110">
        <f>(N44/N$184)*100</f>
        <v>0</v>
      </c>
      <c r="Q44" s="104">
        <v>0</v>
      </c>
      <c r="R44" s="104">
        <v>39027</v>
      </c>
      <c r="S44" s="117" t="s">
        <v>57</v>
      </c>
      <c r="T44" s="104">
        <v>0</v>
      </c>
      <c r="U44" s="104">
        <v>188870</v>
      </c>
      <c r="V44" s="117" t="s">
        <v>57</v>
      </c>
      <c r="W44" s="110">
        <f>(U44/U$184)*100</f>
        <v>1.354037263518435</v>
      </c>
      <c r="X44" s="16">
        <v>0</v>
      </c>
      <c r="Y44" s="16">
        <v>773.71</v>
      </c>
      <c r="Z44" s="117" t="s">
        <v>57</v>
      </c>
      <c r="AA44" s="16">
        <v>0</v>
      </c>
      <c r="AB44" s="16">
        <v>3754.07</v>
      </c>
      <c r="AC44" s="117" t="s">
        <v>57</v>
      </c>
      <c r="AD44" s="110">
        <f>(AB44/AB$184)*100</f>
        <v>0.72998783388799016</v>
      </c>
    </row>
    <row r="45" spans="1:30">
      <c r="A45" s="5"/>
      <c r="B45" s="120"/>
      <c r="C45" s="16"/>
      <c r="D45" s="16"/>
      <c r="E45" s="109"/>
      <c r="F45" s="16"/>
      <c r="G45" s="16"/>
      <c r="H45" s="109"/>
      <c r="I45" s="110"/>
      <c r="J45" s="104"/>
      <c r="K45" s="104"/>
      <c r="L45" s="109"/>
      <c r="M45" s="104"/>
      <c r="N45" s="104"/>
      <c r="O45" s="109"/>
      <c r="P45" s="110"/>
      <c r="Q45" s="104"/>
      <c r="R45" s="104"/>
      <c r="S45" s="109"/>
      <c r="T45" s="104"/>
      <c r="U45" s="104"/>
      <c r="V45" s="109"/>
      <c r="W45" s="110"/>
      <c r="X45" s="16"/>
      <c r="Y45" s="16"/>
      <c r="Z45" s="109"/>
      <c r="AA45" s="16"/>
      <c r="AB45" s="16"/>
      <c r="AC45" s="109"/>
      <c r="AD45" s="110"/>
    </row>
    <row r="46" spans="1:30" s="25" customFormat="1" ht="15">
      <c r="A46" s="17">
        <v>7</v>
      </c>
      <c r="B46" s="119" t="s">
        <v>18</v>
      </c>
      <c r="C46" s="12">
        <f>C47+C48+C49+C50+C51</f>
        <v>217.43177424100037</v>
      </c>
      <c r="D46" s="12">
        <f>D47+D48+D49+D50+D51</f>
        <v>383.66907146000011</v>
      </c>
      <c r="E46" s="107">
        <f t="shared" ref="E46:E51" si="48">((D46-C46)/C46)*100</f>
        <v>76.454923756793292</v>
      </c>
      <c r="F46" s="12">
        <f>F47+F48+F49+F50+F51</f>
        <v>481.29384174699993</v>
      </c>
      <c r="G46" s="12">
        <f>G47+G48+G49+G50+G51</f>
        <v>758.26084534700044</v>
      </c>
      <c r="H46" s="107">
        <f t="shared" ref="H46:H51" si="49">((G46-F46)/F46)*100</f>
        <v>57.546342707121688</v>
      </c>
      <c r="I46" s="108">
        <f>(G46/G$179)*100</f>
        <v>1.4381358255922203</v>
      </c>
      <c r="J46" s="23">
        <f>J47+J48+J49+J50+J51</f>
        <v>12581</v>
      </c>
      <c r="K46" s="23">
        <f>K47+K48+K49+K50+K51</f>
        <v>11658</v>
      </c>
      <c r="L46" s="107">
        <f t="shared" ref="L46:L51" si="50">((K46-J46)/J46)*100</f>
        <v>-7.3364597408791035</v>
      </c>
      <c r="M46" s="23">
        <f>M47+M48+M49+M50+M51</f>
        <v>25234</v>
      </c>
      <c r="N46" s="23">
        <f>N47+N48+N49+N50+N51</f>
        <v>21272</v>
      </c>
      <c r="O46" s="107">
        <f t="shared" ref="O46:O51" si="51">((N46-M46)/M46)*100</f>
        <v>-15.701038281683443</v>
      </c>
      <c r="P46" s="108">
        <f>(N46/N$179)*100</f>
        <v>0.61413527374519739</v>
      </c>
      <c r="Q46" s="23">
        <f>Q47+Q48+Q49+Q50+Q51</f>
        <v>3443782</v>
      </c>
      <c r="R46" s="23">
        <f>R47+R48+R49+R50+R51</f>
        <v>3309122</v>
      </c>
      <c r="S46" s="107">
        <f t="shared" ref="S46:S51" si="52">((R46-Q46)/Q46)*100</f>
        <v>-3.9102358976265044</v>
      </c>
      <c r="T46" s="23">
        <f>T47+T48+T49+T50+T51</f>
        <v>3523448</v>
      </c>
      <c r="U46" s="23">
        <f>U47+U48+U49+U50+U51</f>
        <v>3394524</v>
      </c>
      <c r="V46" s="107">
        <f t="shared" ref="V46:V51" si="53">((U46-T46)/T46)*100</f>
        <v>-3.6590294506971577</v>
      </c>
      <c r="W46" s="108">
        <f>(U46/U$179)*100</f>
        <v>10.52910413636863</v>
      </c>
      <c r="X46" s="12">
        <f>X47+X48+X49+X50+X51</f>
        <v>71416.670673901986</v>
      </c>
      <c r="Y46" s="12">
        <f>Y47+Y48+Y49+Y50+Y51</f>
        <v>70200.842867995001</v>
      </c>
      <c r="Z46" s="107">
        <f t="shared" ref="Z46:Z51" si="54">((Y46-X46)/X46)*100</f>
        <v>-1.7024425731894122</v>
      </c>
      <c r="AA46" s="12">
        <f>AA47+AA48+AA49+AA50+AA51</f>
        <v>76740.592151686971</v>
      </c>
      <c r="AB46" s="12">
        <f>AB47+AB48+AB49+AB50+AB51</f>
        <v>75482.558157192005</v>
      </c>
      <c r="AC46" s="107">
        <f t="shared" ref="AC46:AC51" si="55">((AB46-AA46)/AA46)*100</f>
        <v>-1.6393331862859641</v>
      </c>
      <c r="AD46" s="108">
        <f>(AB46/AB$179)*100</f>
        <v>6.2869072845099208</v>
      </c>
    </row>
    <row r="47" spans="1:30">
      <c r="A47" s="5"/>
      <c r="B47" s="120" t="s">
        <v>3</v>
      </c>
      <c r="C47" s="16">
        <v>42.102062266000011</v>
      </c>
      <c r="D47" s="16">
        <v>41.311439149999941</v>
      </c>
      <c r="E47" s="109">
        <f t="shared" si="48"/>
        <v>-1.8778726586002572</v>
      </c>
      <c r="F47" s="16">
        <v>102.94168018399984</v>
      </c>
      <c r="G47" s="16">
        <v>66.575737409999917</v>
      </c>
      <c r="H47" s="109">
        <f t="shared" si="49"/>
        <v>-35.326742976216018</v>
      </c>
      <c r="I47" s="110">
        <f>(G47/G$180)*100</f>
        <v>1.104126629608015</v>
      </c>
      <c r="J47" s="104">
        <v>350</v>
      </c>
      <c r="K47" s="104">
        <v>471</v>
      </c>
      <c r="L47" s="109">
        <f t="shared" si="50"/>
        <v>34.571428571428569</v>
      </c>
      <c r="M47" s="104">
        <v>1041</v>
      </c>
      <c r="N47" s="104">
        <v>714</v>
      </c>
      <c r="O47" s="109">
        <f t="shared" si="51"/>
        <v>-31.412103746397698</v>
      </c>
      <c r="P47" s="110">
        <f>(N47/N$180)*100</f>
        <v>0.4062011093727777</v>
      </c>
      <c r="Q47" s="104">
        <v>0</v>
      </c>
      <c r="R47" s="104">
        <v>0</v>
      </c>
      <c r="S47" s="117" t="s">
        <v>57</v>
      </c>
      <c r="T47" s="104">
        <v>0</v>
      </c>
      <c r="U47" s="104">
        <v>0</v>
      </c>
      <c r="V47" s="117" t="s">
        <v>57</v>
      </c>
      <c r="W47" s="117" t="s">
        <v>57</v>
      </c>
      <c r="X47" s="16">
        <v>44.121483201999851</v>
      </c>
      <c r="Y47" s="16">
        <v>45.215705274999927</v>
      </c>
      <c r="Z47" s="109">
        <f t="shared" si="54"/>
        <v>2.4800210545743369</v>
      </c>
      <c r="AA47" s="16">
        <v>105.43966668699981</v>
      </c>
      <c r="AB47" s="16">
        <v>74.562149541999915</v>
      </c>
      <c r="AC47" s="109">
        <f t="shared" si="55"/>
        <v>-29.284535995983894</v>
      </c>
      <c r="AD47" s="110">
        <f>(AB47/AB$180)*100</f>
        <v>1.1362243471025486</v>
      </c>
    </row>
    <row r="48" spans="1:30">
      <c r="A48" s="5"/>
      <c r="B48" s="120" t="s">
        <v>4</v>
      </c>
      <c r="C48" s="16">
        <v>54.06858777100036</v>
      </c>
      <c r="D48" s="16">
        <v>72.969697325000084</v>
      </c>
      <c r="E48" s="109">
        <f t="shared" si="48"/>
        <v>34.95765347904522</v>
      </c>
      <c r="F48" s="16">
        <v>85.950482138000041</v>
      </c>
      <c r="G48" s="16">
        <v>135.41829872600039</v>
      </c>
      <c r="H48" s="109">
        <f t="shared" si="49"/>
        <v>57.553855845248201</v>
      </c>
      <c r="I48" s="110">
        <f>(G48/G$181)*100</f>
        <v>1.1560229156913187</v>
      </c>
      <c r="J48" s="104">
        <v>12226</v>
      </c>
      <c r="K48" s="104">
        <v>11181</v>
      </c>
      <c r="L48" s="109">
        <f t="shared" si="50"/>
        <v>-8.5473580893178465</v>
      </c>
      <c r="M48" s="104">
        <v>24186</v>
      </c>
      <c r="N48" s="104">
        <v>20532</v>
      </c>
      <c r="O48" s="109">
        <f t="shared" si="51"/>
        <v>-15.107913669064748</v>
      </c>
      <c r="P48" s="110">
        <f>(N48/N$181)*100</f>
        <v>0.6255819508699404</v>
      </c>
      <c r="Q48" s="104">
        <v>0</v>
      </c>
      <c r="R48" s="104">
        <v>0</v>
      </c>
      <c r="S48" s="117" t="s">
        <v>57</v>
      </c>
      <c r="T48" s="104">
        <v>0</v>
      </c>
      <c r="U48" s="104">
        <v>0</v>
      </c>
      <c r="V48" s="117" t="s">
        <v>57</v>
      </c>
      <c r="W48" s="117" t="s">
        <v>57</v>
      </c>
      <c r="X48" s="16">
        <v>2115.7837306999795</v>
      </c>
      <c r="Y48" s="16">
        <v>1378.3550921200001</v>
      </c>
      <c r="Z48" s="109">
        <f t="shared" si="54"/>
        <v>-34.85368697565373</v>
      </c>
      <c r="AA48" s="16">
        <v>5362.1375839999846</v>
      </c>
      <c r="AB48" s="16">
        <v>3381.0041016499999</v>
      </c>
      <c r="AC48" s="109">
        <f t="shared" si="55"/>
        <v>-36.94671110755278</v>
      </c>
      <c r="AD48" s="110">
        <f>(AB48/AB$181)*100</f>
        <v>0.99740826151477369</v>
      </c>
    </row>
    <row r="49" spans="1:30">
      <c r="A49" s="5"/>
      <c r="B49" s="120" t="s">
        <v>5</v>
      </c>
      <c r="C49" s="16">
        <v>21.496272786999999</v>
      </c>
      <c r="D49" s="16">
        <v>174.32927239700001</v>
      </c>
      <c r="E49" s="109">
        <f t="shared" si="48"/>
        <v>710.97441460840912</v>
      </c>
      <c r="F49" s="16">
        <v>191.67922004900001</v>
      </c>
      <c r="G49" s="16">
        <v>459.48888741299999</v>
      </c>
      <c r="H49" s="109">
        <f t="shared" si="49"/>
        <v>139.71763203937201</v>
      </c>
      <c r="I49" s="110">
        <f>(G49/G$182)*100</f>
        <v>1.3877997858784692</v>
      </c>
      <c r="J49" s="104">
        <v>1</v>
      </c>
      <c r="K49" s="104">
        <v>0</v>
      </c>
      <c r="L49" s="109">
        <f t="shared" si="50"/>
        <v>-100</v>
      </c>
      <c r="M49" s="104">
        <v>1</v>
      </c>
      <c r="N49" s="104">
        <v>2</v>
      </c>
      <c r="O49" s="109">
        <f t="shared" si="51"/>
        <v>100</v>
      </c>
      <c r="P49" s="110">
        <f>(N49/N$182)*100</f>
        <v>0.71684587813620071</v>
      </c>
      <c r="Q49" s="104">
        <v>5883</v>
      </c>
      <c r="R49" s="104">
        <v>3019</v>
      </c>
      <c r="S49" s="109">
        <f t="shared" si="52"/>
        <v>-48.682644909060002</v>
      </c>
      <c r="T49" s="104">
        <v>7402</v>
      </c>
      <c r="U49" s="104">
        <v>42384</v>
      </c>
      <c r="V49" s="109">
        <f t="shared" si="53"/>
        <v>472.60199945960551</v>
      </c>
      <c r="W49" s="110">
        <f>(U49/U$182)*100</f>
        <v>0.24387531126698297</v>
      </c>
      <c r="X49" s="16">
        <v>292.3333945</v>
      </c>
      <c r="Y49" s="16">
        <v>647.63799749999998</v>
      </c>
      <c r="Z49" s="109">
        <f t="shared" si="54"/>
        <v>121.54088779617685</v>
      </c>
      <c r="AA49" s="16">
        <v>509.55121120000001</v>
      </c>
      <c r="AB49" s="16">
        <v>1302.4875389000001</v>
      </c>
      <c r="AC49" s="109">
        <f t="shared" si="55"/>
        <v>155.61464878723854</v>
      </c>
      <c r="AD49" s="110">
        <f>(AB49/AB$182)*100</f>
        <v>0.5222699732610202</v>
      </c>
    </row>
    <row r="50" spans="1:30">
      <c r="A50" s="5"/>
      <c r="B50" s="120" t="s">
        <v>6</v>
      </c>
      <c r="C50" s="114">
        <v>0.29327217399999994</v>
      </c>
      <c r="D50" s="114">
        <v>0.16722753300000001</v>
      </c>
      <c r="E50" s="109">
        <f t="shared" si="48"/>
        <v>-42.97872494374456</v>
      </c>
      <c r="F50" s="13">
        <v>0.51743753599999998</v>
      </c>
      <c r="G50" s="13">
        <v>0.69469979199999998</v>
      </c>
      <c r="H50" s="109">
        <f t="shared" si="49"/>
        <v>34.257711060219648</v>
      </c>
      <c r="I50" s="110">
        <f>(G50/G$183)*100</f>
        <v>0.19040886496010501</v>
      </c>
      <c r="J50" s="14">
        <v>0</v>
      </c>
      <c r="K50" s="14">
        <v>0</v>
      </c>
      <c r="L50" s="117" t="s">
        <v>57</v>
      </c>
      <c r="M50" s="14">
        <v>0</v>
      </c>
      <c r="N50" s="14">
        <v>0</v>
      </c>
      <c r="O50" s="117" t="s">
        <v>57</v>
      </c>
      <c r="P50" s="110">
        <f>(N50/N$183)*100</f>
        <v>0</v>
      </c>
      <c r="Q50" s="14">
        <v>414</v>
      </c>
      <c r="R50" s="14">
        <v>208</v>
      </c>
      <c r="S50" s="109">
        <f t="shared" si="52"/>
        <v>-49.75845410628019</v>
      </c>
      <c r="T50" s="14">
        <v>682</v>
      </c>
      <c r="U50" s="14">
        <v>703</v>
      </c>
      <c r="V50" s="109">
        <f t="shared" si="53"/>
        <v>3.0791788856304985</v>
      </c>
      <c r="W50" s="110">
        <f>(U50/U$183)*100</f>
        <v>7.7133317753061467E-2</v>
      </c>
      <c r="X50" s="114">
        <v>87.952865500000001</v>
      </c>
      <c r="Y50" s="114">
        <v>47.327205899999996</v>
      </c>
      <c r="Z50" s="109">
        <f t="shared" si="54"/>
        <v>-46.190262669725072</v>
      </c>
      <c r="AA50" s="13">
        <v>144.24998980000001</v>
      </c>
      <c r="AB50" s="13">
        <v>166.65655589999997</v>
      </c>
      <c r="AC50" s="109">
        <f t="shared" si="55"/>
        <v>15.533149174614335</v>
      </c>
      <c r="AD50" s="110">
        <f>(AB50/AB$183)*100</f>
        <v>0.18226711771243947</v>
      </c>
    </row>
    <row r="51" spans="1:30">
      <c r="A51" s="5"/>
      <c r="B51" s="120" t="s">
        <v>25</v>
      </c>
      <c r="C51" s="16">
        <v>99.471579243000008</v>
      </c>
      <c r="D51" s="16">
        <v>94.891435055000045</v>
      </c>
      <c r="E51" s="109">
        <f t="shared" si="48"/>
        <v>-4.6044751906583166</v>
      </c>
      <c r="F51" s="16">
        <v>100.20502184000003</v>
      </c>
      <c r="G51" s="16">
        <v>96.083222006000057</v>
      </c>
      <c r="H51" s="109">
        <f t="shared" si="49"/>
        <v>-4.1133665342455172</v>
      </c>
      <c r="I51" s="110">
        <f>(G51/G$184)*100</f>
        <v>6.37419707312739</v>
      </c>
      <c r="J51" s="104">
        <v>4</v>
      </c>
      <c r="K51" s="104">
        <v>6</v>
      </c>
      <c r="L51" s="109">
        <f t="shared" si="50"/>
        <v>50</v>
      </c>
      <c r="M51" s="104">
        <v>6</v>
      </c>
      <c r="N51" s="104">
        <v>24</v>
      </c>
      <c r="O51" s="109">
        <f t="shared" si="51"/>
        <v>300</v>
      </c>
      <c r="P51" s="110">
        <f>(N51/N$184)*100</f>
        <v>0.56550424128180965</v>
      </c>
      <c r="Q51" s="104">
        <v>3437485</v>
      </c>
      <c r="R51" s="104">
        <v>3305895</v>
      </c>
      <c r="S51" s="109">
        <f t="shared" si="52"/>
        <v>-3.8280894316629746</v>
      </c>
      <c r="T51" s="104">
        <v>3515364</v>
      </c>
      <c r="U51" s="104">
        <v>3351437</v>
      </c>
      <c r="V51" s="109">
        <f t="shared" si="53"/>
        <v>-4.6631586373416809</v>
      </c>
      <c r="W51" s="110">
        <f>(U51/U$184)*100</f>
        <v>24.026952847643528</v>
      </c>
      <c r="X51" s="16">
        <v>68876.479200000002</v>
      </c>
      <c r="Y51" s="16">
        <v>68082.306867200008</v>
      </c>
      <c r="Z51" s="109">
        <f t="shared" si="54"/>
        <v>-1.153038514779358</v>
      </c>
      <c r="AA51" s="16">
        <v>70619.213699999993</v>
      </c>
      <c r="AB51" s="16">
        <v>70557.847811200001</v>
      </c>
      <c r="AC51" s="109">
        <f t="shared" si="55"/>
        <v>-8.6896873506242131E-2</v>
      </c>
      <c r="AD51" s="110">
        <f>(AB51/AB$184)*100</f>
        <v>13.720141203412926</v>
      </c>
    </row>
    <row r="52" spans="1:30">
      <c r="A52" s="5"/>
      <c r="B52" s="26"/>
      <c r="C52" s="16"/>
      <c r="D52" s="16"/>
      <c r="E52" s="109"/>
      <c r="F52" s="16"/>
      <c r="G52" s="16"/>
      <c r="H52" s="109"/>
      <c r="I52" s="110"/>
      <c r="J52" s="104"/>
      <c r="K52" s="104"/>
      <c r="L52" s="109"/>
      <c r="M52" s="104"/>
      <c r="N52" s="104"/>
      <c r="O52" s="109"/>
      <c r="P52" s="110"/>
      <c r="Q52" s="104"/>
      <c r="R52" s="104"/>
      <c r="S52" s="109"/>
      <c r="T52" s="104"/>
      <c r="U52" s="104"/>
      <c r="V52" s="109"/>
      <c r="W52" s="110"/>
      <c r="X52" s="16"/>
      <c r="Y52" s="16"/>
      <c r="Z52" s="109"/>
      <c r="AA52" s="16"/>
      <c r="AB52" s="16"/>
      <c r="AC52" s="109"/>
      <c r="AD52" s="110"/>
    </row>
    <row r="53" spans="1:30" s="25" customFormat="1" ht="15">
      <c r="A53" s="17">
        <v>8</v>
      </c>
      <c r="B53" s="119" t="s">
        <v>66</v>
      </c>
      <c r="C53" s="12">
        <f>C54+C55+C56+C57+C58</f>
        <v>27.596141274999841</v>
      </c>
      <c r="D53" s="12">
        <f>D54+D55+D56+D57+D58</f>
        <v>27.964273013999971</v>
      </c>
      <c r="E53" s="107">
        <f t="shared" ref="E53:E58" si="56">((D53-C53)/C53)*100</f>
        <v>1.3339971531948629</v>
      </c>
      <c r="F53" s="12">
        <f>F54+F55+F56+F57+F58</f>
        <v>62.848035019999955</v>
      </c>
      <c r="G53" s="12">
        <f>G54+G55+G56+G57+G58</f>
        <v>65.660093939000063</v>
      </c>
      <c r="H53" s="107">
        <f t="shared" ref="H53:H58" si="57">((G53-F53)/F53)*100</f>
        <v>4.4743784242502329</v>
      </c>
      <c r="I53" s="108">
        <f>(G53/G$179)*100</f>
        <v>0.12453251936306135</v>
      </c>
      <c r="J53" s="23">
        <f>J54+J55+J56+J57+J58</f>
        <v>7637</v>
      </c>
      <c r="K53" s="23">
        <f>K54+K55+K56+K57+K58</f>
        <v>5370</v>
      </c>
      <c r="L53" s="107">
        <f t="shared" ref="L53:L58" si="58">((K53-J53)/J53)*100</f>
        <v>-29.684431059316484</v>
      </c>
      <c r="M53" s="23">
        <f>M54+M55+M56+M57+M58</f>
        <v>18015</v>
      </c>
      <c r="N53" s="23">
        <f>N54+N55+N56+N57+N58</f>
        <v>11440</v>
      </c>
      <c r="O53" s="107">
        <f t="shared" ref="O53:O58" si="59">((N53-M53)/M53)*100</f>
        <v>-36.497363308354146</v>
      </c>
      <c r="P53" s="108">
        <f>(N53/N$179)*100</f>
        <v>0.33027959437970372</v>
      </c>
      <c r="Q53" s="23">
        <f>Q54+Q55+Q56+Q57+Q58</f>
        <v>17281</v>
      </c>
      <c r="R53" s="23">
        <f>R54+R55+R56+R57+R58</f>
        <v>12017</v>
      </c>
      <c r="S53" s="107">
        <f t="shared" ref="S53:S58" si="60">((R53-Q53)/Q53)*100</f>
        <v>-30.461200162027662</v>
      </c>
      <c r="T53" s="23">
        <f>T54+T55+T56+T57+T58</f>
        <v>27787</v>
      </c>
      <c r="U53" s="23">
        <f>U54+U55+U56+U57+U58</f>
        <v>37568</v>
      </c>
      <c r="V53" s="107">
        <f t="shared" ref="V53:V58" si="61">((U53-T53)/T53)*100</f>
        <v>35.199913628675276</v>
      </c>
      <c r="W53" s="108">
        <f>(U53/U$179)*100</f>
        <v>0.11652808588040522</v>
      </c>
      <c r="X53" s="12">
        <f>X54+X55+X56+X57+X58</f>
        <v>3533.9554796875191</v>
      </c>
      <c r="Y53" s="12">
        <f>Y54+Y55+Y56+Y57+Y58</f>
        <v>1256.6428799852365</v>
      </c>
      <c r="Z53" s="107">
        <f t="shared" ref="Z53:Z58" si="62">((Y53-X53)/X53)*100</f>
        <v>-64.440896689045104</v>
      </c>
      <c r="AA53" s="12">
        <f>AA54+AA55+AA56+AA57+AA58</f>
        <v>6851.7973311915011</v>
      </c>
      <c r="AB53" s="12">
        <f>AB54+AB55+AB56+AB57+AB58</f>
        <v>3412.3178973007498</v>
      </c>
      <c r="AC53" s="107">
        <f t="shared" ref="AC53:AC58" si="63">((AB53-AA53)/AA53)*100</f>
        <v>-50.19820738469857</v>
      </c>
      <c r="AD53" s="108">
        <f>(AB53/AB$179)*100</f>
        <v>0.28421037613653827</v>
      </c>
    </row>
    <row r="54" spans="1:30">
      <c r="A54" s="5"/>
      <c r="B54" s="120" t="s">
        <v>3</v>
      </c>
      <c r="C54" s="16">
        <v>0.505</v>
      </c>
      <c r="D54" s="16">
        <v>1.2739260000000001</v>
      </c>
      <c r="E54" s="109">
        <f t="shared" si="56"/>
        <v>152.26257425742574</v>
      </c>
      <c r="F54" s="16">
        <v>1.797334</v>
      </c>
      <c r="G54" s="16">
        <v>4.781940399999983</v>
      </c>
      <c r="H54" s="109">
        <f t="shared" si="57"/>
        <v>166.05741615080908</v>
      </c>
      <c r="I54" s="110">
        <f>(G54/G$180)*100</f>
        <v>7.9306184839123217E-2</v>
      </c>
      <c r="J54" s="104">
        <v>8</v>
      </c>
      <c r="K54" s="104">
        <v>27</v>
      </c>
      <c r="L54" s="109">
        <f t="shared" si="58"/>
        <v>237.5</v>
      </c>
      <c r="M54" s="104">
        <v>32</v>
      </c>
      <c r="N54" s="104">
        <v>386</v>
      </c>
      <c r="O54" s="109">
        <f t="shared" si="59"/>
        <v>1106.25</v>
      </c>
      <c r="P54" s="110">
        <f>(N54/N$180)*100</f>
        <v>0.21959891907267814</v>
      </c>
      <c r="Q54" s="104">
        <v>0</v>
      </c>
      <c r="R54" s="104">
        <v>0</v>
      </c>
      <c r="S54" s="117" t="s">
        <v>57</v>
      </c>
      <c r="T54" s="104">
        <v>0</v>
      </c>
      <c r="U54" s="104">
        <v>0</v>
      </c>
      <c r="V54" s="117" t="s">
        <v>57</v>
      </c>
      <c r="W54" s="117" t="s">
        <v>57</v>
      </c>
      <c r="X54" s="16">
        <v>0.80352999999999997</v>
      </c>
      <c r="Y54" s="16">
        <v>1.4927260000000002</v>
      </c>
      <c r="Z54" s="109">
        <f t="shared" si="62"/>
        <v>85.77103530670918</v>
      </c>
      <c r="AA54" s="16">
        <v>2.0233325999999998</v>
      </c>
      <c r="AB54" s="16">
        <v>8.7522223000000352</v>
      </c>
      <c r="AC54" s="109">
        <f t="shared" si="63"/>
        <v>332.56468560828984</v>
      </c>
      <c r="AD54" s="110">
        <f>(AB54/AB$180)*100</f>
        <v>0.1333717996275349</v>
      </c>
    </row>
    <row r="55" spans="1:30">
      <c r="A55" s="5"/>
      <c r="B55" s="120" t="s">
        <v>4</v>
      </c>
      <c r="C55" s="16">
        <v>25.379916728999916</v>
      </c>
      <c r="D55" s="16">
        <v>25.960593510999946</v>
      </c>
      <c r="E55" s="109">
        <f t="shared" si="56"/>
        <v>2.2879380897910098</v>
      </c>
      <c r="F55" s="16">
        <v>57.320936730999982</v>
      </c>
      <c r="G55" s="16">
        <v>57.262639056999909</v>
      </c>
      <c r="H55" s="109">
        <f t="shared" si="57"/>
        <v>-0.10170397995004313</v>
      </c>
      <c r="I55" s="110">
        <f>(G55/G$181)*100</f>
        <v>0.48883292424750258</v>
      </c>
      <c r="J55" s="104">
        <v>7628</v>
      </c>
      <c r="K55" s="104">
        <v>5343</v>
      </c>
      <c r="L55" s="109">
        <f t="shared" si="58"/>
        <v>-29.955427372836919</v>
      </c>
      <c r="M55" s="104">
        <v>17975</v>
      </c>
      <c r="N55" s="104">
        <v>11050</v>
      </c>
      <c r="O55" s="109">
        <f t="shared" si="59"/>
        <v>-38.525730180806676</v>
      </c>
      <c r="P55" s="110">
        <f>(N55/N$181)*100</f>
        <v>0.33667838287126634</v>
      </c>
      <c r="Q55" s="104">
        <v>0</v>
      </c>
      <c r="R55" s="104">
        <v>0</v>
      </c>
      <c r="S55" s="117" t="s">
        <v>57</v>
      </c>
      <c r="T55" s="104">
        <v>0</v>
      </c>
      <c r="U55" s="104">
        <v>0</v>
      </c>
      <c r="V55" s="117" t="s">
        <v>57</v>
      </c>
      <c r="W55" s="117" t="s">
        <v>57</v>
      </c>
      <c r="X55" s="16">
        <v>2299.3844859000005</v>
      </c>
      <c r="Y55" s="16">
        <v>1003.8363382000031</v>
      </c>
      <c r="Z55" s="109">
        <f t="shared" si="62"/>
        <v>-56.343258626140901</v>
      </c>
      <c r="AA55" s="16">
        <v>4710.8241741319953</v>
      </c>
      <c r="AB55" s="16">
        <v>2359.9371425000149</v>
      </c>
      <c r="AC55" s="109">
        <f t="shared" si="63"/>
        <v>-49.903943444570373</v>
      </c>
      <c r="AD55" s="110">
        <f>(AB55/AB$181)*100</f>
        <v>0.69618986899080348</v>
      </c>
    </row>
    <row r="56" spans="1:30">
      <c r="A56" s="5"/>
      <c r="B56" s="120" t="s">
        <v>5</v>
      </c>
      <c r="C56" s="16">
        <v>0.68270566199992644</v>
      </c>
      <c r="D56" s="16">
        <v>0.62889015300002438</v>
      </c>
      <c r="E56" s="109">
        <f t="shared" si="56"/>
        <v>-7.8826809261042659</v>
      </c>
      <c r="F56" s="16">
        <v>1.763394814999975</v>
      </c>
      <c r="G56" s="16">
        <v>3.0861159000001739</v>
      </c>
      <c r="H56" s="109">
        <f t="shared" si="57"/>
        <v>75.009922551020864</v>
      </c>
      <c r="I56" s="110">
        <f>(G56/G$182)*100</f>
        <v>9.3210327878219049E-3</v>
      </c>
      <c r="J56" s="104">
        <v>0</v>
      </c>
      <c r="K56" s="104">
        <v>0</v>
      </c>
      <c r="L56" s="117" t="s">
        <v>57</v>
      </c>
      <c r="M56" s="104">
        <v>0</v>
      </c>
      <c r="N56" s="104">
        <v>0</v>
      </c>
      <c r="O56" s="117" t="s">
        <v>57</v>
      </c>
      <c r="P56" s="110">
        <f>(N56/N$182)*100</f>
        <v>0</v>
      </c>
      <c r="Q56" s="104">
        <v>12960</v>
      </c>
      <c r="R56" s="104">
        <v>11209</v>
      </c>
      <c r="S56" s="109">
        <f t="shared" si="60"/>
        <v>-13.510802469135802</v>
      </c>
      <c r="T56" s="104">
        <v>14330</v>
      </c>
      <c r="U56" s="104">
        <v>30159</v>
      </c>
      <c r="V56" s="109">
        <f t="shared" si="61"/>
        <v>110.46057222609909</v>
      </c>
      <c r="W56" s="110">
        <f>(U56/U$182)*100</f>
        <v>0.17353330295632646</v>
      </c>
      <c r="X56" s="16">
        <v>58.732204899998166</v>
      </c>
      <c r="Y56" s="16">
        <v>52.382883600002785</v>
      </c>
      <c r="Z56" s="109">
        <f t="shared" si="62"/>
        <v>-10.810629893439568</v>
      </c>
      <c r="AA56" s="16">
        <v>123.6310591999964</v>
      </c>
      <c r="AB56" s="16">
        <v>182.0826497999654</v>
      </c>
      <c r="AC56" s="109">
        <f t="shared" si="63"/>
        <v>47.279050246922658</v>
      </c>
      <c r="AD56" s="110">
        <f>(AB56/AB$182)*100</f>
        <v>7.3011294006417926E-2</v>
      </c>
    </row>
    <row r="57" spans="1:30">
      <c r="A57" s="5"/>
      <c r="B57" s="120" t="s">
        <v>6</v>
      </c>
      <c r="C57" s="16">
        <v>0</v>
      </c>
      <c r="D57" s="16">
        <v>0</v>
      </c>
      <c r="E57" s="117" t="s">
        <v>57</v>
      </c>
      <c r="F57" s="16">
        <v>0.32653379999999999</v>
      </c>
      <c r="G57" s="16">
        <v>0</v>
      </c>
      <c r="H57" s="109">
        <f t="shared" si="57"/>
        <v>-100</v>
      </c>
      <c r="I57" s="110">
        <f>(G57/G$183)*100</f>
        <v>0</v>
      </c>
      <c r="J57" s="104">
        <v>0</v>
      </c>
      <c r="K57" s="104">
        <v>0</v>
      </c>
      <c r="L57" s="117" t="s">
        <v>57</v>
      </c>
      <c r="M57" s="104">
        <v>0</v>
      </c>
      <c r="N57" s="104">
        <v>0</v>
      </c>
      <c r="O57" s="117" t="s">
        <v>57</v>
      </c>
      <c r="P57" s="110">
        <f>(N57/N$183)*100</f>
        <v>0</v>
      </c>
      <c r="Q57" s="104">
        <v>0</v>
      </c>
      <c r="R57" s="104">
        <v>0</v>
      </c>
      <c r="S57" s="117" t="s">
        <v>57</v>
      </c>
      <c r="T57" s="104">
        <v>0</v>
      </c>
      <c r="U57" s="104">
        <v>0</v>
      </c>
      <c r="V57" s="117" t="s">
        <v>57</v>
      </c>
      <c r="W57" s="110">
        <f>(U57/U$183)*100</f>
        <v>0</v>
      </c>
      <c r="X57" s="16">
        <v>0</v>
      </c>
      <c r="Y57" s="16">
        <v>0</v>
      </c>
      <c r="Z57" s="117" t="s">
        <v>57</v>
      </c>
      <c r="AA57" s="16">
        <v>0</v>
      </c>
      <c r="AB57" s="16">
        <v>0</v>
      </c>
      <c r="AC57" s="117" t="s">
        <v>57</v>
      </c>
      <c r="AD57" s="110">
        <f>(AB57/AB$183)*100</f>
        <v>0</v>
      </c>
    </row>
    <row r="58" spans="1:30">
      <c r="A58" s="5"/>
      <c r="B58" s="120" t="s">
        <v>25</v>
      </c>
      <c r="C58" s="16">
        <v>1.0285188839999997</v>
      </c>
      <c r="D58" s="16">
        <v>0.10086334999999998</v>
      </c>
      <c r="E58" s="109">
        <f t="shared" si="56"/>
        <v>-90.193339998996066</v>
      </c>
      <c r="F58" s="16">
        <v>1.6398356739999991</v>
      </c>
      <c r="G58" s="16">
        <v>0.52939858200000034</v>
      </c>
      <c r="H58" s="109">
        <f t="shared" si="57"/>
        <v>-67.716363877567375</v>
      </c>
      <c r="I58" s="110">
        <f>(G58/G$184)*100</f>
        <v>3.5120500972495153E-2</v>
      </c>
      <c r="J58" s="104">
        <v>1</v>
      </c>
      <c r="K58" s="104">
        <v>0</v>
      </c>
      <c r="L58" s="109">
        <f t="shared" si="58"/>
        <v>-100</v>
      </c>
      <c r="M58" s="104">
        <v>8</v>
      </c>
      <c r="N58" s="104">
        <v>4</v>
      </c>
      <c r="O58" s="109">
        <f t="shared" si="59"/>
        <v>-50</v>
      </c>
      <c r="P58" s="110">
        <f>(N58/N$184)*100</f>
        <v>9.4250706880301599E-2</v>
      </c>
      <c r="Q58" s="104">
        <v>4321</v>
      </c>
      <c r="R58" s="104">
        <v>808</v>
      </c>
      <c r="S58" s="109">
        <f t="shared" si="60"/>
        <v>-81.300624855357569</v>
      </c>
      <c r="T58" s="104">
        <v>13457</v>
      </c>
      <c r="U58" s="104">
        <v>7409</v>
      </c>
      <c r="V58" s="109">
        <f t="shared" si="61"/>
        <v>-44.943152262762872</v>
      </c>
      <c r="W58" s="110">
        <f>(U58/U$184)*100</f>
        <v>5.3116228545603245E-2</v>
      </c>
      <c r="X58" s="16">
        <v>1175.0352588875203</v>
      </c>
      <c r="Y58" s="16">
        <v>198.93093218523072</v>
      </c>
      <c r="Z58" s="109">
        <f t="shared" si="62"/>
        <v>-83.070215920705976</v>
      </c>
      <c r="AA58" s="16">
        <v>2015.3187652595097</v>
      </c>
      <c r="AB58" s="16">
        <v>861.54588270076897</v>
      </c>
      <c r="AC58" s="109">
        <f t="shared" si="63"/>
        <v>-57.250143374225516</v>
      </c>
      <c r="AD58" s="110">
        <f>(AB58/AB$184)*100</f>
        <v>0.16752964454787758</v>
      </c>
    </row>
    <row r="59" spans="1:30">
      <c r="A59" s="5"/>
      <c r="B59" s="120"/>
      <c r="C59" s="16"/>
      <c r="D59" s="16"/>
      <c r="E59" s="109"/>
      <c r="F59" s="16"/>
      <c r="G59" s="16"/>
      <c r="H59" s="109"/>
      <c r="I59" s="110"/>
      <c r="J59" s="104"/>
      <c r="K59" s="104"/>
      <c r="L59" s="109"/>
      <c r="M59" s="104"/>
      <c r="N59" s="104"/>
      <c r="O59" s="109"/>
      <c r="P59" s="110"/>
      <c r="Q59" s="104"/>
      <c r="R59" s="104"/>
      <c r="S59" s="109"/>
      <c r="T59" s="104"/>
      <c r="U59" s="104"/>
      <c r="V59" s="109"/>
      <c r="W59" s="110"/>
      <c r="X59" s="16"/>
      <c r="Y59" s="16"/>
      <c r="Z59" s="109"/>
      <c r="AA59" s="16"/>
      <c r="AB59" s="16"/>
      <c r="AC59" s="109"/>
      <c r="AD59" s="110"/>
    </row>
    <row r="60" spans="1:30" s="27" customFormat="1" ht="15">
      <c r="A60" s="17">
        <v>9</v>
      </c>
      <c r="B60" s="119" t="s">
        <v>20</v>
      </c>
      <c r="C60" s="12">
        <f>C61+C62+C63+C64+C65</f>
        <v>44.789051359999995</v>
      </c>
      <c r="D60" s="12">
        <f>D61+D62+D63+D64+D65</f>
        <v>75.757254011548852</v>
      </c>
      <c r="E60" s="107">
        <f t="shared" ref="E60:E65" si="64">((D60-C60)/C60)*100</f>
        <v>69.142349996735589</v>
      </c>
      <c r="F60" s="12">
        <f>F61+F62+F63+F64+F65</f>
        <v>101.82992562299998</v>
      </c>
      <c r="G60" s="12">
        <f>G61+G62+G63+G64+G65</f>
        <v>163.61419499029665</v>
      </c>
      <c r="H60" s="107">
        <f t="shared" ref="H60:H65" si="65">((G60-F60)/F60)*100</f>
        <v>60.673980648908255</v>
      </c>
      <c r="I60" s="108">
        <f>(G60/G$179)*100</f>
        <v>0.31031463227314271</v>
      </c>
      <c r="J60" s="23">
        <f>J61+J62+J63+J64+J65</f>
        <v>10424</v>
      </c>
      <c r="K60" s="23">
        <f>K61+K62+K63+K64+K65</f>
        <v>9563</v>
      </c>
      <c r="L60" s="107">
        <f t="shared" ref="L60:L64" si="66">((K60-J60)/J60)*100</f>
        <v>-8.2597851112816567</v>
      </c>
      <c r="M60" s="23">
        <f>M61+M62+M63+M64+M65</f>
        <v>25384</v>
      </c>
      <c r="N60" s="23">
        <f>N61+N62+N63+N64+N65</f>
        <v>20727</v>
      </c>
      <c r="O60" s="107">
        <f t="shared" ref="O60:O64" si="67">((N60-M60)/M60)*100</f>
        <v>-18.34620233217775</v>
      </c>
      <c r="P60" s="108">
        <f>(N60/N$179)*100</f>
        <v>0.59840080006189855</v>
      </c>
      <c r="Q60" s="23">
        <f>Q61+Q62+Q63+Q64+Q65</f>
        <v>-3953</v>
      </c>
      <c r="R60" s="23">
        <f>R61+R62+R63+R64+R65</f>
        <v>29912</v>
      </c>
      <c r="S60" s="107">
        <f t="shared" ref="S60:S65" si="68">((R60-Q60)/Q60)*100</f>
        <v>-856.69112066784726</v>
      </c>
      <c r="T60" s="23">
        <f>T61+T62+T63+T64+T65</f>
        <v>36202</v>
      </c>
      <c r="U60" s="23">
        <f>U61+U62+U63+U64+U65</f>
        <v>188269</v>
      </c>
      <c r="V60" s="107">
        <f t="shared" ref="V60:V65" si="69">((U60-T60)/T60)*100</f>
        <v>420.05137837688522</v>
      </c>
      <c r="W60" s="108">
        <f>(U60/U$179)*100</f>
        <v>0.5839710977592103</v>
      </c>
      <c r="X60" s="12">
        <f>X61+X62+X63+X64+X65</f>
        <v>2953.1329839226</v>
      </c>
      <c r="Y60" s="12">
        <f>Y61+Y62+Y63+Y64+Y65</f>
        <v>13272.697291599434</v>
      </c>
      <c r="Z60" s="107">
        <f t="shared" ref="Z60:Z65" si="70">((Y60-X60)/X60)*100</f>
        <v>349.44461911666161</v>
      </c>
      <c r="AA60" s="12">
        <f>AA61+AA62+AA63+AA64+AA65</f>
        <v>10975.891103560647</v>
      </c>
      <c r="AB60" s="12">
        <f>AB61+AB62+AB63+AB64+AB65</f>
        <v>23420.388139369948</v>
      </c>
      <c r="AC60" s="107">
        <f t="shared" ref="AC60:AC65" si="71">((AB60-AA60)/AA60)*100</f>
        <v>113.38028883843636</v>
      </c>
      <c r="AD60" s="108">
        <f>(AB60/AB$179)*100</f>
        <v>1.9506732733252687</v>
      </c>
    </row>
    <row r="61" spans="1:30" s="28" customFormat="1">
      <c r="A61" s="5"/>
      <c r="B61" s="120" t="s">
        <v>3</v>
      </c>
      <c r="C61" s="16">
        <v>8.4793734359999995</v>
      </c>
      <c r="D61" s="16">
        <v>11.107738470999999</v>
      </c>
      <c r="E61" s="109">
        <f t="shared" si="64"/>
        <v>30.997160991176802</v>
      </c>
      <c r="F61" s="16">
        <v>19.571187712</v>
      </c>
      <c r="G61" s="16">
        <v>34.499614907000002</v>
      </c>
      <c r="H61" s="109">
        <f t="shared" si="65"/>
        <v>76.277574027082125</v>
      </c>
      <c r="I61" s="110">
        <f>(G61/G$180)*100</f>
        <v>0.57215954358049348</v>
      </c>
      <c r="J61" s="104">
        <v>95</v>
      </c>
      <c r="K61" s="104">
        <v>99</v>
      </c>
      <c r="L61" s="109">
        <f t="shared" si="66"/>
        <v>4.2105263157894735</v>
      </c>
      <c r="M61" s="104">
        <v>292</v>
      </c>
      <c r="N61" s="104">
        <v>221</v>
      </c>
      <c r="O61" s="109">
        <f t="shared" si="67"/>
        <v>-24.315068493150687</v>
      </c>
      <c r="P61" s="110">
        <f>(N61/N$180)*100</f>
        <v>0.12572891480585976</v>
      </c>
      <c r="Q61" s="104">
        <v>0</v>
      </c>
      <c r="R61" s="104">
        <v>0</v>
      </c>
      <c r="S61" s="117" t="s">
        <v>57</v>
      </c>
      <c r="T61" s="104">
        <v>0</v>
      </c>
      <c r="U61" s="104">
        <v>0</v>
      </c>
      <c r="V61" s="117" t="s">
        <v>57</v>
      </c>
      <c r="W61" s="117" t="s">
        <v>57</v>
      </c>
      <c r="X61" s="16">
        <v>0.85823150000000004</v>
      </c>
      <c r="Y61" s="16">
        <v>1.9615387999999998</v>
      </c>
      <c r="Z61" s="109">
        <f t="shared" si="70"/>
        <v>128.55590828348758</v>
      </c>
      <c r="AA61" s="16">
        <v>2.6680097000000003</v>
      </c>
      <c r="AB61" s="16">
        <v>3.7816408999999997</v>
      </c>
      <c r="AC61" s="109">
        <f t="shared" si="71"/>
        <v>41.740148096163196</v>
      </c>
      <c r="AD61" s="110">
        <f>(AB61/AB$180)*100</f>
        <v>5.7626992904200883E-2</v>
      </c>
    </row>
    <row r="62" spans="1:30" s="28" customFormat="1">
      <c r="A62" s="5"/>
      <c r="B62" s="120" t="s">
        <v>4</v>
      </c>
      <c r="C62" s="16">
        <v>35.150817023999998</v>
      </c>
      <c r="D62" s="16">
        <v>47.359261844000002</v>
      </c>
      <c r="E62" s="109">
        <f t="shared" si="64"/>
        <v>34.73161039660733</v>
      </c>
      <c r="F62" s="16">
        <v>74.887780211000006</v>
      </c>
      <c r="G62" s="16">
        <v>93.814416901000016</v>
      </c>
      <c r="H62" s="109">
        <f t="shared" si="65"/>
        <v>25.273331158532514</v>
      </c>
      <c r="I62" s="110">
        <f>(G62/G$181)*100</f>
        <v>0.80086381811081042</v>
      </c>
      <c r="J62" s="104">
        <v>10327</v>
      </c>
      <c r="K62" s="104">
        <v>9463</v>
      </c>
      <c r="L62" s="109">
        <f t="shared" si="66"/>
        <v>-8.3664181272392746</v>
      </c>
      <c r="M62" s="104">
        <v>25082</v>
      </c>
      <c r="N62" s="104">
        <v>20501</v>
      </c>
      <c r="O62" s="109">
        <f t="shared" si="67"/>
        <v>-18.264093772426442</v>
      </c>
      <c r="P62" s="110">
        <f>(N62/N$181)*100</f>
        <v>0.62463742327998473</v>
      </c>
      <c r="Q62" s="104">
        <v>0</v>
      </c>
      <c r="R62" s="104">
        <v>0</v>
      </c>
      <c r="S62" s="117" t="s">
        <v>57</v>
      </c>
      <c r="T62" s="104">
        <v>0</v>
      </c>
      <c r="U62" s="104">
        <v>0</v>
      </c>
      <c r="V62" s="117" t="s">
        <v>57</v>
      </c>
      <c r="W62" s="117" t="s">
        <v>57</v>
      </c>
      <c r="X62" s="16">
        <v>1304.3633933999999</v>
      </c>
      <c r="Y62" s="16">
        <v>1166.0273761000001</v>
      </c>
      <c r="Z62" s="109">
        <f t="shared" si="70"/>
        <v>-10.605634748718936</v>
      </c>
      <c r="AA62" s="16">
        <v>3227.8566056</v>
      </c>
      <c r="AB62" s="16">
        <v>2445.9864703000003</v>
      </c>
      <c r="AC62" s="109">
        <f t="shared" si="71"/>
        <v>-24.222579588682322</v>
      </c>
      <c r="AD62" s="110">
        <f>(AB62/AB$181)*100</f>
        <v>0.72157472741307316</v>
      </c>
    </row>
    <row r="63" spans="1:30" s="28" customFormat="1">
      <c r="A63" s="5"/>
      <c r="B63" s="120" t="s">
        <v>5</v>
      </c>
      <c r="C63" s="16">
        <v>3.9416169491525425E-2</v>
      </c>
      <c r="D63" s="16">
        <v>1.54904E-2</v>
      </c>
      <c r="E63" s="109">
        <f t="shared" si="64"/>
        <v>-60.700392250620702</v>
      </c>
      <c r="F63" s="16">
        <v>5.046728983050848E-2</v>
      </c>
      <c r="G63" s="16">
        <v>0.15807260000000001</v>
      </c>
      <c r="H63" s="109">
        <f t="shared" si="65"/>
        <v>213.21792894145463</v>
      </c>
      <c r="I63" s="110">
        <f>(G63/G$182)*100</f>
        <v>4.7742856561419937E-4</v>
      </c>
      <c r="J63" s="104">
        <v>0</v>
      </c>
      <c r="K63" s="104">
        <v>0</v>
      </c>
      <c r="L63" s="117" t="s">
        <v>57</v>
      </c>
      <c r="M63" s="104">
        <v>0</v>
      </c>
      <c r="N63" s="104">
        <v>0</v>
      </c>
      <c r="O63" s="117" t="s">
        <v>57</v>
      </c>
      <c r="P63" s="110">
        <f>(N63/N$182)*100</f>
        <v>0</v>
      </c>
      <c r="Q63" s="104">
        <v>63</v>
      </c>
      <c r="R63" s="104">
        <v>21</v>
      </c>
      <c r="S63" s="109">
        <f t="shared" si="68"/>
        <v>-66.666666666666657</v>
      </c>
      <c r="T63" s="104">
        <v>88</v>
      </c>
      <c r="U63" s="104">
        <v>983</v>
      </c>
      <c r="V63" s="109">
        <f t="shared" si="69"/>
        <v>1017.0454545454545</v>
      </c>
      <c r="W63" s="110">
        <f>(U63/U$182)*100</f>
        <v>5.6561304024028945E-3</v>
      </c>
      <c r="X63" s="16">
        <v>3.6164900000000002</v>
      </c>
      <c r="Y63" s="16">
        <v>0.93500000000000005</v>
      </c>
      <c r="Z63" s="109">
        <f t="shared" si="70"/>
        <v>-74.146202533395638</v>
      </c>
      <c r="AA63" s="16">
        <v>4.47316</v>
      </c>
      <c r="AB63" s="16">
        <v>13.18</v>
      </c>
      <c r="AC63" s="109">
        <f t="shared" si="71"/>
        <v>194.64629031825376</v>
      </c>
      <c r="AD63" s="110">
        <f>(AB63/AB$182)*100</f>
        <v>5.2849014228524872E-3</v>
      </c>
    </row>
    <row r="64" spans="1:30" s="28" customFormat="1">
      <c r="A64" s="5"/>
      <c r="B64" s="120" t="s">
        <v>6</v>
      </c>
      <c r="C64" s="16">
        <v>0.29394036994535511</v>
      </c>
      <c r="D64" s="16">
        <v>1.1799909</v>
      </c>
      <c r="E64" s="109">
        <f t="shared" si="64"/>
        <v>301.43887014205154</v>
      </c>
      <c r="F64" s="16">
        <v>4.1624469141256828</v>
      </c>
      <c r="G64" s="16">
        <v>12.71934919588</v>
      </c>
      <c r="H64" s="109">
        <f t="shared" si="65"/>
        <v>205.57384774603628</v>
      </c>
      <c r="I64" s="110">
        <f>(G64/G$183)*100</f>
        <v>3.4862207694726575</v>
      </c>
      <c r="J64" s="104">
        <v>2</v>
      </c>
      <c r="K64" s="104">
        <v>1</v>
      </c>
      <c r="L64" s="109">
        <f t="shared" si="66"/>
        <v>-50</v>
      </c>
      <c r="M64" s="104">
        <v>10</v>
      </c>
      <c r="N64" s="104">
        <v>5</v>
      </c>
      <c r="O64" s="109">
        <f t="shared" si="67"/>
        <v>-50</v>
      </c>
      <c r="P64" s="110">
        <f>(N64/N$183)*100</f>
        <v>0.36496350364963503</v>
      </c>
      <c r="Q64" s="104">
        <v>-127</v>
      </c>
      <c r="R64" s="104">
        <v>2343</v>
      </c>
      <c r="S64" s="109">
        <f t="shared" si="68"/>
        <v>-1944.8818897637796</v>
      </c>
      <c r="T64" s="104">
        <v>11679</v>
      </c>
      <c r="U64" s="104">
        <v>39780</v>
      </c>
      <c r="V64" s="109">
        <f t="shared" si="69"/>
        <v>240.6113537117904</v>
      </c>
      <c r="W64" s="110">
        <f>(U64/U$183)*100</f>
        <v>4.3646705266241614</v>
      </c>
      <c r="X64" s="16">
        <v>149.48700930000001</v>
      </c>
      <c r="Y64" s="16">
        <v>0.23430000000000001</v>
      </c>
      <c r="Z64" s="109">
        <f t="shared" si="70"/>
        <v>-99.843263972503607</v>
      </c>
      <c r="AA64" s="16">
        <v>289.45381130000004</v>
      </c>
      <c r="AB64" s="16">
        <v>2460.3323298999999</v>
      </c>
      <c r="AC64" s="109">
        <f t="shared" si="71"/>
        <v>749.99134019003316</v>
      </c>
      <c r="AD64" s="110">
        <f>(AB64/AB$183)*100</f>
        <v>2.6907893299720098</v>
      </c>
    </row>
    <row r="65" spans="1:30" s="28" customFormat="1">
      <c r="A65" s="5"/>
      <c r="B65" s="120" t="s">
        <v>25</v>
      </c>
      <c r="C65" s="16">
        <v>0.82550436056312126</v>
      </c>
      <c r="D65" s="16">
        <v>16.094772396548851</v>
      </c>
      <c r="E65" s="109">
        <f t="shared" si="64"/>
        <v>1849.6895674263592</v>
      </c>
      <c r="F65" s="16">
        <v>3.1580434960437906</v>
      </c>
      <c r="G65" s="16">
        <v>22.422741386416661</v>
      </c>
      <c r="H65" s="109">
        <f t="shared" si="65"/>
        <v>610.02003026578132</v>
      </c>
      <c r="I65" s="110">
        <f>(G65/G$184)*100</f>
        <v>1.4875330940490754</v>
      </c>
      <c r="J65" s="104">
        <v>0</v>
      </c>
      <c r="K65" s="104">
        <v>0</v>
      </c>
      <c r="L65" s="117" t="s">
        <v>57</v>
      </c>
      <c r="M65" s="104">
        <v>0</v>
      </c>
      <c r="N65" s="104">
        <v>0</v>
      </c>
      <c r="O65" s="117" t="s">
        <v>57</v>
      </c>
      <c r="P65" s="110">
        <f>(N65/N$184)*100</f>
        <v>0</v>
      </c>
      <c r="Q65" s="104">
        <v>-3889</v>
      </c>
      <c r="R65" s="104">
        <v>27548</v>
      </c>
      <c r="S65" s="109">
        <f t="shared" si="68"/>
        <v>-808.3569040884546</v>
      </c>
      <c r="T65" s="104">
        <v>24435</v>
      </c>
      <c r="U65" s="104">
        <v>147506</v>
      </c>
      <c r="V65" s="109">
        <f t="shared" si="69"/>
        <v>503.66687129118066</v>
      </c>
      <c r="W65" s="110">
        <f>(U65/U$184)*100</f>
        <v>1.0574925641581527</v>
      </c>
      <c r="X65" s="16">
        <v>1494.8078597225999</v>
      </c>
      <c r="Y65" s="16">
        <v>12103.539076699433</v>
      </c>
      <c r="Z65" s="109">
        <f t="shared" si="70"/>
        <v>709.70534092224784</v>
      </c>
      <c r="AA65" s="16">
        <v>7451.4395169606478</v>
      </c>
      <c r="AB65" s="16">
        <v>18497.107698269949</v>
      </c>
      <c r="AC65" s="109">
        <f t="shared" si="71"/>
        <v>148.23535984111024</v>
      </c>
      <c r="AD65" s="110">
        <f>(AB65/AB$184)*100</f>
        <v>3.596806554447026</v>
      </c>
    </row>
    <row r="66" spans="1:30" s="28" customFormat="1">
      <c r="A66" s="5"/>
      <c r="B66" s="120"/>
      <c r="C66" s="16"/>
      <c r="D66" s="16"/>
      <c r="E66" s="109"/>
      <c r="F66" s="16"/>
      <c r="G66" s="16"/>
      <c r="H66" s="109"/>
      <c r="I66" s="110"/>
      <c r="J66" s="104"/>
      <c r="K66" s="104"/>
      <c r="L66" s="109"/>
      <c r="M66" s="104"/>
      <c r="N66" s="104"/>
      <c r="O66" s="109"/>
      <c r="P66" s="110"/>
      <c r="Q66" s="104"/>
      <c r="R66" s="104"/>
      <c r="S66" s="109"/>
      <c r="T66" s="104"/>
      <c r="U66" s="104"/>
      <c r="V66" s="109"/>
      <c r="W66" s="110"/>
      <c r="X66" s="16"/>
      <c r="Y66" s="16"/>
      <c r="Z66" s="109"/>
      <c r="AA66" s="16"/>
      <c r="AB66" s="16"/>
      <c r="AC66" s="109"/>
      <c r="AD66" s="110"/>
    </row>
    <row r="67" spans="1:30" s="29" customFormat="1" ht="15">
      <c r="A67" s="18">
        <v>10</v>
      </c>
      <c r="B67" s="119" t="s">
        <v>17</v>
      </c>
      <c r="C67" s="12">
        <f>C68+C69+C70+C71+C72</f>
        <v>32.401897976999997</v>
      </c>
      <c r="D67" s="12">
        <f>D68+D69+D70+D71+D72</f>
        <v>38.203920397000005</v>
      </c>
      <c r="E67" s="107">
        <f t="shared" ref="E67:E72" si="72">((D67-C67)/C67)*100</f>
        <v>17.906427654696298</v>
      </c>
      <c r="F67" s="12">
        <f>F68+F69+F70+F71+F72</f>
        <v>65.655890079000002</v>
      </c>
      <c r="G67" s="12">
        <f>G68+G69+G70+G71+G72</f>
        <v>99.018636098000002</v>
      </c>
      <c r="H67" s="107">
        <f t="shared" ref="H67:H72" si="73">((G67-F67)/F67)*100</f>
        <v>50.814551411695895</v>
      </c>
      <c r="I67" s="108">
        <f>(G67/G$179)*100</f>
        <v>0.18780113578018892</v>
      </c>
      <c r="J67" s="23">
        <f>J68+J69+J70+J71+J72</f>
        <v>4428</v>
      </c>
      <c r="K67" s="23">
        <f>K68+K69+K70+K71+K72</f>
        <v>2668</v>
      </c>
      <c r="L67" s="107">
        <f t="shared" ref="L67:L72" si="74">((K67-J67)/J67)*100</f>
        <v>-39.747064137308044</v>
      </c>
      <c r="M67" s="23">
        <f>M68+M69+M70+M71+M72</f>
        <v>11248</v>
      </c>
      <c r="N67" s="23">
        <f>N68+N69+N70+N71+N72</f>
        <v>4769</v>
      </c>
      <c r="O67" s="107">
        <f t="shared" ref="O67:O72" si="75">((N67-M67)/M67)*100</f>
        <v>-57.601351351351347</v>
      </c>
      <c r="P67" s="108">
        <f>(N67/N$179)*100</f>
        <v>0.13768386237734329</v>
      </c>
      <c r="Q67" s="23">
        <f>Q68+Q69+Q70+Q71+Q72</f>
        <v>10189</v>
      </c>
      <c r="R67" s="23">
        <f>R68+R69+R70+R71+R72</f>
        <v>13060</v>
      </c>
      <c r="S67" s="107">
        <f t="shared" ref="S67:S72" si="76">((R67-Q67)/Q67)*100</f>
        <v>28.177446265580532</v>
      </c>
      <c r="T67" s="23">
        <f>T68+T69+T70+T71+T72</f>
        <v>16320</v>
      </c>
      <c r="U67" s="23">
        <f>U68+U69+U70+U71+U72</f>
        <v>31634</v>
      </c>
      <c r="V67" s="107">
        <f t="shared" ref="V67:V72" si="77">((U67-T67)/T67)*100</f>
        <v>93.835784313725483</v>
      </c>
      <c r="W67" s="108">
        <f>(U67/U$179)*100</f>
        <v>9.8122057834879123E-2</v>
      </c>
      <c r="X67" s="12">
        <f>X68+X69+X70+X71+X72</f>
        <v>5343.2932665999997</v>
      </c>
      <c r="Y67" s="12">
        <f>Y68+Y69+Y70+Y71+Y72</f>
        <v>2308.7147315000002</v>
      </c>
      <c r="Z67" s="107">
        <f t="shared" ref="Z67:Z72" si="78">((Y67-X67)/X67)*100</f>
        <v>-56.79228864469453</v>
      </c>
      <c r="AA67" s="12">
        <f>AA68+AA69+AA70+AA71+AA72</f>
        <v>8287.6799656999992</v>
      </c>
      <c r="AB67" s="12">
        <f>AB68+AB69+AB70+AB71+AB72</f>
        <v>7643.4703851999993</v>
      </c>
      <c r="AC67" s="107">
        <f t="shared" ref="AC67:AC72" si="79">((AB67-AA67)/AA67)*100</f>
        <v>-7.7730991443464639</v>
      </c>
      <c r="AD67" s="108">
        <f>(AB67/AB$179)*100</f>
        <v>0.63662110581331888</v>
      </c>
    </row>
    <row r="68" spans="1:30">
      <c r="A68" s="5"/>
      <c r="B68" s="120" t="s">
        <v>3</v>
      </c>
      <c r="C68" s="16">
        <v>0.14622991799999999</v>
      </c>
      <c r="D68" s="16">
        <v>0.173960477</v>
      </c>
      <c r="E68" s="109">
        <f t="shared" si="72"/>
        <v>18.963669937912446</v>
      </c>
      <c r="F68" s="16">
        <v>0.183065382</v>
      </c>
      <c r="G68" s="16">
        <v>0.30933373400000003</v>
      </c>
      <c r="H68" s="109">
        <f t="shared" si="73"/>
        <v>68.974456350245418</v>
      </c>
      <c r="I68" s="110">
        <f>(G68/G$180)*100</f>
        <v>5.1301514099967166E-3</v>
      </c>
      <c r="J68" s="104">
        <v>5</v>
      </c>
      <c r="K68" s="104">
        <v>6</v>
      </c>
      <c r="L68" s="109">
        <f t="shared" si="74"/>
        <v>20</v>
      </c>
      <c r="M68" s="104">
        <v>7</v>
      </c>
      <c r="N68" s="104">
        <v>12</v>
      </c>
      <c r="O68" s="109">
        <f t="shared" si="75"/>
        <v>71.428571428571431</v>
      </c>
      <c r="P68" s="110">
        <f>(N68/N$180)*100</f>
        <v>6.8269094012231545E-3</v>
      </c>
      <c r="Q68" s="104">
        <v>0</v>
      </c>
      <c r="R68" s="104">
        <v>0</v>
      </c>
      <c r="S68" s="117" t="s">
        <v>57</v>
      </c>
      <c r="T68" s="104">
        <v>0</v>
      </c>
      <c r="U68" s="104">
        <v>0</v>
      </c>
      <c r="V68" s="117" t="s">
        <v>57</v>
      </c>
      <c r="W68" s="117" t="s">
        <v>57</v>
      </c>
      <c r="X68" s="16">
        <v>8.9793000000000008E-3</v>
      </c>
      <c r="Y68" s="16">
        <v>0.16510549999999999</v>
      </c>
      <c r="Z68" s="109">
        <f t="shared" si="78"/>
        <v>1738.7346452396064</v>
      </c>
      <c r="AA68" s="16">
        <v>3.9761899999999996E-2</v>
      </c>
      <c r="AB68" s="16">
        <v>0.23189589999999999</v>
      </c>
      <c r="AC68" s="109">
        <f t="shared" si="79"/>
        <v>483.2113153546486</v>
      </c>
      <c r="AD68" s="110">
        <f>(AB68/AB$180)*100</f>
        <v>3.5337737604364487E-3</v>
      </c>
    </row>
    <row r="69" spans="1:30">
      <c r="A69" s="5"/>
      <c r="B69" s="120" t="s">
        <v>4</v>
      </c>
      <c r="C69" s="16">
        <v>21.819142599999996</v>
      </c>
      <c r="D69" s="16">
        <v>16.008715500000005</v>
      </c>
      <c r="E69" s="109">
        <f t="shared" si="72"/>
        <v>-26.629951536225775</v>
      </c>
      <c r="F69" s="16">
        <v>55.105749199999998</v>
      </c>
      <c r="G69" s="16">
        <v>36.572029299999997</v>
      </c>
      <c r="H69" s="109">
        <f t="shared" si="73"/>
        <v>-33.633005936883265</v>
      </c>
      <c r="I69" s="110">
        <f>(G69/G$181)*100</f>
        <v>0.31220377409760586</v>
      </c>
      <c r="J69" s="104">
        <v>4420</v>
      </c>
      <c r="K69" s="104">
        <v>2658</v>
      </c>
      <c r="L69" s="109">
        <f t="shared" si="74"/>
        <v>-39.864253393665159</v>
      </c>
      <c r="M69" s="104">
        <v>11235</v>
      </c>
      <c r="N69" s="104">
        <v>4750</v>
      </c>
      <c r="O69" s="109">
        <f t="shared" si="75"/>
        <v>-57.721406319537159</v>
      </c>
      <c r="P69" s="110">
        <f>(N69/N$181)*100</f>
        <v>0.14472600168674346</v>
      </c>
      <c r="Q69" s="104">
        <v>0</v>
      </c>
      <c r="R69" s="104">
        <v>0</v>
      </c>
      <c r="S69" s="117" t="s">
        <v>57</v>
      </c>
      <c r="T69" s="104">
        <v>0</v>
      </c>
      <c r="U69" s="104">
        <v>0</v>
      </c>
      <c r="V69" s="117" t="s">
        <v>57</v>
      </c>
      <c r="W69" s="117" t="s">
        <v>57</v>
      </c>
      <c r="X69" s="16">
        <v>612.80346210000005</v>
      </c>
      <c r="Y69" s="16">
        <v>165.05551359999998</v>
      </c>
      <c r="Z69" s="109">
        <f t="shared" si="78"/>
        <v>-73.065505695027312</v>
      </c>
      <c r="AA69" s="16">
        <v>1204.4414721000001</v>
      </c>
      <c r="AB69" s="16">
        <v>378.83167359999999</v>
      </c>
      <c r="AC69" s="109">
        <f t="shared" si="79"/>
        <v>-68.547108151341789</v>
      </c>
      <c r="AD69" s="110">
        <f>(AB69/AB$181)*100</f>
        <v>0.11175669405065485</v>
      </c>
    </row>
    <row r="70" spans="1:30">
      <c r="A70" s="5"/>
      <c r="B70" s="120" t="s">
        <v>5</v>
      </c>
      <c r="C70" s="112">
        <v>0.50701453699999999</v>
      </c>
      <c r="D70" s="112">
        <v>1.5974363079999998</v>
      </c>
      <c r="E70" s="109">
        <f t="shared" si="72"/>
        <v>215.06716108220778</v>
      </c>
      <c r="F70" s="112">
        <v>-0.57261037000000004</v>
      </c>
      <c r="G70" s="112">
        <v>7.7123895819999992</v>
      </c>
      <c r="H70" s="109">
        <f t="shared" si="73"/>
        <v>-1446.8826249164854</v>
      </c>
      <c r="I70" s="110">
        <f>(G70/G$182)*100</f>
        <v>2.3293822557433445E-2</v>
      </c>
      <c r="J70" s="113">
        <v>0</v>
      </c>
      <c r="K70" s="113">
        <v>0</v>
      </c>
      <c r="L70" s="117" t="s">
        <v>57</v>
      </c>
      <c r="M70" s="113">
        <v>0</v>
      </c>
      <c r="N70" s="113">
        <v>0</v>
      </c>
      <c r="O70" s="117" t="s">
        <v>57</v>
      </c>
      <c r="P70" s="110">
        <f>(N70/N$182)*100</f>
        <v>0</v>
      </c>
      <c r="Q70" s="113">
        <v>131</v>
      </c>
      <c r="R70" s="113">
        <v>329</v>
      </c>
      <c r="S70" s="109">
        <f t="shared" si="76"/>
        <v>151.14503816793894</v>
      </c>
      <c r="T70" s="113">
        <v>-519</v>
      </c>
      <c r="U70" s="113">
        <v>4367</v>
      </c>
      <c r="V70" s="109">
        <f t="shared" si="77"/>
        <v>-941.42581888246627</v>
      </c>
      <c r="W70" s="110">
        <f>(U70/U$182)*100</f>
        <v>2.5127488776493834E-2</v>
      </c>
      <c r="X70" s="112">
        <v>21.971032100000002</v>
      </c>
      <c r="Y70" s="112">
        <v>48.283227199999999</v>
      </c>
      <c r="Z70" s="109">
        <f t="shared" si="78"/>
        <v>119.75857565653456</v>
      </c>
      <c r="AA70" s="112">
        <v>-90.790481499999999</v>
      </c>
      <c r="AB70" s="112">
        <v>449.24690079999999</v>
      </c>
      <c r="AC70" s="109">
        <f t="shared" si="79"/>
        <v>-594.81718058737249</v>
      </c>
      <c r="AD70" s="110">
        <f>(AB70/AB$182)*100</f>
        <v>0.18013851177921017</v>
      </c>
    </row>
    <row r="71" spans="1:30">
      <c r="A71" s="5"/>
      <c r="B71" s="120" t="s">
        <v>6</v>
      </c>
      <c r="C71" s="112">
        <v>0</v>
      </c>
      <c r="D71" s="112">
        <v>0</v>
      </c>
      <c r="E71" s="117" t="s">
        <v>57</v>
      </c>
      <c r="F71" s="112">
        <v>0</v>
      </c>
      <c r="G71" s="112">
        <v>0</v>
      </c>
      <c r="H71" s="117" t="s">
        <v>57</v>
      </c>
      <c r="I71" s="110">
        <f>(G71/G$183)*100</f>
        <v>0</v>
      </c>
      <c r="J71" s="113">
        <v>0</v>
      </c>
      <c r="K71" s="113">
        <v>0</v>
      </c>
      <c r="L71" s="117" t="s">
        <v>57</v>
      </c>
      <c r="M71" s="113">
        <v>0</v>
      </c>
      <c r="N71" s="113">
        <v>0</v>
      </c>
      <c r="O71" s="117" t="s">
        <v>57</v>
      </c>
      <c r="P71" s="110">
        <f>(N71/N$183)*100</f>
        <v>0</v>
      </c>
      <c r="Q71" s="113">
        <v>0</v>
      </c>
      <c r="R71" s="113">
        <v>0</v>
      </c>
      <c r="S71" s="117" t="s">
        <v>57</v>
      </c>
      <c r="T71" s="113">
        <v>0</v>
      </c>
      <c r="U71" s="113">
        <v>0</v>
      </c>
      <c r="V71" s="117" t="s">
        <v>57</v>
      </c>
      <c r="W71" s="110">
        <f>(U71/U$183)*100</f>
        <v>0</v>
      </c>
      <c r="X71" s="112">
        <v>0</v>
      </c>
      <c r="Y71" s="112">
        <v>0</v>
      </c>
      <c r="Z71" s="117" t="s">
        <v>57</v>
      </c>
      <c r="AA71" s="112">
        <v>0</v>
      </c>
      <c r="AB71" s="112">
        <v>0</v>
      </c>
      <c r="AC71" s="117" t="s">
        <v>57</v>
      </c>
      <c r="AD71" s="110">
        <f>(AB71/AB$183)*100</f>
        <v>0</v>
      </c>
    </row>
    <row r="72" spans="1:30">
      <c r="A72" s="5"/>
      <c r="B72" s="120" t="s">
        <v>25</v>
      </c>
      <c r="C72" s="112">
        <v>9.9295109220000004</v>
      </c>
      <c r="D72" s="112">
        <v>20.423808112</v>
      </c>
      <c r="E72" s="109">
        <f t="shared" si="72"/>
        <v>105.68795656137151</v>
      </c>
      <c r="F72" s="112">
        <v>10.939685867000001</v>
      </c>
      <c r="G72" s="112">
        <v>54.424883482000006</v>
      </c>
      <c r="H72" s="109">
        <f t="shared" si="73"/>
        <v>397.49950906885579</v>
      </c>
      <c r="I72" s="110">
        <f>(G72/G$184)*100</f>
        <v>3.6105672327953373</v>
      </c>
      <c r="J72" s="113">
        <v>3</v>
      </c>
      <c r="K72" s="113">
        <v>4</v>
      </c>
      <c r="L72" s="109">
        <f t="shared" si="74"/>
        <v>33.333333333333329</v>
      </c>
      <c r="M72" s="113">
        <v>6</v>
      </c>
      <c r="N72" s="113">
        <v>7</v>
      </c>
      <c r="O72" s="109">
        <f t="shared" si="75"/>
        <v>16.666666666666664</v>
      </c>
      <c r="P72" s="110">
        <f>(N72/N$184)*100</f>
        <v>0.16493873704052781</v>
      </c>
      <c r="Q72" s="113">
        <v>10058</v>
      </c>
      <c r="R72" s="113">
        <v>12731</v>
      </c>
      <c r="S72" s="109">
        <f t="shared" si="76"/>
        <v>26.575860011930803</v>
      </c>
      <c r="T72" s="113">
        <v>16839</v>
      </c>
      <c r="U72" s="113">
        <v>27267</v>
      </c>
      <c r="V72" s="109">
        <f t="shared" si="77"/>
        <v>61.9276679137716</v>
      </c>
      <c r="W72" s="110">
        <f>(U72/U$184)*100</f>
        <v>0.19548119904885461</v>
      </c>
      <c r="X72" s="112">
        <v>4708.5097931</v>
      </c>
      <c r="Y72" s="112">
        <v>2095.2108852000001</v>
      </c>
      <c r="Z72" s="109">
        <f t="shared" si="78"/>
        <v>-55.501613519623795</v>
      </c>
      <c r="AA72" s="112">
        <v>7173.9892131999995</v>
      </c>
      <c r="AB72" s="112">
        <v>6815.1599148999994</v>
      </c>
      <c r="AC72" s="109">
        <f t="shared" si="79"/>
        <v>-5.0018098387959835</v>
      </c>
      <c r="AD72" s="110">
        <f>(AB72/AB$184)*100</f>
        <v>1.3252240432059363</v>
      </c>
    </row>
    <row r="73" spans="1:30">
      <c r="A73" s="5"/>
      <c r="B73" s="120"/>
      <c r="C73" s="112"/>
      <c r="D73" s="112"/>
      <c r="E73" s="109"/>
      <c r="F73" s="112"/>
      <c r="G73" s="112"/>
      <c r="H73" s="109"/>
      <c r="I73" s="110"/>
      <c r="J73" s="113"/>
      <c r="K73" s="113"/>
      <c r="L73" s="109"/>
      <c r="M73" s="113"/>
      <c r="N73" s="113"/>
      <c r="O73" s="109"/>
      <c r="P73" s="110"/>
      <c r="Q73" s="113"/>
      <c r="R73" s="113"/>
      <c r="S73" s="109"/>
      <c r="T73" s="113"/>
      <c r="U73" s="113"/>
      <c r="V73" s="109"/>
      <c r="W73" s="110"/>
      <c r="X73" s="112"/>
      <c r="Y73" s="112"/>
      <c r="Z73" s="109"/>
      <c r="AA73" s="112"/>
      <c r="AB73" s="112"/>
      <c r="AC73" s="109"/>
      <c r="AD73" s="110"/>
    </row>
    <row r="74" spans="1:30" s="25" customFormat="1" ht="15">
      <c r="A74" s="17">
        <v>11</v>
      </c>
      <c r="B74" s="119" t="s">
        <v>35</v>
      </c>
      <c r="C74" s="12">
        <f>C75+C76+C77+C78+C79</f>
        <v>1346.6810977919999</v>
      </c>
      <c r="D74" s="12">
        <f>D75+D76+D77+D78+D79</f>
        <v>1685.6643702490007</v>
      </c>
      <c r="E74" s="107">
        <f t="shared" ref="E74:E79" si="80">((D74-C74)/C74)*100</f>
        <v>25.171755437333545</v>
      </c>
      <c r="F74" s="12">
        <f>F75+F76+F77+F78+F79</f>
        <v>2653.1764034809994</v>
      </c>
      <c r="G74" s="12">
        <f>G75+G76+G77+G78+G79</f>
        <v>3814.5586459250017</v>
      </c>
      <c r="H74" s="107">
        <f t="shared" ref="H74:H79" si="81">((G74-F74)/F74)*100</f>
        <v>43.773276474201069</v>
      </c>
      <c r="I74" s="108">
        <f>(G74/G$179)*100</f>
        <v>7.2347840208165053</v>
      </c>
      <c r="J74" s="23">
        <f>J75+J76+J77+J78+J79</f>
        <v>92491</v>
      </c>
      <c r="K74" s="23">
        <f>K75+K76+K77+K78+K79</f>
        <v>73644</v>
      </c>
      <c r="L74" s="107">
        <f t="shared" ref="L74:L79" si="82">((K74-J74)/J74)*100</f>
        <v>-20.377117773621219</v>
      </c>
      <c r="M74" s="23">
        <f>M75+M76+M77+M78+M79</f>
        <v>194600</v>
      </c>
      <c r="N74" s="23">
        <f>N75+N76+N77+N78+N79</f>
        <v>170485</v>
      </c>
      <c r="O74" s="107">
        <f t="shared" ref="O74:O79" si="83">((N74-M74)/M74)*100</f>
        <v>-12.392086330935252</v>
      </c>
      <c r="P74" s="108">
        <f>(N74/N$179)*100</f>
        <v>4.9220032034811005</v>
      </c>
      <c r="Q74" s="23">
        <f>Q75+Q76+Q77+Q78+Q79</f>
        <v>759695</v>
      </c>
      <c r="R74" s="23">
        <f>R75+R76+R77+R78+R79</f>
        <v>1591488</v>
      </c>
      <c r="S74" s="107">
        <f t="shared" ref="S74:S79" si="84">((R74-Q74)/Q74)*100</f>
        <v>109.49038758975642</v>
      </c>
      <c r="T74" s="23">
        <f>T75+T76+T77+T78+T79</f>
        <v>2524235</v>
      </c>
      <c r="U74" s="23">
        <f>U75+U76+U77+U78+U79</f>
        <v>7258824</v>
      </c>
      <c r="V74" s="107">
        <f t="shared" ref="V74:V79" si="85">((U74-T74)/T74)*100</f>
        <v>187.56530196277288</v>
      </c>
      <c r="W74" s="108">
        <f>(U74/U$179)*100</f>
        <v>22.515355261465785</v>
      </c>
      <c r="X74" s="12">
        <f>X75+X76+X77+X78+X79</f>
        <v>35761.785562001001</v>
      </c>
      <c r="Y74" s="12">
        <f>Y75+Y76+Y77+Y78+Y79</f>
        <v>45259.758774672002</v>
      </c>
      <c r="Z74" s="107">
        <f t="shared" ref="Z74:Z79" si="86">((Y74-X74)/X74)*100</f>
        <v>26.559001636549027</v>
      </c>
      <c r="AA74" s="12">
        <f>AA75+AA76+AA77+AA78+AA79</f>
        <v>91546.282743500982</v>
      </c>
      <c r="AB74" s="12">
        <f>AB75+AB76+AB77+AB78+AB79</f>
        <v>124847.71515527999</v>
      </c>
      <c r="AC74" s="107">
        <f t="shared" ref="AC74:AC79" si="87">((AB74-AA74)/AA74)*100</f>
        <v>36.376607999567447</v>
      </c>
      <c r="AD74" s="108">
        <f>(AB74/AB$179)*100</f>
        <v>10.398508331283463</v>
      </c>
    </row>
    <row r="75" spans="1:30">
      <c r="A75" s="5"/>
      <c r="B75" s="120" t="s">
        <v>3</v>
      </c>
      <c r="C75" s="112">
        <v>303.87785147699998</v>
      </c>
      <c r="D75" s="112">
        <v>275.86103603000009</v>
      </c>
      <c r="E75" s="109">
        <f t="shared" si="80"/>
        <v>-9.2197622534265005</v>
      </c>
      <c r="F75" s="112">
        <v>558.64381349600001</v>
      </c>
      <c r="G75" s="112">
        <v>663.47292497199987</v>
      </c>
      <c r="H75" s="109">
        <f t="shared" si="81"/>
        <v>18.764928375377142</v>
      </c>
      <c r="I75" s="110">
        <f>(G75/G$180)*100</f>
        <v>11.003379804479231</v>
      </c>
      <c r="J75" s="113">
        <v>3602</v>
      </c>
      <c r="K75" s="113">
        <v>3425</v>
      </c>
      <c r="L75" s="109">
        <f t="shared" si="82"/>
        <v>-4.9139367018323155</v>
      </c>
      <c r="M75" s="113">
        <v>6795</v>
      </c>
      <c r="N75" s="113">
        <v>7985</v>
      </c>
      <c r="O75" s="109">
        <f t="shared" si="83"/>
        <v>17.51287711552612</v>
      </c>
      <c r="P75" s="110">
        <f>(N75/N$180)*100</f>
        <v>4.5427392973972403</v>
      </c>
      <c r="Q75" s="113">
        <v>0</v>
      </c>
      <c r="R75" s="113">
        <v>0</v>
      </c>
      <c r="S75" s="117" t="s">
        <v>57</v>
      </c>
      <c r="T75" s="113">
        <v>0</v>
      </c>
      <c r="U75" s="113">
        <v>0</v>
      </c>
      <c r="V75" s="117" t="s">
        <v>57</v>
      </c>
      <c r="W75" s="117" t="s">
        <v>57</v>
      </c>
      <c r="X75" s="112">
        <v>132.8072267</v>
      </c>
      <c r="Y75" s="112">
        <v>77.13961599999999</v>
      </c>
      <c r="Z75" s="109">
        <f t="shared" si="86"/>
        <v>-41.916100564126914</v>
      </c>
      <c r="AA75" s="112">
        <v>253.06521430000001</v>
      </c>
      <c r="AB75" s="112">
        <v>213.36742319999996</v>
      </c>
      <c r="AC75" s="109">
        <f t="shared" si="87"/>
        <v>-15.686783033301326</v>
      </c>
      <c r="AD75" s="110">
        <f>(AB75/AB$180)*100</f>
        <v>3.2514253224662406</v>
      </c>
    </row>
    <row r="76" spans="1:30">
      <c r="A76" s="5"/>
      <c r="B76" s="120" t="s">
        <v>4</v>
      </c>
      <c r="C76" s="112">
        <v>540.35920325300003</v>
      </c>
      <c r="D76" s="112">
        <v>541.6722064029999</v>
      </c>
      <c r="E76" s="109">
        <f t="shared" si="80"/>
        <v>0.24298709859950601</v>
      </c>
      <c r="F76" s="112">
        <v>1015.6676347169999</v>
      </c>
      <c r="G76" s="112">
        <v>1238.3558000160001</v>
      </c>
      <c r="H76" s="109">
        <f t="shared" si="81"/>
        <v>21.925298954814952</v>
      </c>
      <c r="I76" s="110">
        <f>(G76/G$181)*100</f>
        <v>10.571449324543096</v>
      </c>
      <c r="J76" s="113">
        <v>88867</v>
      </c>
      <c r="K76" s="113">
        <v>70205</v>
      </c>
      <c r="L76" s="109">
        <f t="shared" si="82"/>
        <v>-20.999921230603036</v>
      </c>
      <c r="M76" s="113">
        <v>187743</v>
      </c>
      <c r="N76" s="113">
        <v>162469</v>
      </c>
      <c r="O76" s="109">
        <f t="shared" si="83"/>
        <v>-13.462019888890664</v>
      </c>
      <c r="P76" s="110">
        <f>(N76/N$181)*100</f>
        <v>4.9502081616933733</v>
      </c>
      <c r="Q76" s="113">
        <v>0</v>
      </c>
      <c r="R76" s="113">
        <v>0</v>
      </c>
      <c r="S76" s="117" t="s">
        <v>57</v>
      </c>
      <c r="T76" s="113">
        <v>0</v>
      </c>
      <c r="U76" s="113">
        <v>0</v>
      </c>
      <c r="V76" s="117" t="s">
        <v>57</v>
      </c>
      <c r="W76" s="117" t="s">
        <v>57</v>
      </c>
      <c r="X76" s="112">
        <v>22413.377635500001</v>
      </c>
      <c r="Y76" s="112">
        <v>19375.8791523</v>
      </c>
      <c r="Z76" s="109">
        <f t="shared" si="86"/>
        <v>-13.552167516193462</v>
      </c>
      <c r="AA76" s="112">
        <v>52325.889849499996</v>
      </c>
      <c r="AB76" s="112">
        <v>47773.446806100001</v>
      </c>
      <c r="AC76" s="109">
        <f t="shared" si="87"/>
        <v>-8.7001731962777047</v>
      </c>
      <c r="AD76" s="110">
        <f>(AB76/AB$181)*100</f>
        <v>14.093337095387348</v>
      </c>
    </row>
    <row r="77" spans="1:30">
      <c r="A77" s="5"/>
      <c r="B77" s="120" t="s">
        <v>5</v>
      </c>
      <c r="C77" s="16">
        <v>496.69541875399938</v>
      </c>
      <c r="D77" s="16">
        <v>843.12441672800082</v>
      </c>
      <c r="E77" s="109">
        <f t="shared" si="80"/>
        <v>69.746767313265465</v>
      </c>
      <c r="F77" s="16">
        <v>1059.1666989839987</v>
      </c>
      <c r="G77" s="16">
        <v>1837.3658446820016</v>
      </c>
      <c r="H77" s="109">
        <f t="shared" si="81"/>
        <v>73.472773119140484</v>
      </c>
      <c r="I77" s="110">
        <f>(G77/G$182)*100</f>
        <v>5.5494180505353219</v>
      </c>
      <c r="J77" s="104">
        <v>12</v>
      </c>
      <c r="K77" s="104">
        <v>5</v>
      </c>
      <c r="L77" s="109">
        <f t="shared" si="82"/>
        <v>-58.333333333333336</v>
      </c>
      <c r="M77" s="104">
        <v>33</v>
      </c>
      <c r="N77" s="104">
        <v>17</v>
      </c>
      <c r="O77" s="109">
        <f t="shared" si="83"/>
        <v>-48.484848484848484</v>
      </c>
      <c r="P77" s="110">
        <f>(N77/N$182)*100</f>
        <v>6.0931899641577063</v>
      </c>
      <c r="Q77" s="104">
        <v>556326</v>
      </c>
      <c r="R77" s="104">
        <v>1269114</v>
      </c>
      <c r="S77" s="109">
        <f t="shared" si="84"/>
        <v>128.12415741849205</v>
      </c>
      <c r="T77" s="104">
        <v>1636588</v>
      </c>
      <c r="U77" s="104">
        <v>5613407</v>
      </c>
      <c r="V77" s="109">
        <f t="shared" si="85"/>
        <v>242.99451053044504</v>
      </c>
      <c r="W77" s="110">
        <f>(U77/U$182)*100</f>
        <v>32.299249230682832</v>
      </c>
      <c r="X77" s="16">
        <v>9829.2748450010004</v>
      </c>
      <c r="Y77" s="16">
        <v>18459.057724671999</v>
      </c>
      <c r="Z77" s="109">
        <f t="shared" si="86"/>
        <v>87.796740001221536</v>
      </c>
      <c r="AA77" s="16">
        <v>19785.721871100999</v>
      </c>
      <c r="AB77" s="16">
        <v>57269.856135779992</v>
      </c>
      <c r="AC77" s="109">
        <f t="shared" si="87"/>
        <v>189.4504254577048</v>
      </c>
      <c r="AD77" s="110">
        <f>(AB77/AB$182)*100</f>
        <v>22.964001834487171</v>
      </c>
    </row>
    <row r="78" spans="1:30">
      <c r="A78" s="5"/>
      <c r="B78" s="120" t="s">
        <v>6</v>
      </c>
      <c r="C78" s="16">
        <v>0</v>
      </c>
      <c r="D78" s="16">
        <v>0</v>
      </c>
      <c r="E78" s="117" t="s">
        <v>57</v>
      </c>
      <c r="F78" s="16">
        <v>0</v>
      </c>
      <c r="G78" s="16">
        <v>0</v>
      </c>
      <c r="H78" s="117" t="s">
        <v>57</v>
      </c>
      <c r="I78" s="110">
        <f>(G78/G$183)*100</f>
        <v>0</v>
      </c>
      <c r="J78" s="104">
        <v>0</v>
      </c>
      <c r="K78" s="104">
        <v>0</v>
      </c>
      <c r="L78" s="117" t="s">
        <v>57</v>
      </c>
      <c r="M78" s="104">
        <v>0</v>
      </c>
      <c r="N78" s="104">
        <v>0</v>
      </c>
      <c r="O78" s="117" t="s">
        <v>57</v>
      </c>
      <c r="P78" s="110">
        <f>(N78/N$183)*100</f>
        <v>0</v>
      </c>
      <c r="Q78" s="104">
        <v>0</v>
      </c>
      <c r="R78" s="104">
        <v>0</v>
      </c>
      <c r="S78" s="117" t="s">
        <v>57</v>
      </c>
      <c r="T78" s="104">
        <v>0</v>
      </c>
      <c r="U78" s="104">
        <v>0</v>
      </c>
      <c r="V78" s="117" t="s">
        <v>57</v>
      </c>
      <c r="W78" s="110">
        <f>(U78/U$183)*100</f>
        <v>0</v>
      </c>
      <c r="X78" s="16">
        <v>0</v>
      </c>
      <c r="Y78" s="16">
        <v>0</v>
      </c>
      <c r="Z78" s="117" t="s">
        <v>57</v>
      </c>
      <c r="AA78" s="16">
        <v>0</v>
      </c>
      <c r="AB78" s="16">
        <v>0</v>
      </c>
      <c r="AC78" s="117" t="s">
        <v>57</v>
      </c>
      <c r="AD78" s="110">
        <f>(AB78/AB$183)*100</f>
        <v>0</v>
      </c>
    </row>
    <row r="79" spans="1:30">
      <c r="A79" s="5"/>
      <c r="B79" s="120" t="s">
        <v>25</v>
      </c>
      <c r="C79" s="16">
        <v>5.7486243080006236</v>
      </c>
      <c r="D79" s="16">
        <v>25.006711087999882</v>
      </c>
      <c r="E79" s="109">
        <f t="shared" si="80"/>
        <v>335.00339817296634</v>
      </c>
      <c r="F79" s="16">
        <v>19.69825628400071</v>
      </c>
      <c r="G79" s="16">
        <v>75.364076255000285</v>
      </c>
      <c r="H79" s="109">
        <f t="shared" si="81"/>
        <v>282.59262732921388</v>
      </c>
      <c r="I79" s="110">
        <f>(G79/G$184)*100</f>
        <v>4.9996811540476225</v>
      </c>
      <c r="J79" s="104">
        <v>10</v>
      </c>
      <c r="K79" s="104">
        <v>9</v>
      </c>
      <c r="L79" s="109">
        <f t="shared" si="82"/>
        <v>-10</v>
      </c>
      <c r="M79" s="104">
        <v>29</v>
      </c>
      <c r="N79" s="104">
        <v>14</v>
      </c>
      <c r="O79" s="109">
        <f t="shared" si="83"/>
        <v>-51.724137931034484</v>
      </c>
      <c r="P79" s="110">
        <f>(N79/N$184)*100</f>
        <v>0.32987747408105561</v>
      </c>
      <c r="Q79" s="104">
        <v>203369</v>
      </c>
      <c r="R79" s="104">
        <v>322374</v>
      </c>
      <c r="S79" s="109">
        <f t="shared" si="84"/>
        <v>58.51678476070591</v>
      </c>
      <c r="T79" s="104">
        <v>887647</v>
      </c>
      <c r="U79" s="104">
        <v>1645417</v>
      </c>
      <c r="V79" s="109">
        <f t="shared" si="85"/>
        <v>85.368395319310494</v>
      </c>
      <c r="W79" s="110">
        <f>(U79/U$184)*100</f>
        <v>11.796240440656074</v>
      </c>
      <c r="X79" s="16">
        <v>3386.3258547999999</v>
      </c>
      <c r="Y79" s="16">
        <v>7347.6822817000002</v>
      </c>
      <c r="Z79" s="109">
        <f t="shared" si="86"/>
        <v>116.98095802815061</v>
      </c>
      <c r="AA79" s="16">
        <v>19181.605808600001</v>
      </c>
      <c r="AB79" s="16">
        <v>19591.044790200001</v>
      </c>
      <c r="AC79" s="109">
        <f t="shared" si="87"/>
        <v>2.1345396505668459</v>
      </c>
      <c r="AD79" s="110">
        <f>(AB79/AB$184)*100</f>
        <v>3.8095252219592854</v>
      </c>
    </row>
    <row r="80" spans="1:30">
      <c r="A80" s="5"/>
      <c r="B80" s="120"/>
      <c r="C80" s="16"/>
      <c r="D80" s="16"/>
      <c r="E80" s="109"/>
      <c r="F80" s="16"/>
      <c r="G80" s="16"/>
      <c r="H80" s="109"/>
      <c r="I80" s="110"/>
      <c r="J80" s="104"/>
      <c r="K80" s="104"/>
      <c r="L80" s="109"/>
      <c r="M80" s="104"/>
      <c r="N80" s="104"/>
      <c r="O80" s="109"/>
      <c r="P80" s="110"/>
      <c r="Q80" s="104"/>
      <c r="R80" s="104"/>
      <c r="S80" s="109"/>
      <c r="T80" s="104"/>
      <c r="U80" s="104"/>
      <c r="V80" s="109"/>
      <c r="W80" s="110"/>
      <c r="X80" s="16"/>
      <c r="Y80" s="16"/>
      <c r="Z80" s="109"/>
      <c r="AA80" s="16"/>
      <c r="AB80" s="16"/>
      <c r="AC80" s="109"/>
      <c r="AD80" s="110"/>
    </row>
    <row r="81" spans="1:30" s="25" customFormat="1" ht="15">
      <c r="A81" s="17">
        <v>12</v>
      </c>
      <c r="B81" s="119" t="s">
        <v>36</v>
      </c>
      <c r="C81" s="12">
        <f>C82+C83+C84+C85+C86</f>
        <v>564.55874382000002</v>
      </c>
      <c r="D81" s="12">
        <f>D82+D83+D84+D85+D86</f>
        <v>1263.1929826400001</v>
      </c>
      <c r="E81" s="107">
        <f t="shared" ref="E81:E86" si="88">((D81-C81)/C81)*100</f>
        <v>123.74872348850694</v>
      </c>
      <c r="F81" s="12">
        <f>F82+F83+F84+F85+F86</f>
        <v>1499.4812519500001</v>
      </c>
      <c r="G81" s="12">
        <f>G82+G83+G84+G85+G86</f>
        <v>2558.5214674599997</v>
      </c>
      <c r="H81" s="107">
        <f t="shared" ref="H81:H86" si="89">((G81-F81)/F81)*100</f>
        <v>70.627106149728178</v>
      </c>
      <c r="I81" s="108">
        <f>(G81/G$179)*100</f>
        <v>4.8525535842710799</v>
      </c>
      <c r="J81" s="23">
        <f>J82+J83+J84+J85+J86</f>
        <v>51818</v>
      </c>
      <c r="K81" s="23">
        <f>K82+K83+K84+K85+K86</f>
        <v>50545</v>
      </c>
      <c r="L81" s="107">
        <f t="shared" ref="L81:L86" si="90">((K81-J81)/J81)*100</f>
        <v>-2.4566752865799528</v>
      </c>
      <c r="M81" s="23">
        <f>M82+M83+M84+M85+M86</f>
        <v>121434</v>
      </c>
      <c r="N81" s="23">
        <f>N82+N83+N84+N85+N86</f>
        <v>119990</v>
      </c>
      <c r="O81" s="107">
        <f t="shared" ref="O81:O86" si="91">((N81-M81)/M81)*100</f>
        <v>-1.1891233097814451</v>
      </c>
      <c r="P81" s="108">
        <f>(N81/N$179)*100</f>
        <v>3.4641825637780288</v>
      </c>
      <c r="Q81" s="23">
        <f>Q82+Q83+Q84+Q85+Q86</f>
        <v>381930</v>
      </c>
      <c r="R81" s="23">
        <f>R82+R83+R84+R85+R86</f>
        <v>557954</v>
      </c>
      <c r="S81" s="107">
        <f t="shared" ref="S81:S86" si="92">((R81-Q81)/Q81)*100</f>
        <v>46.088026601733304</v>
      </c>
      <c r="T81" s="23">
        <f>T82+T83+T84+T85+T86</f>
        <v>2284886</v>
      </c>
      <c r="U81" s="23">
        <f>U82+U83+U84+U85+U86</f>
        <v>4261332</v>
      </c>
      <c r="V81" s="107">
        <f t="shared" ref="V81:V86" si="93">((U81-T81)/T81)*100</f>
        <v>86.500858248507811</v>
      </c>
      <c r="W81" s="108">
        <f>(U81/U$179)*100</f>
        <v>13.217761426238262</v>
      </c>
      <c r="X81" s="12">
        <f>X82+X83+X84+X85+X86</f>
        <v>42500.506155139999</v>
      </c>
      <c r="Y81" s="12">
        <f>Y82+Y83+Y84+Y85+Y86</f>
        <v>47354.743770810004</v>
      </c>
      <c r="Z81" s="107">
        <f t="shared" ref="Z81:Z86" si="94">((Y81-X81)/X81)*100</f>
        <v>11.421599540369085</v>
      </c>
      <c r="AA81" s="12">
        <f>AA82+AA83+AA84+AA85+AA86</f>
        <v>93756.806674120016</v>
      </c>
      <c r="AB81" s="12">
        <f>AB82+AB83+AB84+AB85+AB86</f>
        <v>176861.65632037999</v>
      </c>
      <c r="AC81" s="107">
        <f t="shared" ref="AC81:AC86" si="95">((AB81-AA81)/AA81)*100</f>
        <v>88.638737382679722</v>
      </c>
      <c r="AD81" s="108">
        <f>(AB81/AB$179)*100</f>
        <v>14.730725383677843</v>
      </c>
    </row>
    <row r="82" spans="1:30">
      <c r="A82" s="5"/>
      <c r="B82" s="120" t="s">
        <v>3</v>
      </c>
      <c r="C82" s="16">
        <v>162.28581875999998</v>
      </c>
      <c r="D82" s="16">
        <v>252.49550792000002</v>
      </c>
      <c r="E82" s="109">
        <f t="shared" si="88"/>
        <v>55.586920563532829</v>
      </c>
      <c r="F82" s="16">
        <v>283.98701278999999</v>
      </c>
      <c r="G82" s="16">
        <v>621.02872413</v>
      </c>
      <c r="H82" s="109">
        <f t="shared" si="89"/>
        <v>118.68208620836911</v>
      </c>
      <c r="I82" s="110">
        <f>(G82/G$180)*100</f>
        <v>10.29946311883327</v>
      </c>
      <c r="J82" s="104">
        <v>1975</v>
      </c>
      <c r="K82" s="104">
        <v>2485</v>
      </c>
      <c r="L82" s="109">
        <f t="shared" si="90"/>
        <v>25.822784810126581</v>
      </c>
      <c r="M82" s="104">
        <v>3543</v>
      </c>
      <c r="N82" s="104">
        <v>6211</v>
      </c>
      <c r="O82" s="109">
        <f t="shared" si="91"/>
        <v>75.303415184871582</v>
      </c>
      <c r="P82" s="110">
        <f>(N82/N$180)*100</f>
        <v>3.5334945242497509</v>
      </c>
      <c r="Q82" s="104">
        <v>0</v>
      </c>
      <c r="R82" s="104">
        <v>0</v>
      </c>
      <c r="S82" s="117" t="s">
        <v>57</v>
      </c>
      <c r="T82" s="104">
        <v>0</v>
      </c>
      <c r="U82" s="104">
        <v>0</v>
      </c>
      <c r="V82" s="117" t="s">
        <v>57</v>
      </c>
      <c r="W82" s="117" t="s">
        <v>57</v>
      </c>
      <c r="X82" s="16">
        <v>306.16983531</v>
      </c>
      <c r="Y82" s="16">
        <v>348.00305209999999</v>
      </c>
      <c r="Z82" s="109">
        <f t="shared" si="94"/>
        <v>13.663402453622986</v>
      </c>
      <c r="AA82" s="16">
        <v>553.22027996999998</v>
      </c>
      <c r="AB82" s="16">
        <v>841.97494057999995</v>
      </c>
      <c r="AC82" s="109">
        <f t="shared" si="95"/>
        <v>52.195241401066959</v>
      </c>
      <c r="AD82" s="110">
        <f>(AB82/AB$180)*100</f>
        <v>12.830537115863807</v>
      </c>
    </row>
    <row r="83" spans="1:30">
      <c r="A83" s="5"/>
      <c r="B83" s="120" t="s">
        <v>4</v>
      </c>
      <c r="C83" s="16">
        <v>292.79628739999998</v>
      </c>
      <c r="D83" s="16">
        <v>416.36762429000004</v>
      </c>
      <c r="E83" s="109">
        <f t="shared" si="88"/>
        <v>42.203860570535383</v>
      </c>
      <c r="F83" s="16">
        <v>627.37579969000001</v>
      </c>
      <c r="G83" s="16">
        <v>880.2591041899999</v>
      </c>
      <c r="H83" s="109">
        <f t="shared" si="89"/>
        <v>40.308106341518915</v>
      </c>
      <c r="I83" s="110">
        <f>(G83/G$181)*100</f>
        <v>7.514491806225684</v>
      </c>
      <c r="J83" s="104">
        <v>49649</v>
      </c>
      <c r="K83" s="104">
        <v>47924</v>
      </c>
      <c r="L83" s="109">
        <f t="shared" si="90"/>
        <v>-3.4743902193397651</v>
      </c>
      <c r="M83" s="104">
        <v>117411</v>
      </c>
      <c r="N83" s="104">
        <v>113055</v>
      </c>
      <c r="O83" s="109">
        <f t="shared" si="91"/>
        <v>-3.7100442036947139</v>
      </c>
      <c r="P83" s="110">
        <f>(N83/N$181)*100</f>
        <v>3.444631183304165</v>
      </c>
      <c r="Q83" s="104">
        <v>0</v>
      </c>
      <c r="R83" s="104">
        <v>0</v>
      </c>
      <c r="S83" s="117" t="s">
        <v>57</v>
      </c>
      <c r="T83" s="104">
        <v>0</v>
      </c>
      <c r="U83" s="104">
        <v>0</v>
      </c>
      <c r="V83" s="117" t="s">
        <v>57</v>
      </c>
      <c r="W83" s="117" t="s">
        <v>57</v>
      </c>
      <c r="X83" s="16">
        <v>18580.209971999997</v>
      </c>
      <c r="Y83" s="16">
        <v>17304.628195900001</v>
      </c>
      <c r="Z83" s="109">
        <f t="shared" si="94"/>
        <v>-6.8652710492630193</v>
      </c>
      <c r="AA83" s="16">
        <v>46375.169223200006</v>
      </c>
      <c r="AB83" s="16">
        <v>46636.083893700008</v>
      </c>
      <c r="AC83" s="109">
        <f t="shared" si="95"/>
        <v>0.56261718257941118</v>
      </c>
      <c r="AD83" s="110">
        <f>(AB83/AB$181)*100</f>
        <v>13.757810982119803</v>
      </c>
    </row>
    <row r="84" spans="1:30">
      <c r="A84" s="5"/>
      <c r="B84" s="120" t="s">
        <v>5</v>
      </c>
      <c r="C84" s="16">
        <v>44.78092797</v>
      </c>
      <c r="D84" s="16">
        <v>101.65452380000001</v>
      </c>
      <c r="E84" s="109">
        <f t="shared" si="88"/>
        <v>127.00405821893914</v>
      </c>
      <c r="F84" s="16">
        <v>94.874880239999996</v>
      </c>
      <c r="G84" s="16">
        <v>393.43596301999997</v>
      </c>
      <c r="H84" s="109">
        <f t="shared" si="89"/>
        <v>314.6892855355872</v>
      </c>
      <c r="I84" s="110">
        <f>(G84/G$182)*100</f>
        <v>1.1882993478039823</v>
      </c>
      <c r="J84" s="104">
        <v>5</v>
      </c>
      <c r="K84" s="104">
        <v>4</v>
      </c>
      <c r="L84" s="109">
        <f t="shared" si="90"/>
        <v>-20</v>
      </c>
      <c r="M84" s="104">
        <v>7</v>
      </c>
      <c r="N84" s="104">
        <v>18</v>
      </c>
      <c r="O84" s="109">
        <f t="shared" si="91"/>
        <v>157.14285714285714</v>
      </c>
      <c r="P84" s="110">
        <f>(N84/N$182)*100</f>
        <v>6.4516129032258061</v>
      </c>
      <c r="Q84" s="104">
        <v>225599</v>
      </c>
      <c r="R84" s="104">
        <v>349813</v>
      </c>
      <c r="S84" s="109">
        <f t="shared" si="92"/>
        <v>55.059641221813926</v>
      </c>
      <c r="T84" s="104">
        <v>1671142</v>
      </c>
      <c r="U84" s="104">
        <v>3288532</v>
      </c>
      <c r="V84" s="109">
        <f t="shared" si="93"/>
        <v>96.783516900419002</v>
      </c>
      <c r="W84" s="110">
        <f>(U84/U$182)*100</f>
        <v>18.922040513199182</v>
      </c>
      <c r="X84" s="16">
        <v>3597.7794698000002</v>
      </c>
      <c r="Y84" s="16">
        <v>7249.8064638000005</v>
      </c>
      <c r="Z84" s="109">
        <f t="shared" si="94"/>
        <v>101.5078057078083</v>
      </c>
      <c r="AA84" s="16">
        <v>8474.8668937000002</v>
      </c>
      <c r="AB84" s="16">
        <v>28864.890511500002</v>
      </c>
      <c r="AC84" s="109">
        <f t="shared" si="95"/>
        <v>240.59402788918635</v>
      </c>
      <c r="AD84" s="110">
        <f>(AB84/AB$182)*100</f>
        <v>11.574210996563552</v>
      </c>
    </row>
    <row r="85" spans="1:30">
      <c r="A85" s="5"/>
      <c r="B85" s="120" t="s">
        <v>6</v>
      </c>
      <c r="C85" s="16">
        <v>0</v>
      </c>
      <c r="D85" s="16">
        <v>1.3745700000000001E-2</v>
      </c>
      <c r="E85" s="117" t="s">
        <v>57</v>
      </c>
      <c r="F85" s="16">
        <v>0</v>
      </c>
      <c r="G85" s="16">
        <v>0.1103716</v>
      </c>
      <c r="H85" s="117" t="s">
        <v>57</v>
      </c>
      <c r="I85" s="110">
        <f>(G85/G$183)*100</f>
        <v>3.0251529253129135E-2</v>
      </c>
      <c r="J85" s="104">
        <v>0</v>
      </c>
      <c r="K85" s="104">
        <v>0</v>
      </c>
      <c r="L85" s="117" t="s">
        <v>57</v>
      </c>
      <c r="M85" s="104">
        <v>0</v>
      </c>
      <c r="N85" s="104">
        <v>0</v>
      </c>
      <c r="O85" s="117" t="s">
        <v>57</v>
      </c>
      <c r="P85" s="110">
        <f>(N85/N$183)*100</f>
        <v>0</v>
      </c>
      <c r="Q85" s="104">
        <v>0</v>
      </c>
      <c r="R85" s="104">
        <v>2</v>
      </c>
      <c r="S85" s="117" t="s">
        <v>57</v>
      </c>
      <c r="T85" s="104">
        <v>0</v>
      </c>
      <c r="U85" s="104">
        <v>157</v>
      </c>
      <c r="V85" s="117" t="s">
        <v>57</v>
      </c>
      <c r="W85" s="110">
        <f>(U85/U$183)*100</f>
        <v>1.7226075230769064E-2</v>
      </c>
      <c r="X85" s="16">
        <v>0</v>
      </c>
      <c r="Y85" s="16">
        <v>2.1</v>
      </c>
      <c r="Z85" s="117" t="s">
        <v>57</v>
      </c>
      <c r="AA85" s="16">
        <v>0</v>
      </c>
      <c r="AB85" s="16">
        <v>165.1814995</v>
      </c>
      <c r="AC85" s="117" t="s">
        <v>57</v>
      </c>
      <c r="AD85" s="110">
        <f>(AB85/AB$183)*100</f>
        <v>0.18065389417593122</v>
      </c>
    </row>
    <row r="86" spans="1:30">
      <c r="A86" s="5"/>
      <c r="B86" s="120" t="s">
        <v>25</v>
      </c>
      <c r="C86" s="16">
        <v>64.695709690000001</v>
      </c>
      <c r="D86" s="16">
        <v>492.66158093000007</v>
      </c>
      <c r="E86" s="109">
        <f t="shared" si="88"/>
        <v>661.50579890176346</v>
      </c>
      <c r="F86" s="16">
        <v>493.24355923000002</v>
      </c>
      <c r="G86" s="16">
        <v>663.68730452</v>
      </c>
      <c r="H86" s="109">
        <f t="shared" si="89"/>
        <v>34.555696085738823</v>
      </c>
      <c r="I86" s="110">
        <f>(G86/G$184)*100</f>
        <v>44.029265314177465</v>
      </c>
      <c r="J86" s="104">
        <v>189</v>
      </c>
      <c r="K86" s="104">
        <v>132</v>
      </c>
      <c r="L86" s="109">
        <f t="shared" si="90"/>
        <v>-30.158730158730158</v>
      </c>
      <c r="M86" s="104">
        <v>473</v>
      </c>
      <c r="N86" s="104">
        <v>706</v>
      </c>
      <c r="O86" s="109">
        <f t="shared" si="91"/>
        <v>49.260042283298098</v>
      </c>
      <c r="P86" s="110">
        <f>(N86/N$184)*100</f>
        <v>16.635249764373235</v>
      </c>
      <c r="Q86" s="104">
        <v>156331</v>
      </c>
      <c r="R86" s="104">
        <v>208139</v>
      </c>
      <c r="S86" s="109">
        <f t="shared" si="92"/>
        <v>33.139940254971819</v>
      </c>
      <c r="T86" s="104">
        <v>613744</v>
      </c>
      <c r="U86" s="104">
        <v>972643</v>
      </c>
      <c r="V86" s="109">
        <f t="shared" si="93"/>
        <v>58.476987147735862</v>
      </c>
      <c r="W86" s="110">
        <f>(U86/U$184)*100</f>
        <v>6.9730230640141961</v>
      </c>
      <c r="X86" s="16">
        <v>20016.346878029999</v>
      </c>
      <c r="Y86" s="16">
        <v>22450.206059010001</v>
      </c>
      <c r="Z86" s="109">
        <f t="shared" si="94"/>
        <v>12.159357528178196</v>
      </c>
      <c r="AA86" s="16">
        <v>38353.550277249997</v>
      </c>
      <c r="AB86" s="16">
        <v>100353.52547509997</v>
      </c>
      <c r="AC86" s="109">
        <f t="shared" si="95"/>
        <v>161.65380975076567</v>
      </c>
      <c r="AD86" s="110">
        <f>(AB86/AB$184)*100</f>
        <v>19.513981541258278</v>
      </c>
    </row>
    <row r="87" spans="1:30">
      <c r="A87" s="5"/>
      <c r="B87" s="26"/>
      <c r="C87" s="16"/>
      <c r="D87" s="16"/>
      <c r="E87" s="109"/>
      <c r="F87" s="16"/>
      <c r="G87" s="16"/>
      <c r="H87" s="109"/>
      <c r="I87" s="110"/>
      <c r="J87" s="104"/>
      <c r="K87" s="104"/>
      <c r="L87" s="109"/>
      <c r="M87" s="104"/>
      <c r="N87" s="104"/>
      <c r="O87" s="109"/>
      <c r="P87" s="110"/>
      <c r="Q87" s="104"/>
      <c r="R87" s="104"/>
      <c r="S87" s="109"/>
      <c r="T87" s="104"/>
      <c r="U87" s="104"/>
      <c r="V87" s="109"/>
      <c r="W87" s="110"/>
      <c r="X87" s="16"/>
      <c r="Y87" s="16"/>
      <c r="Z87" s="109"/>
      <c r="AA87" s="16"/>
      <c r="AB87" s="16"/>
      <c r="AC87" s="109"/>
      <c r="AD87" s="110"/>
    </row>
    <row r="88" spans="1:30" s="25" customFormat="1" ht="15">
      <c r="A88" s="17">
        <v>13</v>
      </c>
      <c r="B88" s="119" t="s">
        <v>38</v>
      </c>
      <c r="C88" s="12">
        <f>C89+C90+C91+C92+C93</f>
        <v>80.173949357999987</v>
      </c>
      <c r="D88" s="12">
        <f>D89+D90+D91+D92+D93</f>
        <v>171.91229067999996</v>
      </c>
      <c r="E88" s="107">
        <f t="shared" ref="E88:E92" si="96">((D88-C88)/C88)*100</f>
        <v>114.42412661045498</v>
      </c>
      <c r="F88" s="12">
        <f>F89+F90+F91+F92+F93</f>
        <v>186.19716759599999</v>
      </c>
      <c r="G88" s="12">
        <f>G89+G90+G91+G92+G93</f>
        <v>434.02032908800095</v>
      </c>
      <c r="H88" s="107">
        <f t="shared" ref="H88:H92" si="97">((G88-F88)/F88)*100</f>
        <v>133.09717043049417</v>
      </c>
      <c r="I88" s="108">
        <f>(G88/G$179)*100</f>
        <v>0.82317343448102998</v>
      </c>
      <c r="J88" s="23">
        <f>J89+J90+J91+J92+J93</f>
        <v>11626</v>
      </c>
      <c r="K88" s="23">
        <f>K89+K90+K91+K92+K93</f>
        <v>17215</v>
      </c>
      <c r="L88" s="107">
        <f t="shared" ref="L88:L91" si="98">((K88-J88)/J88)*100</f>
        <v>48.073284018579052</v>
      </c>
      <c r="M88" s="23">
        <f>M89+M90+M91+M92+M93</f>
        <v>24274</v>
      </c>
      <c r="N88" s="23">
        <f>N89+N90+N91+N92+N93</f>
        <v>32303</v>
      </c>
      <c r="O88" s="107">
        <f t="shared" ref="O88:O92" si="99">((N88-M88)/M88)*100</f>
        <v>33.076542802999093</v>
      </c>
      <c r="P88" s="108">
        <f>(N88/N$179)*100</f>
        <v>0.9326067952139484</v>
      </c>
      <c r="Q88" s="23">
        <f>Q89+Q90+Q91+Q92+Q93</f>
        <v>119697</v>
      </c>
      <c r="R88" s="23">
        <f>R89+R90+R91+R92+R93</f>
        <v>152381</v>
      </c>
      <c r="S88" s="107">
        <f t="shared" ref="S88:S92" si="100">((R88-Q88)/Q88)*100</f>
        <v>27.305613340351055</v>
      </c>
      <c r="T88" s="23">
        <f>T89+T90+T91+T92+T93</f>
        <v>554139</v>
      </c>
      <c r="U88" s="23">
        <f>U89+U90+U91+U92+U93</f>
        <v>942469</v>
      </c>
      <c r="V88" s="107">
        <f t="shared" ref="V88:V92" si="101">((U88-T88)/T88)*100</f>
        <v>70.078085101391537</v>
      </c>
      <c r="W88" s="108">
        <f>(U88/U$179)*100</f>
        <v>2.9233419019276949</v>
      </c>
      <c r="X88" s="12">
        <f>X89+X90+X91+X92+X93</f>
        <v>6495.6045608699987</v>
      </c>
      <c r="Y88" s="12">
        <f>Y89+Y90+Y91+Y92+Y93</f>
        <v>11453.532696899993</v>
      </c>
      <c r="Z88" s="107">
        <f t="shared" ref="Z88:Z92" si="102">((Y88-X88)/X88)*100</f>
        <v>76.327431720473243</v>
      </c>
      <c r="AA88" s="12">
        <f>AA89+AA90+AA91+AA92+AA93</f>
        <v>26322.131520699997</v>
      </c>
      <c r="AB88" s="12">
        <f>AB89+AB90+AB91+AB92+AB93</f>
        <v>93720.793329199994</v>
      </c>
      <c r="AC88" s="107">
        <f t="shared" ref="AC88:AC92" si="103">((AB88-AA88)/AA88)*100</f>
        <v>256.05320661625365</v>
      </c>
      <c r="AD88" s="108">
        <f>(AB88/AB$179)*100</f>
        <v>7.8059614389904688</v>
      </c>
    </row>
    <row r="89" spans="1:30" s="28" customFormat="1">
      <c r="A89" s="5"/>
      <c r="B89" s="120" t="s">
        <v>3</v>
      </c>
      <c r="C89" s="112">
        <v>1.1670952700000001</v>
      </c>
      <c r="D89" s="112">
        <v>5.3142623000000002</v>
      </c>
      <c r="E89" s="109">
        <f t="shared" si="96"/>
        <v>355.34091659886514</v>
      </c>
      <c r="F89" s="112">
        <v>2.2646451000000001</v>
      </c>
      <c r="G89" s="112">
        <v>11.754996200000001</v>
      </c>
      <c r="H89" s="109">
        <f t="shared" si="97"/>
        <v>419.06571144414642</v>
      </c>
      <c r="I89" s="110">
        <f>(G89/G$180)*100</f>
        <v>0.19495096622709776</v>
      </c>
      <c r="J89" s="113">
        <v>38</v>
      </c>
      <c r="K89" s="113">
        <v>130</v>
      </c>
      <c r="L89" s="109">
        <f t="shared" si="98"/>
        <v>242.10526315789474</v>
      </c>
      <c r="M89" s="113">
        <v>84</v>
      </c>
      <c r="N89" s="113">
        <v>268</v>
      </c>
      <c r="O89" s="109">
        <f t="shared" si="99"/>
        <v>219.04761904761907</v>
      </c>
      <c r="P89" s="110">
        <f>(N89/N$180)*100</f>
        <v>0.1524676432939838</v>
      </c>
      <c r="Q89" s="113">
        <v>0</v>
      </c>
      <c r="R89" s="113">
        <v>0</v>
      </c>
      <c r="S89" s="117" t="s">
        <v>57</v>
      </c>
      <c r="T89" s="113">
        <v>0</v>
      </c>
      <c r="U89" s="113">
        <v>0</v>
      </c>
      <c r="V89" s="117" t="s">
        <v>57</v>
      </c>
      <c r="W89" s="117" t="s">
        <v>57</v>
      </c>
      <c r="X89" s="112">
        <v>2.8928978000000001</v>
      </c>
      <c r="Y89" s="112">
        <v>7.7701271999999992</v>
      </c>
      <c r="Z89" s="109">
        <f t="shared" si="102"/>
        <v>168.59321473437461</v>
      </c>
      <c r="AA89" s="112">
        <v>7.2434978000000001</v>
      </c>
      <c r="AB89" s="112">
        <v>18.967529899999999</v>
      </c>
      <c r="AC89" s="109">
        <f t="shared" si="103"/>
        <v>161.85594893119176</v>
      </c>
      <c r="AD89" s="110">
        <f>(AB89/AB$180)*100</f>
        <v>0.28903900181466674</v>
      </c>
    </row>
    <row r="90" spans="1:30">
      <c r="A90" s="5"/>
      <c r="B90" s="120" t="s">
        <v>4</v>
      </c>
      <c r="C90" s="112">
        <v>41.344743799999996</v>
      </c>
      <c r="D90" s="112">
        <v>77.701154610000003</v>
      </c>
      <c r="E90" s="109">
        <f t="shared" si="96"/>
        <v>87.934783163416313</v>
      </c>
      <c r="F90" s="112">
        <v>71.769678999999982</v>
      </c>
      <c r="G90" s="112">
        <v>149.40284220000001</v>
      </c>
      <c r="H90" s="109">
        <f t="shared" si="97"/>
        <v>108.16986265188679</v>
      </c>
      <c r="I90" s="110">
        <f>(G90/G$181)*100</f>
        <v>1.275404512370033</v>
      </c>
      <c r="J90" s="113">
        <v>11574</v>
      </c>
      <c r="K90" s="113">
        <v>17048</v>
      </c>
      <c r="L90" s="109">
        <f t="shared" si="98"/>
        <v>47.29566269224123</v>
      </c>
      <c r="M90" s="113">
        <v>24155</v>
      </c>
      <c r="N90" s="113">
        <v>31930</v>
      </c>
      <c r="O90" s="109">
        <f t="shared" si="99"/>
        <v>32.187952804802315</v>
      </c>
      <c r="P90" s="110">
        <f>(N90/N$181)*100</f>
        <v>0.97286341765425655</v>
      </c>
      <c r="Q90" s="113">
        <v>0</v>
      </c>
      <c r="R90" s="113">
        <v>0</v>
      </c>
      <c r="S90" s="117" t="s">
        <v>57</v>
      </c>
      <c r="T90" s="113">
        <v>0</v>
      </c>
      <c r="U90" s="113">
        <v>0</v>
      </c>
      <c r="V90" s="117" t="s">
        <v>57</v>
      </c>
      <c r="W90" s="117" t="s">
        <v>57</v>
      </c>
      <c r="X90" s="112">
        <v>1264.8468053699999</v>
      </c>
      <c r="Y90" s="112">
        <v>2531.2334264000001</v>
      </c>
      <c r="Z90" s="109">
        <f t="shared" si="102"/>
        <v>100.12173930103336</v>
      </c>
      <c r="AA90" s="112">
        <v>5409.0078689999991</v>
      </c>
      <c r="AB90" s="112">
        <v>5643.0681724999995</v>
      </c>
      <c r="AC90" s="109">
        <f t="shared" si="103"/>
        <v>4.3272317062328982</v>
      </c>
      <c r="AD90" s="110">
        <f>(AB90/AB$181)*100</f>
        <v>1.6647252255020273</v>
      </c>
    </row>
    <row r="91" spans="1:30">
      <c r="A91" s="5"/>
      <c r="B91" s="120" t="s">
        <v>5</v>
      </c>
      <c r="C91" s="112">
        <v>37.626544122000006</v>
      </c>
      <c r="D91" s="112">
        <v>88.822680713999958</v>
      </c>
      <c r="E91" s="109">
        <f t="shared" si="96"/>
        <v>136.06388199246257</v>
      </c>
      <c r="F91" s="112">
        <v>112.03426791900002</v>
      </c>
      <c r="G91" s="112">
        <v>272.67922291300096</v>
      </c>
      <c r="H91" s="109">
        <f t="shared" si="97"/>
        <v>143.38912368325211</v>
      </c>
      <c r="I91" s="110">
        <f>(G91/G$182)*100</f>
        <v>0.8235763204258586</v>
      </c>
      <c r="J91" s="113">
        <v>14</v>
      </c>
      <c r="K91" s="113">
        <v>37</v>
      </c>
      <c r="L91" s="109">
        <f t="shared" si="98"/>
        <v>164.28571428571428</v>
      </c>
      <c r="M91" s="113">
        <v>33</v>
      </c>
      <c r="N91" s="113">
        <v>105</v>
      </c>
      <c r="O91" s="109">
        <f t="shared" si="99"/>
        <v>218.18181818181816</v>
      </c>
      <c r="P91" s="110">
        <f>(N91/N$182)*100</f>
        <v>37.634408602150536</v>
      </c>
      <c r="Q91" s="113">
        <v>119665</v>
      </c>
      <c r="R91" s="113">
        <v>152322</v>
      </c>
      <c r="S91" s="109">
        <f t="shared" si="100"/>
        <v>27.290352233318011</v>
      </c>
      <c r="T91" s="113">
        <v>554030</v>
      </c>
      <c r="U91" s="113">
        <v>942332</v>
      </c>
      <c r="V91" s="109">
        <f t="shared" si="101"/>
        <v>70.086818403335556</v>
      </c>
      <c r="W91" s="110">
        <f>(U91/U$182)*100</f>
        <v>5.4221288650631987</v>
      </c>
      <c r="X91" s="112">
        <v>5219.2094736999998</v>
      </c>
      <c r="Y91" s="112">
        <v>8898.1610651999927</v>
      </c>
      <c r="Z91" s="109">
        <f t="shared" si="102"/>
        <v>70.488674770355829</v>
      </c>
      <c r="AA91" s="112">
        <v>20856.189490799999</v>
      </c>
      <c r="AB91" s="112">
        <v>88001.471315100003</v>
      </c>
      <c r="AC91" s="109">
        <f t="shared" si="103"/>
        <v>321.94414926043356</v>
      </c>
      <c r="AD91" s="110">
        <f>(AB91/AB$182)*100</f>
        <v>35.286729967092896</v>
      </c>
    </row>
    <row r="92" spans="1:30">
      <c r="A92" s="5"/>
      <c r="B92" s="120" t="s">
        <v>6</v>
      </c>
      <c r="C92" s="112">
        <v>3.5566165999999996E-2</v>
      </c>
      <c r="D92" s="112">
        <v>7.4193056000000007E-2</v>
      </c>
      <c r="E92" s="109">
        <f t="shared" si="96"/>
        <v>108.60571814234913</v>
      </c>
      <c r="F92" s="112">
        <v>0.128575577</v>
      </c>
      <c r="G92" s="112">
        <v>0.18326777500000002</v>
      </c>
      <c r="H92" s="109">
        <f t="shared" si="97"/>
        <v>42.537003742164828</v>
      </c>
      <c r="I92" s="110">
        <f>(G92/G$183)*100</f>
        <v>5.0231494846213968E-2</v>
      </c>
      <c r="J92" s="113">
        <v>0</v>
      </c>
      <c r="K92" s="113">
        <v>0</v>
      </c>
      <c r="L92" s="117" t="s">
        <v>57</v>
      </c>
      <c r="M92" s="113">
        <v>2</v>
      </c>
      <c r="N92" s="113">
        <v>0</v>
      </c>
      <c r="O92" s="109">
        <f t="shared" si="99"/>
        <v>-100</v>
      </c>
      <c r="P92" s="110">
        <f>(N92/N$183)*100</f>
        <v>0</v>
      </c>
      <c r="Q92" s="113">
        <v>32</v>
      </c>
      <c r="R92" s="113">
        <v>59</v>
      </c>
      <c r="S92" s="109">
        <f t="shared" si="100"/>
        <v>84.375</v>
      </c>
      <c r="T92" s="113">
        <v>109</v>
      </c>
      <c r="U92" s="113">
        <v>137</v>
      </c>
      <c r="V92" s="109">
        <f t="shared" si="101"/>
        <v>25.688073394495415</v>
      </c>
      <c r="W92" s="110">
        <f>(U92/U$183)*100</f>
        <v>1.5031670742773003E-2</v>
      </c>
      <c r="X92" s="112">
        <v>8.6553840000000033</v>
      </c>
      <c r="Y92" s="112">
        <v>16.368078099999998</v>
      </c>
      <c r="Z92" s="109">
        <f t="shared" si="102"/>
        <v>89.108629957954406</v>
      </c>
      <c r="AA92" s="112">
        <v>49.690663100000002</v>
      </c>
      <c r="AB92" s="112">
        <v>57.286311699999999</v>
      </c>
      <c r="AC92" s="109">
        <f t="shared" si="103"/>
        <v>15.285866853324395</v>
      </c>
      <c r="AD92" s="110">
        <f>(AB92/AB$183)*100</f>
        <v>6.2652266282285499E-2</v>
      </c>
    </row>
    <row r="93" spans="1:30">
      <c r="A93" s="5"/>
      <c r="B93" s="120" t="s">
        <v>25</v>
      </c>
      <c r="C93" s="112">
        <v>0</v>
      </c>
      <c r="D93" s="112">
        <v>0</v>
      </c>
      <c r="E93" s="117" t="s">
        <v>57</v>
      </c>
      <c r="F93" s="112">
        <v>0</v>
      </c>
      <c r="G93" s="112">
        <v>0</v>
      </c>
      <c r="H93" s="117" t="s">
        <v>57</v>
      </c>
      <c r="I93" s="110">
        <f>(G93/G$184)*100</f>
        <v>0</v>
      </c>
      <c r="J93" s="113">
        <v>0</v>
      </c>
      <c r="K93" s="113">
        <v>0</v>
      </c>
      <c r="L93" s="117" t="s">
        <v>57</v>
      </c>
      <c r="M93" s="113">
        <v>0</v>
      </c>
      <c r="N93" s="113">
        <v>0</v>
      </c>
      <c r="O93" s="117" t="s">
        <v>57</v>
      </c>
      <c r="P93" s="110">
        <f>(N93/N$184)*100</f>
        <v>0</v>
      </c>
      <c r="Q93" s="113">
        <v>0</v>
      </c>
      <c r="R93" s="113">
        <v>0</v>
      </c>
      <c r="S93" s="117" t="s">
        <v>57</v>
      </c>
      <c r="T93" s="113">
        <v>0</v>
      </c>
      <c r="U93" s="113">
        <v>0</v>
      </c>
      <c r="V93" s="117" t="s">
        <v>57</v>
      </c>
      <c r="W93" s="110">
        <f>(U93/U$184)*100</f>
        <v>0</v>
      </c>
      <c r="X93" s="112">
        <v>0</v>
      </c>
      <c r="Y93" s="112">
        <v>0</v>
      </c>
      <c r="Z93" s="117" t="s">
        <v>57</v>
      </c>
      <c r="AA93" s="112">
        <v>0</v>
      </c>
      <c r="AB93" s="112">
        <v>0</v>
      </c>
      <c r="AC93" s="117" t="s">
        <v>57</v>
      </c>
      <c r="AD93" s="110">
        <f>(AB93/AB$184)*100</f>
        <v>0</v>
      </c>
    </row>
    <row r="94" spans="1:30">
      <c r="A94" s="5"/>
      <c r="B94" s="120"/>
      <c r="C94" s="112"/>
      <c r="D94" s="112"/>
      <c r="E94" s="109"/>
      <c r="F94" s="112"/>
      <c r="G94" s="112"/>
      <c r="H94" s="109"/>
      <c r="I94" s="110"/>
      <c r="J94" s="113"/>
      <c r="K94" s="113"/>
      <c r="L94" s="109"/>
      <c r="M94" s="113"/>
      <c r="N94" s="113"/>
      <c r="O94" s="109"/>
      <c r="P94" s="110"/>
      <c r="Q94" s="113"/>
      <c r="R94" s="113"/>
      <c r="S94" s="109"/>
      <c r="T94" s="113"/>
      <c r="U94" s="113"/>
      <c r="V94" s="109"/>
      <c r="W94" s="110"/>
      <c r="X94" s="112"/>
      <c r="Y94" s="112"/>
      <c r="Z94" s="109"/>
      <c r="AA94" s="112"/>
      <c r="AB94" s="112"/>
      <c r="AC94" s="109"/>
      <c r="AD94" s="110"/>
    </row>
    <row r="95" spans="1:30" s="25" customFormat="1" ht="15">
      <c r="A95" s="17">
        <v>14</v>
      </c>
      <c r="B95" s="119" t="s">
        <v>50</v>
      </c>
      <c r="C95" s="12">
        <f>C96+C97+C98+C99+C100</f>
        <v>286.76299225400095</v>
      </c>
      <c r="D95" s="12">
        <f>D96+D97+D98+D99+D100</f>
        <v>290.88435133200068</v>
      </c>
      <c r="E95" s="107">
        <f t="shared" ref="E95:E100" si="104">((D95-C95)/C95)*100</f>
        <v>1.4372004719316167</v>
      </c>
      <c r="F95" s="12">
        <f>F96+F97+F98+F99+F100</f>
        <v>565.89593859900106</v>
      </c>
      <c r="G95" s="12">
        <f>G96+G97+G98+G99+G100</f>
        <v>715.03481903700117</v>
      </c>
      <c r="H95" s="107">
        <f t="shared" ref="H95:H100" si="105">((G95-F95)/F95)*100</f>
        <v>26.354470895696121</v>
      </c>
      <c r="I95" s="108">
        <f>(G95/G$179)*100</f>
        <v>1.3561523005086411</v>
      </c>
      <c r="J95" s="23">
        <f>J96+J97+J98+J99+J100</f>
        <v>26871</v>
      </c>
      <c r="K95" s="23">
        <f>K96+K97+K98+K99+K100</f>
        <v>21358</v>
      </c>
      <c r="L95" s="107">
        <f t="shared" ref="L95:L100" si="106">((K95-J95)/J95)*100</f>
        <v>-20.516541996948384</v>
      </c>
      <c r="M95" s="23">
        <f>M96+M97+M98+M99+M100</f>
        <v>58487</v>
      </c>
      <c r="N95" s="23">
        <f>N96+N97+N98+N99+N100</f>
        <v>41803</v>
      </c>
      <c r="O95" s="107">
        <f t="shared" ref="O95:O100" si="107">((N95-M95)/M95)*100</f>
        <v>-28.52599723015371</v>
      </c>
      <c r="P95" s="108">
        <f>(N95/N$179)*100</f>
        <v>1.2068774373998912</v>
      </c>
      <c r="Q95" s="23">
        <f>Q96+Q97+Q98+Q99+Q100</f>
        <v>495413</v>
      </c>
      <c r="R95" s="23">
        <f>R96+R97+R98+R99+R100</f>
        <v>647856</v>
      </c>
      <c r="S95" s="107">
        <f t="shared" ref="S95:S100" si="108">((R95-Q95)/Q95)*100</f>
        <v>30.770892164719132</v>
      </c>
      <c r="T95" s="23">
        <f>T96+T97+T98+T99+T100</f>
        <v>1645080</v>
      </c>
      <c r="U95" s="23">
        <f>U96+U97+U98+U99+U100</f>
        <v>3376184</v>
      </c>
      <c r="V95" s="107">
        <f t="shared" ref="V95:V100" si="109">((U95-T95)/T95)*100</f>
        <v>105.2291681863496</v>
      </c>
      <c r="W95" s="108">
        <f>(U95/U$179)*100</f>
        <v>10.472217288651247</v>
      </c>
      <c r="X95" s="12">
        <f>X96+X97+X98+X99+X100</f>
        <v>10982.976269522</v>
      </c>
      <c r="Y95" s="12">
        <f>Y96+Y97+Y98+Y99+Y100</f>
        <v>11377.998131951999</v>
      </c>
      <c r="Z95" s="107">
        <f t="shared" ref="Z95:Z100" si="110">((Y95-X95)/X95)*100</f>
        <v>3.5966740957657715</v>
      </c>
      <c r="AA95" s="12">
        <f>AA96+AA97+AA98+AA99+AA100</f>
        <v>27270.280726031007</v>
      </c>
      <c r="AB95" s="12">
        <f>AB96+AB97+AB98+AB99+AB100</f>
        <v>37181.740780223001</v>
      </c>
      <c r="AC95" s="107">
        <f t="shared" ref="AC95:AC100" si="111">((AB95-AA95)/AA95)*100</f>
        <v>36.345280614331742</v>
      </c>
      <c r="AD95" s="108">
        <f>(AB95/AB$179)*100</f>
        <v>3.0968499567164054</v>
      </c>
    </row>
    <row r="96" spans="1:30">
      <c r="A96" s="5"/>
      <c r="B96" s="120" t="s">
        <v>3</v>
      </c>
      <c r="C96" s="16">
        <v>77.124003899999991</v>
      </c>
      <c r="D96" s="16">
        <v>80.216135100000002</v>
      </c>
      <c r="E96" s="109">
        <f t="shared" si="104"/>
        <v>4.0092980701693213</v>
      </c>
      <c r="F96" s="16">
        <v>133.16958499999998</v>
      </c>
      <c r="G96" s="16">
        <v>172.1719985</v>
      </c>
      <c r="H96" s="109">
        <f t="shared" si="105"/>
        <v>29.287778812256583</v>
      </c>
      <c r="I96" s="110">
        <f>(G96/G$180)*100</f>
        <v>2.855389903471464</v>
      </c>
      <c r="J96" s="104">
        <v>3384</v>
      </c>
      <c r="K96" s="104">
        <v>2463</v>
      </c>
      <c r="L96" s="109">
        <f t="shared" si="106"/>
        <v>-27.216312056737589</v>
      </c>
      <c r="M96" s="104">
        <v>6513</v>
      </c>
      <c r="N96" s="104">
        <v>4170</v>
      </c>
      <c r="O96" s="109">
        <f t="shared" si="107"/>
        <v>-35.974205435283281</v>
      </c>
      <c r="P96" s="110">
        <f>(N96/N$180)*100</f>
        <v>2.3723510169250459</v>
      </c>
      <c r="Q96" s="104">
        <v>0</v>
      </c>
      <c r="R96" s="104">
        <v>0</v>
      </c>
      <c r="S96" s="117" t="s">
        <v>57</v>
      </c>
      <c r="T96" s="104">
        <v>0</v>
      </c>
      <c r="U96" s="104">
        <v>0</v>
      </c>
      <c r="V96" s="117" t="s">
        <v>57</v>
      </c>
      <c r="W96" s="117" t="s">
        <v>57</v>
      </c>
      <c r="X96" s="16">
        <v>488.50731789999998</v>
      </c>
      <c r="Y96" s="16">
        <v>555.34907190000001</v>
      </c>
      <c r="Z96" s="109">
        <f t="shared" si="110"/>
        <v>13.682856233830851</v>
      </c>
      <c r="AA96" s="16">
        <v>870.46200120000003</v>
      </c>
      <c r="AB96" s="16">
        <v>1194.6637397</v>
      </c>
      <c r="AC96" s="109">
        <f t="shared" si="111"/>
        <v>37.244789324871441</v>
      </c>
      <c r="AD96" s="110">
        <f>(AB96/AB$180)*100</f>
        <v>18.205028100525883</v>
      </c>
    </row>
    <row r="97" spans="1:30">
      <c r="A97" s="5"/>
      <c r="B97" s="120" t="s">
        <v>4</v>
      </c>
      <c r="C97" s="16">
        <v>107.82862926800095</v>
      </c>
      <c r="D97" s="16">
        <v>101.59141913000069</v>
      </c>
      <c r="E97" s="109">
        <f t="shared" si="104"/>
        <v>-5.7843730188743194</v>
      </c>
      <c r="F97" s="16">
        <v>222.20241837400107</v>
      </c>
      <c r="G97" s="16">
        <v>212.37420889000117</v>
      </c>
      <c r="H97" s="109">
        <f t="shared" si="105"/>
        <v>-4.4230884415747003</v>
      </c>
      <c r="I97" s="110">
        <f>(G97/G$181)*100</f>
        <v>1.8129710274636495</v>
      </c>
      <c r="J97" s="104">
        <v>23411</v>
      </c>
      <c r="K97" s="104">
        <v>18838</v>
      </c>
      <c r="L97" s="109">
        <f t="shared" si="106"/>
        <v>-19.533552603476998</v>
      </c>
      <c r="M97" s="104">
        <v>51724</v>
      </c>
      <c r="N97" s="104">
        <v>37393</v>
      </c>
      <c r="O97" s="109">
        <f t="shared" si="107"/>
        <v>-27.70667388446369</v>
      </c>
      <c r="P97" s="110">
        <f>(N97/N$181)*100</f>
        <v>1.1393135539099786</v>
      </c>
      <c r="Q97" s="104">
        <v>0</v>
      </c>
      <c r="R97" s="104">
        <v>0</v>
      </c>
      <c r="S97" s="117" t="s">
        <v>57</v>
      </c>
      <c r="T97" s="104">
        <v>0</v>
      </c>
      <c r="U97" s="104">
        <v>0</v>
      </c>
      <c r="V97" s="117" t="s">
        <v>57</v>
      </c>
      <c r="W97" s="117" t="s">
        <v>57</v>
      </c>
      <c r="X97" s="16">
        <v>6613.2521996000005</v>
      </c>
      <c r="Y97" s="16">
        <v>4401.6675603999993</v>
      </c>
      <c r="Z97" s="109">
        <f t="shared" si="110"/>
        <v>-33.441710257681812</v>
      </c>
      <c r="AA97" s="16">
        <v>14766.573740999998</v>
      </c>
      <c r="AB97" s="16">
        <v>9615.5595234000011</v>
      </c>
      <c r="AC97" s="109">
        <f t="shared" si="111"/>
        <v>-34.882934307895638</v>
      </c>
      <c r="AD97" s="110">
        <f>(AB97/AB$181)*100</f>
        <v>2.8366243338911632</v>
      </c>
    </row>
    <row r="98" spans="1:30">
      <c r="A98" s="5"/>
      <c r="B98" s="120" t="s">
        <v>5</v>
      </c>
      <c r="C98" s="16">
        <v>24.982385034</v>
      </c>
      <c r="D98" s="16">
        <v>50.044676928000015</v>
      </c>
      <c r="E98" s="109">
        <f t="shared" si="104"/>
        <v>100.31985280785347</v>
      </c>
      <c r="F98" s="16">
        <v>84.410329389999973</v>
      </c>
      <c r="G98" s="16">
        <v>229.91805914699987</v>
      </c>
      <c r="H98" s="109">
        <f t="shared" si="105"/>
        <v>172.38142631183484</v>
      </c>
      <c r="I98" s="110">
        <f>(G98/G$182)*100</f>
        <v>0.69442426573202942</v>
      </c>
      <c r="J98" s="104">
        <v>11</v>
      </c>
      <c r="K98" s="104">
        <v>6</v>
      </c>
      <c r="L98" s="109">
        <f t="shared" si="106"/>
        <v>-45.454545454545453</v>
      </c>
      <c r="M98" s="104">
        <v>32</v>
      </c>
      <c r="N98" s="104">
        <v>32</v>
      </c>
      <c r="O98" s="109">
        <f t="shared" si="107"/>
        <v>0</v>
      </c>
      <c r="P98" s="110">
        <f>(N98/N$182)*100</f>
        <v>11.469534050179211</v>
      </c>
      <c r="Q98" s="104">
        <v>411745</v>
      </c>
      <c r="R98" s="104">
        <v>604556</v>
      </c>
      <c r="S98" s="109">
        <f t="shared" si="108"/>
        <v>46.827769614688705</v>
      </c>
      <c r="T98" s="104">
        <v>1412754</v>
      </c>
      <c r="U98" s="104">
        <v>3054312</v>
      </c>
      <c r="V98" s="109">
        <f t="shared" si="109"/>
        <v>116.19560093264644</v>
      </c>
      <c r="W98" s="110">
        <f>(U98/U$182)*100</f>
        <v>17.574350927389613</v>
      </c>
      <c r="X98" s="16">
        <v>2339.1558969999996</v>
      </c>
      <c r="Y98" s="16">
        <v>4413.9645356999999</v>
      </c>
      <c r="Z98" s="109">
        <f t="shared" si="110"/>
        <v>88.699032046601573</v>
      </c>
      <c r="AA98" s="16">
        <v>7270.5456451000091</v>
      </c>
      <c r="AB98" s="16">
        <v>19616.942879099995</v>
      </c>
      <c r="AC98" s="109">
        <f t="shared" si="111"/>
        <v>169.81390168866969</v>
      </c>
      <c r="AD98" s="110">
        <f>(AB98/AB$182)*100</f>
        <v>7.8659794638673395</v>
      </c>
    </row>
    <row r="99" spans="1:30">
      <c r="A99" s="5"/>
      <c r="B99" s="120" t="s">
        <v>6</v>
      </c>
      <c r="C99" s="16">
        <v>3.2279800000000001E-3</v>
      </c>
      <c r="D99" s="16">
        <v>7.3558810000000016E-3</v>
      </c>
      <c r="E99" s="109">
        <f t="shared" si="104"/>
        <v>127.87876628727568</v>
      </c>
      <c r="F99" s="16">
        <v>0.14129698899999998</v>
      </c>
      <c r="G99" s="16">
        <v>5.8489616000000008E-2</v>
      </c>
      <c r="H99" s="109">
        <f t="shared" si="105"/>
        <v>-58.605192924528623</v>
      </c>
      <c r="I99" s="110">
        <f>(G99/G$183)*100</f>
        <v>1.6031300891065185E-2</v>
      </c>
      <c r="J99" s="104">
        <v>1</v>
      </c>
      <c r="K99" s="104">
        <v>1</v>
      </c>
      <c r="L99" s="109">
        <f t="shared" si="106"/>
        <v>0</v>
      </c>
      <c r="M99" s="104">
        <v>5</v>
      </c>
      <c r="N99" s="104">
        <v>3</v>
      </c>
      <c r="O99" s="109">
        <f t="shared" si="107"/>
        <v>-40</v>
      </c>
      <c r="P99" s="110">
        <f>(N99/N$183)*100</f>
        <v>0.21897810218978103</v>
      </c>
      <c r="Q99" s="104">
        <v>105</v>
      </c>
      <c r="R99" s="104">
        <v>1691</v>
      </c>
      <c r="S99" s="109">
        <f t="shared" si="108"/>
        <v>1510.4761904761904</v>
      </c>
      <c r="T99" s="104">
        <v>7614</v>
      </c>
      <c r="U99" s="104">
        <v>3253</v>
      </c>
      <c r="V99" s="109">
        <f t="shared" si="109"/>
        <v>-57.27607039663777</v>
      </c>
      <c r="W99" s="110">
        <f>(U99/U$183)*100</f>
        <v>0.35691988997255897</v>
      </c>
      <c r="X99" s="16">
        <v>0.97669950000000005</v>
      </c>
      <c r="Y99" s="16">
        <v>9.5254492000000006</v>
      </c>
      <c r="Z99" s="109">
        <f t="shared" si="110"/>
        <v>875.2691795173439</v>
      </c>
      <c r="AA99" s="16">
        <v>115.88358620000001</v>
      </c>
      <c r="AB99" s="16">
        <v>20.1963875</v>
      </c>
      <c r="AC99" s="109">
        <f t="shared" si="111"/>
        <v>-82.571830780984229</v>
      </c>
      <c r="AD99" s="110">
        <f>(AB99/AB$183)*100</f>
        <v>2.2088163996604838E-2</v>
      </c>
    </row>
    <row r="100" spans="1:30">
      <c r="A100" s="5"/>
      <c r="B100" s="120" t="s">
        <v>25</v>
      </c>
      <c r="C100" s="16">
        <v>76.824746071999996</v>
      </c>
      <c r="D100" s="16">
        <v>59.024764292999997</v>
      </c>
      <c r="E100" s="109">
        <f t="shared" si="104"/>
        <v>-23.16959402940023</v>
      </c>
      <c r="F100" s="16">
        <v>125.97230884600003</v>
      </c>
      <c r="G100" s="16">
        <v>100.51206288400006</v>
      </c>
      <c r="H100" s="109">
        <f t="shared" si="105"/>
        <v>-20.210986204218013</v>
      </c>
      <c r="I100" s="110">
        <f>(G100/G$184)*100</f>
        <v>6.66800804212395</v>
      </c>
      <c r="J100" s="104">
        <v>64</v>
      </c>
      <c r="K100" s="104">
        <v>50</v>
      </c>
      <c r="L100" s="109">
        <f t="shared" si="106"/>
        <v>-21.875</v>
      </c>
      <c r="M100" s="104">
        <v>213</v>
      </c>
      <c r="N100" s="104">
        <v>205</v>
      </c>
      <c r="O100" s="109">
        <f t="shared" si="107"/>
        <v>-3.755868544600939</v>
      </c>
      <c r="P100" s="110">
        <f>(N100/N$184)*100</f>
        <v>4.8303487276154566</v>
      </c>
      <c r="Q100" s="104">
        <v>83563</v>
      </c>
      <c r="R100" s="104">
        <v>41609</v>
      </c>
      <c r="S100" s="109">
        <f t="shared" si="108"/>
        <v>-50.206431075954669</v>
      </c>
      <c r="T100" s="104">
        <v>224712</v>
      </c>
      <c r="U100" s="104">
        <v>318619</v>
      </c>
      <c r="V100" s="109">
        <f t="shared" si="109"/>
        <v>41.789935561963759</v>
      </c>
      <c r="W100" s="110">
        <f>(U100/U$184)*100</f>
        <v>2.2842272402445083</v>
      </c>
      <c r="X100" s="16">
        <v>1541.0841555219999</v>
      </c>
      <c r="Y100" s="16">
        <v>1997.4915147520003</v>
      </c>
      <c r="Z100" s="109">
        <f t="shared" si="110"/>
        <v>29.61599193623562</v>
      </c>
      <c r="AA100" s="16">
        <v>4246.8157525309998</v>
      </c>
      <c r="AB100" s="16">
        <v>6734.378250523002</v>
      </c>
      <c r="AC100" s="109">
        <f t="shared" si="111"/>
        <v>58.574768554757171</v>
      </c>
      <c r="AD100" s="110">
        <f>(AB100/AB$184)*100</f>
        <v>1.3095158565721148</v>
      </c>
    </row>
    <row r="101" spans="1:30">
      <c r="A101" s="5"/>
      <c r="B101" s="120"/>
      <c r="C101" s="16"/>
      <c r="D101" s="16"/>
      <c r="E101" s="109"/>
      <c r="F101" s="16"/>
      <c r="G101" s="16"/>
      <c r="H101" s="109"/>
      <c r="I101" s="110"/>
      <c r="J101" s="104"/>
      <c r="K101" s="104"/>
      <c r="L101" s="109"/>
      <c r="M101" s="104"/>
      <c r="N101" s="104"/>
      <c r="O101" s="109"/>
      <c r="P101" s="110"/>
      <c r="Q101" s="104"/>
      <c r="R101" s="104"/>
      <c r="S101" s="109"/>
      <c r="T101" s="104"/>
      <c r="U101" s="104"/>
      <c r="V101" s="109"/>
      <c r="W101" s="110"/>
      <c r="X101" s="16"/>
      <c r="Y101" s="16"/>
      <c r="Z101" s="109"/>
      <c r="AA101" s="16"/>
      <c r="AB101" s="16"/>
      <c r="AC101" s="109"/>
      <c r="AD101" s="110"/>
    </row>
    <row r="102" spans="1:30" s="25" customFormat="1" ht="15">
      <c r="A102" s="17">
        <v>15</v>
      </c>
      <c r="B102" s="119" t="s">
        <v>19</v>
      </c>
      <c r="C102" s="12">
        <f>C103+C104+C105+C106+C107</f>
        <v>494.01932800399953</v>
      </c>
      <c r="D102" s="12">
        <f>D103+D104+D105+D106+D107</f>
        <v>599.46100484099998</v>
      </c>
      <c r="E102" s="107">
        <f t="shared" ref="E102:E107" si="112">((D102-C102)/C102)*100</f>
        <v>21.343633914693068</v>
      </c>
      <c r="F102" s="12">
        <f>F103+F104+F105+F106+F107</f>
        <v>899.42412135599966</v>
      </c>
      <c r="G102" s="12">
        <f>G103+G104+G105+G106+G107</f>
        <v>1239.0728299179996</v>
      </c>
      <c r="H102" s="107">
        <f t="shared" ref="H102:H107" si="113">((G102-F102)/F102)*100</f>
        <v>37.76290856530899</v>
      </c>
      <c r="I102" s="108">
        <f>(G102/G$179)*100</f>
        <v>2.3500554435295165</v>
      </c>
      <c r="J102" s="23">
        <f>J103+J104+J105+J106+J107</f>
        <v>58502</v>
      </c>
      <c r="K102" s="23">
        <f>K103+K104+K105+K106+K107</f>
        <v>52268</v>
      </c>
      <c r="L102" s="107">
        <f t="shared" ref="L102:L107" si="114">((K102-J102)/J102)*100</f>
        <v>-10.656045947147106</v>
      </c>
      <c r="M102" s="23">
        <f>M103+M104+M105+M106+M107</f>
        <v>122357</v>
      </c>
      <c r="N102" s="23">
        <f>N103+N104+N105+N106+N107</f>
        <v>110298</v>
      </c>
      <c r="O102" s="107">
        <f t="shared" ref="O102:O107" si="115">((N102-M102)/M102)*100</f>
        <v>-9.8555865214086644</v>
      </c>
      <c r="P102" s="108">
        <f>(N102/N$179)*100</f>
        <v>3.1843687675605388</v>
      </c>
      <c r="Q102" s="23">
        <f>Q103+Q104+Q105+Q106+Q107</f>
        <v>414365</v>
      </c>
      <c r="R102" s="23">
        <f>R103+R104+R105+R106+R107</f>
        <v>213018</v>
      </c>
      <c r="S102" s="107">
        <f t="shared" ref="S102:S107" si="116">((R102-Q102)/Q102)*100</f>
        <v>-48.591700553859518</v>
      </c>
      <c r="T102" s="23">
        <f>T103+T104+T105+T106+T107</f>
        <v>1065061</v>
      </c>
      <c r="U102" s="23">
        <f>U103+U104+U105+U106+U107</f>
        <v>809860</v>
      </c>
      <c r="V102" s="107">
        <f t="shared" ref="V102:V107" si="117">((U102-T102)/T102)*100</f>
        <v>-23.961162787859099</v>
      </c>
      <c r="W102" s="108">
        <f>(U102/U$179)*100</f>
        <v>2.5120164935877605</v>
      </c>
      <c r="X102" s="12">
        <f>X103+X104+X105+X106+X107</f>
        <v>28256.288133262082</v>
      </c>
      <c r="Y102" s="12">
        <f>Y103+Y104+Y105+Y106+Y107</f>
        <v>21282.116785599999</v>
      </c>
      <c r="Z102" s="107">
        <f t="shared" ref="Z102:Z107" si="118">((Y102-X102)/X102)*100</f>
        <v>-24.681838303639005</v>
      </c>
      <c r="AA102" s="12">
        <f>AA103+AA104+AA105+AA106+AA107</f>
        <v>85615.062554484088</v>
      </c>
      <c r="AB102" s="12">
        <f>AB103+AB104+AB105+AB106+AB107</f>
        <v>55155.852274400007</v>
      </c>
      <c r="AC102" s="107">
        <f t="shared" ref="AC102:AC107" si="119">((AB102-AA102)/AA102)*100</f>
        <v>-35.576929305751911</v>
      </c>
      <c r="AD102" s="108">
        <f>(AB102/AB$179)*100</f>
        <v>4.5939053724855663</v>
      </c>
    </row>
    <row r="103" spans="1:30">
      <c r="A103" s="5"/>
      <c r="B103" s="120" t="s">
        <v>3</v>
      </c>
      <c r="C103" s="16">
        <v>133.90564985999958</v>
      </c>
      <c r="D103" s="16">
        <v>148.96959569999999</v>
      </c>
      <c r="E103" s="109">
        <f t="shared" si="112"/>
        <v>11.249671582752473</v>
      </c>
      <c r="F103" s="16">
        <v>265.37560361899961</v>
      </c>
      <c r="G103" s="16">
        <v>303.70248670000001</v>
      </c>
      <c r="H103" s="109">
        <f t="shared" si="113"/>
        <v>14.44250434415456</v>
      </c>
      <c r="I103" s="110">
        <f>(G103/G$180)*100</f>
        <v>5.0367598781305691</v>
      </c>
      <c r="J103" s="104">
        <v>377</v>
      </c>
      <c r="K103" s="104">
        <v>674</v>
      </c>
      <c r="L103" s="109">
        <f t="shared" si="114"/>
        <v>78.779840848806373</v>
      </c>
      <c r="M103" s="104">
        <v>694</v>
      </c>
      <c r="N103" s="104">
        <v>1289</v>
      </c>
      <c r="O103" s="109">
        <f t="shared" si="115"/>
        <v>85.734870317002887</v>
      </c>
      <c r="P103" s="110">
        <f>(N103/N$180)*100</f>
        <v>0.73332385151472046</v>
      </c>
      <c r="Q103" s="104">
        <v>0</v>
      </c>
      <c r="R103" s="104">
        <v>0</v>
      </c>
      <c r="S103" s="117" t="s">
        <v>57</v>
      </c>
      <c r="T103" s="104">
        <v>0</v>
      </c>
      <c r="U103" s="104">
        <v>0</v>
      </c>
      <c r="V103" s="117" t="s">
        <v>57</v>
      </c>
      <c r="W103" s="117" t="s">
        <v>57</v>
      </c>
      <c r="X103" s="16">
        <v>236.07618189500212</v>
      </c>
      <c r="Y103" s="16">
        <v>242.45621329999997</v>
      </c>
      <c r="Z103" s="109">
        <f t="shared" si="118"/>
        <v>2.7025307482461112</v>
      </c>
      <c r="AA103" s="16">
        <v>518.76499807900143</v>
      </c>
      <c r="AB103" s="16">
        <v>530.22215300000005</v>
      </c>
      <c r="AC103" s="109">
        <f t="shared" si="119"/>
        <v>2.2085443241978013</v>
      </c>
      <c r="AD103" s="110">
        <f>(AB103/AB$180)*100</f>
        <v>8.0798545014099865</v>
      </c>
    </row>
    <row r="104" spans="1:30">
      <c r="A104" s="5"/>
      <c r="B104" s="120" t="s">
        <v>4</v>
      </c>
      <c r="C104" s="16">
        <v>340.90173221799989</v>
      </c>
      <c r="D104" s="16">
        <v>400.31761080000001</v>
      </c>
      <c r="E104" s="109">
        <f t="shared" si="112"/>
        <v>17.429033931691741</v>
      </c>
      <c r="F104" s="16">
        <v>594.314330918</v>
      </c>
      <c r="G104" s="16">
        <v>800.07960939999987</v>
      </c>
      <c r="H104" s="109">
        <f t="shared" si="113"/>
        <v>34.622297962118324</v>
      </c>
      <c r="I104" s="110">
        <f>(G104/G$181)*100</f>
        <v>6.8300249784941052</v>
      </c>
      <c r="J104" s="104">
        <v>58038</v>
      </c>
      <c r="K104" s="104">
        <v>51594</v>
      </c>
      <c r="L104" s="109">
        <f t="shared" si="114"/>
        <v>-11.103070402150315</v>
      </c>
      <c r="M104" s="104">
        <v>121459</v>
      </c>
      <c r="N104" s="104">
        <v>108983</v>
      </c>
      <c r="O104" s="109">
        <f t="shared" si="115"/>
        <v>-10.271778954215002</v>
      </c>
      <c r="P104" s="110">
        <f>(N104/N$181)*100</f>
        <v>3.3205629140687081</v>
      </c>
      <c r="Q104" s="104">
        <v>0</v>
      </c>
      <c r="R104" s="104">
        <v>0</v>
      </c>
      <c r="S104" s="117" t="s">
        <v>57</v>
      </c>
      <c r="T104" s="104">
        <v>0</v>
      </c>
      <c r="U104" s="104">
        <v>0</v>
      </c>
      <c r="V104" s="117" t="s">
        <v>57</v>
      </c>
      <c r="W104" s="117" t="s">
        <v>57</v>
      </c>
      <c r="X104" s="16">
        <v>22153.823279065029</v>
      </c>
      <c r="Y104" s="16">
        <v>17188.499954399998</v>
      </c>
      <c r="Z104" s="109">
        <f t="shared" si="118"/>
        <v>-22.412940927253732</v>
      </c>
      <c r="AA104" s="16">
        <v>49511.389838571027</v>
      </c>
      <c r="AB104" s="16">
        <v>42999.278886500004</v>
      </c>
      <c r="AC104" s="109">
        <f t="shared" si="119"/>
        <v>-13.152753282231377</v>
      </c>
      <c r="AD104" s="110">
        <f>(AB104/AB$181)*100</f>
        <v>12.684940541670073</v>
      </c>
    </row>
    <row r="105" spans="1:30">
      <c r="A105" s="5"/>
      <c r="B105" s="120" t="s">
        <v>5</v>
      </c>
      <c r="C105" s="16">
        <v>12.114319700000005</v>
      </c>
      <c r="D105" s="16">
        <v>48.843615154999959</v>
      </c>
      <c r="E105" s="109">
        <f t="shared" si="112"/>
        <v>303.1890883233001</v>
      </c>
      <c r="F105" s="16">
        <v>12.596211195000006</v>
      </c>
      <c r="G105" s="16">
        <v>131.75754707099998</v>
      </c>
      <c r="H105" s="109">
        <f t="shared" si="113"/>
        <v>946.00935179064311</v>
      </c>
      <c r="I105" s="110">
        <f>(G105/G$182)*100</f>
        <v>0.39794889631063746</v>
      </c>
      <c r="J105" s="104">
        <v>0</v>
      </c>
      <c r="K105" s="104">
        <v>0</v>
      </c>
      <c r="L105" s="117" t="s">
        <v>57</v>
      </c>
      <c r="M105" s="104">
        <v>0</v>
      </c>
      <c r="N105" s="104">
        <v>21</v>
      </c>
      <c r="O105" s="117" t="s">
        <v>57</v>
      </c>
      <c r="P105" s="110">
        <f>(N105/N$182)*100</f>
        <v>7.5268817204301079</v>
      </c>
      <c r="Q105" s="104">
        <v>12293</v>
      </c>
      <c r="R105" s="104">
        <v>155109</v>
      </c>
      <c r="S105" s="109">
        <f t="shared" si="116"/>
        <v>1161.7668591881559</v>
      </c>
      <c r="T105" s="104">
        <v>15750</v>
      </c>
      <c r="U105" s="104">
        <v>693497</v>
      </c>
      <c r="V105" s="109">
        <f t="shared" si="117"/>
        <v>4303.155555555556</v>
      </c>
      <c r="W105" s="110">
        <f>(U105/U$182)*100</f>
        <v>3.9903453363938959</v>
      </c>
      <c r="X105" s="16">
        <v>867.37477279999996</v>
      </c>
      <c r="Y105" s="16">
        <v>3538.4014815</v>
      </c>
      <c r="Z105" s="109">
        <f t="shared" si="118"/>
        <v>307.94378536945158</v>
      </c>
      <c r="AA105" s="16">
        <v>1028.0326998</v>
      </c>
      <c r="AB105" s="16">
        <v>10205.5371648</v>
      </c>
      <c r="AC105" s="109">
        <f t="shared" si="119"/>
        <v>892.72495580981501</v>
      </c>
      <c r="AD105" s="110">
        <f>(AB105/AB$182)*100</f>
        <v>4.0922046952371369</v>
      </c>
    </row>
    <row r="106" spans="1:30" s="30" customFormat="1">
      <c r="A106" s="5"/>
      <c r="B106" s="120" t="s">
        <v>6</v>
      </c>
      <c r="C106" s="16">
        <v>0</v>
      </c>
      <c r="D106" s="16">
        <v>0</v>
      </c>
      <c r="E106" s="117" t="s">
        <v>57</v>
      </c>
      <c r="F106" s="16">
        <v>0</v>
      </c>
      <c r="G106" s="16">
        <v>0</v>
      </c>
      <c r="H106" s="117" t="s">
        <v>57</v>
      </c>
      <c r="I106" s="110">
        <f>(G106/G$183)*100</f>
        <v>0</v>
      </c>
      <c r="J106" s="104">
        <v>0</v>
      </c>
      <c r="K106" s="104">
        <v>0</v>
      </c>
      <c r="L106" s="117" t="s">
        <v>57</v>
      </c>
      <c r="M106" s="104">
        <v>0</v>
      </c>
      <c r="N106" s="104">
        <v>0</v>
      </c>
      <c r="O106" s="117" t="s">
        <v>57</v>
      </c>
      <c r="P106" s="110">
        <f>(N106/N$183)*100</f>
        <v>0</v>
      </c>
      <c r="Q106" s="104">
        <v>0</v>
      </c>
      <c r="R106" s="104">
        <v>0</v>
      </c>
      <c r="S106" s="117" t="s">
        <v>57</v>
      </c>
      <c r="T106" s="104">
        <v>0</v>
      </c>
      <c r="U106" s="104">
        <v>0</v>
      </c>
      <c r="V106" s="117" t="s">
        <v>57</v>
      </c>
      <c r="W106" s="110">
        <f>(U106/U$183)*100</f>
        <v>0</v>
      </c>
      <c r="X106" s="16">
        <v>0</v>
      </c>
      <c r="Y106" s="16">
        <v>0</v>
      </c>
      <c r="Z106" s="117" t="s">
        <v>57</v>
      </c>
      <c r="AA106" s="16">
        <v>0</v>
      </c>
      <c r="AB106" s="16">
        <v>0</v>
      </c>
      <c r="AC106" s="117" t="s">
        <v>57</v>
      </c>
      <c r="AD106" s="110">
        <f>(AB106/AB$183)*100</f>
        <v>0</v>
      </c>
    </row>
    <row r="107" spans="1:30" s="30" customFormat="1">
      <c r="A107" s="5"/>
      <c r="B107" s="120" t="s">
        <v>25</v>
      </c>
      <c r="C107" s="16">
        <v>7.0976262260000418</v>
      </c>
      <c r="D107" s="16">
        <v>1.3301831860000011</v>
      </c>
      <c r="E107" s="109">
        <f t="shared" si="112"/>
        <v>-81.258759708601289</v>
      </c>
      <c r="F107" s="16">
        <v>27.137975624000049</v>
      </c>
      <c r="G107" s="16">
        <v>3.5331867470000007</v>
      </c>
      <c r="H107" s="109">
        <f t="shared" si="113"/>
        <v>-86.980654725493395</v>
      </c>
      <c r="I107" s="110">
        <f>(G107/G$184)*100</f>
        <v>0.23439293719910351</v>
      </c>
      <c r="J107" s="104">
        <v>87</v>
      </c>
      <c r="K107" s="104">
        <v>0</v>
      </c>
      <c r="L107" s="109">
        <f t="shared" si="114"/>
        <v>-100</v>
      </c>
      <c r="M107" s="104">
        <v>204</v>
      </c>
      <c r="N107" s="104">
        <v>5</v>
      </c>
      <c r="O107" s="109">
        <f t="shared" si="115"/>
        <v>-97.549019607843135</v>
      </c>
      <c r="P107" s="110">
        <f>(N107/N$184)*100</f>
        <v>0.11781338360037699</v>
      </c>
      <c r="Q107" s="104">
        <v>402072</v>
      </c>
      <c r="R107" s="104">
        <v>57909</v>
      </c>
      <c r="S107" s="109">
        <f t="shared" si="116"/>
        <v>-85.597355697487018</v>
      </c>
      <c r="T107" s="104">
        <v>1049311</v>
      </c>
      <c r="U107" s="104">
        <v>116363</v>
      </c>
      <c r="V107" s="109">
        <f t="shared" si="117"/>
        <v>-88.910532720995022</v>
      </c>
      <c r="W107" s="110">
        <f>(U107/U$184)*100</f>
        <v>0.83422374169955882</v>
      </c>
      <c r="X107" s="16">
        <v>4999.0138995020498</v>
      </c>
      <c r="Y107" s="16">
        <v>312.75913639999999</v>
      </c>
      <c r="Z107" s="109">
        <f t="shared" si="118"/>
        <v>-93.743583380891309</v>
      </c>
      <c r="AA107" s="16">
        <v>34556.87501803405</v>
      </c>
      <c r="AB107" s="16">
        <v>1420.8140701</v>
      </c>
      <c r="AC107" s="109">
        <f t="shared" si="119"/>
        <v>-95.888476404887513</v>
      </c>
      <c r="AD107" s="110">
        <f>(AB107/AB$184)*100</f>
        <v>0.2762806728137403</v>
      </c>
    </row>
    <row r="108" spans="1:30" s="30" customFormat="1">
      <c r="A108" s="5"/>
      <c r="B108" s="120"/>
      <c r="C108" s="16"/>
      <c r="D108" s="16"/>
      <c r="E108" s="109"/>
      <c r="F108" s="16"/>
      <c r="G108" s="16"/>
      <c r="H108" s="109"/>
      <c r="I108" s="110"/>
      <c r="J108" s="104"/>
      <c r="K108" s="104"/>
      <c r="L108" s="109"/>
      <c r="M108" s="104"/>
      <c r="N108" s="104"/>
      <c r="O108" s="109"/>
      <c r="P108" s="110"/>
      <c r="Q108" s="104"/>
      <c r="R108" s="104"/>
      <c r="S108" s="109"/>
      <c r="T108" s="104"/>
      <c r="U108" s="104"/>
      <c r="V108" s="109"/>
      <c r="W108" s="110"/>
      <c r="X108" s="16"/>
      <c r="Y108" s="16"/>
      <c r="Z108" s="109"/>
      <c r="AA108" s="16"/>
      <c r="AB108" s="16"/>
      <c r="AC108" s="109"/>
      <c r="AD108" s="110"/>
    </row>
    <row r="109" spans="1:30" s="31" customFormat="1" ht="15">
      <c r="A109" s="17">
        <v>16</v>
      </c>
      <c r="B109" s="119" t="s">
        <v>21</v>
      </c>
      <c r="C109" s="12">
        <f>C110+C111+C112+C113+C114</f>
        <v>125.058011076</v>
      </c>
      <c r="D109" s="12">
        <f>D110+D111+D112+D113+D114</f>
        <v>136.222747981</v>
      </c>
      <c r="E109" s="107">
        <f t="shared" ref="E109:E114" si="120">((D109-C109)/C109)*100</f>
        <v>8.9276463050535693</v>
      </c>
      <c r="F109" s="12">
        <f>F110+F111+F112+F113+F114</f>
        <v>238.93174122699997</v>
      </c>
      <c r="G109" s="12">
        <f>G110+G111+G112+G113+G114</f>
        <v>321.19808478300001</v>
      </c>
      <c r="H109" s="107">
        <f t="shared" ref="H109:H114" si="121">((G109-F109)/F109)*100</f>
        <v>34.430897767510054</v>
      </c>
      <c r="I109" s="108">
        <f>(G109/G$179)*100</f>
        <v>0.60919204212192946</v>
      </c>
      <c r="J109" s="23">
        <f>J110+J111+J112+J113+J114</f>
        <v>16890</v>
      </c>
      <c r="K109" s="23">
        <f>K110+K111+K112+K113+K114</f>
        <v>18825</v>
      </c>
      <c r="L109" s="107">
        <f t="shared" ref="L109:L113" si="122">((K109-J109)/J109)*100</f>
        <v>11.456483126110124</v>
      </c>
      <c r="M109" s="23">
        <f>M110+M111+M112+M113+M114</f>
        <v>42727</v>
      </c>
      <c r="N109" s="23">
        <f>N110+N111+N112+N113+N114</f>
        <v>42088</v>
      </c>
      <c r="O109" s="107">
        <f t="shared" ref="O109:O113" si="123">((N109-M109)/M109)*100</f>
        <v>-1.4955414609029418</v>
      </c>
      <c r="P109" s="108">
        <f>(N109/N$179)*100</f>
        <v>1.2151055566654694</v>
      </c>
      <c r="Q109" s="23">
        <f>Q110+Q111+Q112+Q113+Q114</f>
        <v>62230</v>
      </c>
      <c r="R109" s="23">
        <f>R110+R111+R112+R113+R114</f>
        <v>181099</v>
      </c>
      <c r="S109" s="107">
        <f t="shared" ref="S109:S114" si="124">((R109-Q109)/Q109)*100</f>
        <v>191.01558733729712</v>
      </c>
      <c r="T109" s="23">
        <f>T110+T111+T112+T113+T114</f>
        <v>174023</v>
      </c>
      <c r="U109" s="23">
        <f>U110+U111+U112+U113+U114</f>
        <v>693894</v>
      </c>
      <c r="V109" s="107">
        <f t="shared" ref="V109:V114" si="125">((U109-T109)/T109)*100</f>
        <v>298.73694856427022</v>
      </c>
      <c r="W109" s="108">
        <f>(U109/U$179)*100</f>
        <v>2.1523141935662777</v>
      </c>
      <c r="X109" s="12">
        <f>X110+X111+X112+X113+X114</f>
        <v>13466.9343764</v>
      </c>
      <c r="Y109" s="12">
        <f>Y110+Y111+Y112+Y113+Y114</f>
        <v>20359.718244793999</v>
      </c>
      <c r="Z109" s="107">
        <f t="shared" ref="Z109:Z114" si="126">((Y109-X109)/X109)*100</f>
        <v>51.183021137113371</v>
      </c>
      <c r="AA109" s="12">
        <f>AA110+AA111+AA112+AA113+AA114</f>
        <v>38181.769692599992</v>
      </c>
      <c r="AB109" s="12">
        <f>AB110+AB111+AB112+AB113+AB114</f>
        <v>100847.70373047399</v>
      </c>
      <c r="AC109" s="107">
        <f t="shared" ref="AC109:AC114" si="127">((AB109-AA109)/AA109)*100</f>
        <v>164.12527376911837</v>
      </c>
      <c r="AD109" s="108">
        <f>(AB109/AB$179)*100</f>
        <v>8.3995585031560793</v>
      </c>
    </row>
    <row r="110" spans="1:30" s="30" customFormat="1">
      <c r="A110" s="5"/>
      <c r="B110" s="120" t="s">
        <v>3</v>
      </c>
      <c r="C110" s="16">
        <v>16.202813200000001</v>
      </c>
      <c r="D110" s="16">
        <v>10.409257169</v>
      </c>
      <c r="E110" s="109">
        <f t="shared" si="120"/>
        <v>-35.756482281731181</v>
      </c>
      <c r="F110" s="16">
        <v>16.989466400000001</v>
      </c>
      <c r="G110" s="16">
        <v>23.648320362</v>
      </c>
      <c r="H110" s="109">
        <f t="shared" si="121"/>
        <v>39.194014721969126</v>
      </c>
      <c r="I110" s="110">
        <f>(G110/G$180)*100</f>
        <v>0.39219603526710206</v>
      </c>
      <c r="J110" s="104">
        <v>203</v>
      </c>
      <c r="K110" s="104">
        <v>148</v>
      </c>
      <c r="L110" s="109">
        <f t="shared" si="122"/>
        <v>-27.093596059113302</v>
      </c>
      <c r="M110" s="104">
        <v>214</v>
      </c>
      <c r="N110" s="104">
        <v>341</v>
      </c>
      <c r="O110" s="109">
        <f t="shared" si="123"/>
        <v>59.345794392523366</v>
      </c>
      <c r="P110" s="110">
        <f>(N110/N$180)*100</f>
        <v>0.19399800881809132</v>
      </c>
      <c r="Q110" s="104">
        <v>0</v>
      </c>
      <c r="R110" s="104">
        <v>0</v>
      </c>
      <c r="S110" s="117" t="s">
        <v>57</v>
      </c>
      <c r="T110" s="104">
        <v>0</v>
      </c>
      <c r="U110" s="104">
        <v>0</v>
      </c>
      <c r="V110" s="117" t="s">
        <v>57</v>
      </c>
      <c r="W110" s="117" t="s">
        <v>57</v>
      </c>
      <c r="X110" s="16">
        <v>0.58213970000000004</v>
      </c>
      <c r="Y110" s="16">
        <v>1.176579</v>
      </c>
      <c r="Z110" s="109">
        <f t="shared" si="126"/>
        <v>102.11282618244384</v>
      </c>
      <c r="AA110" s="16">
        <v>0.55642849999999999</v>
      </c>
      <c r="AB110" s="16">
        <v>6.6777823000000005</v>
      </c>
      <c r="AC110" s="109">
        <f t="shared" si="127"/>
        <v>1100.1150731855039</v>
      </c>
      <c r="AD110" s="110">
        <f>(AB110/AB$180)*100</f>
        <v>0.10176019442192363</v>
      </c>
    </row>
    <row r="111" spans="1:30" s="30" customFormat="1">
      <c r="A111" s="5"/>
      <c r="B111" s="120" t="s">
        <v>4</v>
      </c>
      <c r="C111" s="16">
        <v>89.906436966000001</v>
      </c>
      <c r="D111" s="16">
        <v>94.938959406000009</v>
      </c>
      <c r="E111" s="109">
        <f t="shared" si="120"/>
        <v>5.597510712056315</v>
      </c>
      <c r="F111" s="16">
        <v>184.36006414899998</v>
      </c>
      <c r="G111" s="16">
        <v>205.23244267199999</v>
      </c>
      <c r="H111" s="109">
        <f t="shared" si="121"/>
        <v>11.321529214771228</v>
      </c>
      <c r="I111" s="110">
        <f>(G111/G$181)*100</f>
        <v>1.7520040423206411</v>
      </c>
      <c r="J111" s="104">
        <v>16674</v>
      </c>
      <c r="K111" s="104">
        <v>18665</v>
      </c>
      <c r="L111" s="109">
        <f t="shared" si="122"/>
        <v>11.940746071728439</v>
      </c>
      <c r="M111" s="104">
        <v>42487</v>
      </c>
      <c r="N111" s="104">
        <v>41695</v>
      </c>
      <c r="O111" s="109">
        <f t="shared" si="123"/>
        <v>-1.8640996069385931</v>
      </c>
      <c r="P111" s="110">
        <f>(N111/N$181)*100</f>
        <v>1.2703896084902671</v>
      </c>
      <c r="Q111" s="104">
        <v>0</v>
      </c>
      <c r="R111" s="104">
        <v>0</v>
      </c>
      <c r="S111" s="117" t="s">
        <v>57</v>
      </c>
      <c r="T111" s="104">
        <v>0</v>
      </c>
      <c r="U111" s="104">
        <v>0</v>
      </c>
      <c r="V111" s="117" t="s">
        <v>57</v>
      </c>
      <c r="W111" s="117" t="s">
        <v>57</v>
      </c>
      <c r="X111" s="16">
        <v>5175.7991124999999</v>
      </c>
      <c r="Y111" s="16">
        <v>3581.4759419940001</v>
      </c>
      <c r="Z111" s="109">
        <f t="shared" si="126"/>
        <v>-30.803420609110816</v>
      </c>
      <c r="AA111" s="16">
        <v>18012.578769300002</v>
      </c>
      <c r="AB111" s="16">
        <v>8945.3266320739986</v>
      </c>
      <c r="AC111" s="109">
        <f t="shared" si="127"/>
        <v>-50.338445446134038</v>
      </c>
      <c r="AD111" s="110">
        <f>(AB111/AB$181)*100</f>
        <v>2.6389032419169625</v>
      </c>
    </row>
    <row r="112" spans="1:30" s="33" customFormat="1">
      <c r="A112" s="32"/>
      <c r="B112" s="120" t="s">
        <v>5</v>
      </c>
      <c r="C112" s="16">
        <v>15.320100923999998</v>
      </c>
      <c r="D112" s="16">
        <v>23.072745602999998</v>
      </c>
      <c r="E112" s="109">
        <f t="shared" si="120"/>
        <v>50.604396912653137</v>
      </c>
      <c r="F112" s="16">
        <v>27.971154785999996</v>
      </c>
      <c r="G112" s="16">
        <v>64.690864848000004</v>
      </c>
      <c r="H112" s="109">
        <f t="shared" si="121"/>
        <v>131.27706146897731</v>
      </c>
      <c r="I112" s="110">
        <f>(G112/G$182)*100</f>
        <v>0.19538659332941111</v>
      </c>
      <c r="J112" s="104">
        <v>0</v>
      </c>
      <c r="K112" s="104">
        <v>0</v>
      </c>
      <c r="L112" s="117" t="s">
        <v>57</v>
      </c>
      <c r="M112" s="104">
        <v>0</v>
      </c>
      <c r="N112" s="104">
        <v>1</v>
      </c>
      <c r="O112" s="117" t="s">
        <v>57</v>
      </c>
      <c r="P112" s="110">
        <f>(N112/N$182)*100</f>
        <v>0.35842293906810035</v>
      </c>
      <c r="Q112" s="104">
        <v>18606</v>
      </c>
      <c r="R112" s="104">
        <v>15702</v>
      </c>
      <c r="S112" s="109">
        <f t="shared" si="124"/>
        <v>-15.607868429538859</v>
      </c>
      <c r="T112" s="104">
        <v>37280</v>
      </c>
      <c r="U112" s="104">
        <v>126042</v>
      </c>
      <c r="V112" s="109">
        <f t="shared" si="125"/>
        <v>238.09549356223175</v>
      </c>
      <c r="W112" s="110">
        <f>(U112/U$182)*100</f>
        <v>0.72523905206476669</v>
      </c>
      <c r="X112" s="16">
        <v>936.12506110000004</v>
      </c>
      <c r="Y112" s="16">
        <v>1274.2648557</v>
      </c>
      <c r="Z112" s="109">
        <f t="shared" si="126"/>
        <v>36.121220192809119</v>
      </c>
      <c r="AA112" s="16">
        <v>1691.3091368</v>
      </c>
      <c r="AB112" s="16">
        <v>3758.0351329999999</v>
      </c>
      <c r="AC112" s="109">
        <f t="shared" si="127"/>
        <v>122.19682086684034</v>
      </c>
      <c r="AD112" s="110">
        <f>(AB112/AB$182)*100</f>
        <v>1.5068926571715733</v>
      </c>
    </row>
    <row r="113" spans="1:30" s="30" customFormat="1">
      <c r="A113" s="5"/>
      <c r="B113" s="120" t="s">
        <v>6</v>
      </c>
      <c r="C113" s="16">
        <v>4.1844303999999999E-2</v>
      </c>
      <c r="D113" s="16">
        <v>0.16529263899999996</v>
      </c>
      <c r="E113" s="109">
        <f t="shared" si="120"/>
        <v>295.01825385839845</v>
      </c>
      <c r="F113" s="16">
        <v>0.134453447</v>
      </c>
      <c r="G113" s="16">
        <v>0.46995506599999992</v>
      </c>
      <c r="H113" s="109">
        <f t="shared" si="121"/>
        <v>249.52994994616978</v>
      </c>
      <c r="I113" s="110">
        <f>(G113/G$183)*100</f>
        <v>0.12880903626254608</v>
      </c>
      <c r="J113" s="104">
        <v>13</v>
      </c>
      <c r="K113" s="104">
        <v>12</v>
      </c>
      <c r="L113" s="109">
        <f t="shared" si="122"/>
        <v>-7.6923076923076925</v>
      </c>
      <c r="M113" s="104">
        <v>26</v>
      </c>
      <c r="N113" s="104">
        <v>51</v>
      </c>
      <c r="O113" s="109">
        <f t="shared" si="123"/>
        <v>96.15384615384616</v>
      </c>
      <c r="P113" s="110">
        <f>(N113/N$183)*100</f>
        <v>3.722627737226277</v>
      </c>
      <c r="Q113" s="104">
        <v>42016</v>
      </c>
      <c r="R113" s="104">
        <v>162541</v>
      </c>
      <c r="S113" s="109">
        <f t="shared" si="124"/>
        <v>286.85500761614622</v>
      </c>
      <c r="T113" s="104">
        <v>125530</v>
      </c>
      <c r="U113" s="104">
        <v>553643</v>
      </c>
      <c r="V113" s="109">
        <f t="shared" si="125"/>
        <v>341.0443718632996</v>
      </c>
      <c r="W113" s="110">
        <f>(U113/U$183)*100</f>
        <v>60.745834197380098</v>
      </c>
      <c r="X113" s="16">
        <v>7166.6636753000002</v>
      </c>
      <c r="Y113" s="16">
        <v>14902.371661000001</v>
      </c>
      <c r="Z113" s="109">
        <f t="shared" si="126"/>
        <v>107.94015648259341</v>
      </c>
      <c r="AA113" s="16">
        <v>16096.406006099998</v>
      </c>
      <c r="AB113" s="16">
        <v>85345.434365699999</v>
      </c>
      <c r="AC113" s="109">
        <f t="shared" si="127"/>
        <v>430.21422504723682</v>
      </c>
      <c r="AD113" s="110">
        <f>(AB113/AB$183)*100</f>
        <v>93.339660403676447</v>
      </c>
    </row>
    <row r="114" spans="1:30" s="30" customFormat="1">
      <c r="A114" s="5"/>
      <c r="B114" s="120" t="s">
        <v>25</v>
      </c>
      <c r="C114" s="16">
        <v>3.5868156820000001</v>
      </c>
      <c r="D114" s="16">
        <v>7.636493164</v>
      </c>
      <c r="E114" s="109">
        <f t="shared" si="120"/>
        <v>112.90453262828129</v>
      </c>
      <c r="F114" s="16">
        <v>9.476602445000001</v>
      </c>
      <c r="G114" s="16">
        <v>27.156501835</v>
      </c>
      <c r="H114" s="109">
        <f t="shared" si="121"/>
        <v>186.56369192028501</v>
      </c>
      <c r="I114" s="110">
        <f>(G114/G$184)*100</f>
        <v>1.8015725420014128</v>
      </c>
      <c r="J114" s="104">
        <v>0</v>
      </c>
      <c r="K114" s="104">
        <v>0</v>
      </c>
      <c r="L114" s="117" t="s">
        <v>57</v>
      </c>
      <c r="M114" s="104">
        <v>0</v>
      </c>
      <c r="N114" s="104">
        <v>0</v>
      </c>
      <c r="O114" s="117" t="s">
        <v>57</v>
      </c>
      <c r="P114" s="110">
        <f>(N114/N$184)*100</f>
        <v>0</v>
      </c>
      <c r="Q114" s="104">
        <v>1608</v>
      </c>
      <c r="R114" s="104">
        <v>2856</v>
      </c>
      <c r="S114" s="109">
        <f t="shared" si="124"/>
        <v>77.611940298507463</v>
      </c>
      <c r="T114" s="104">
        <v>11213</v>
      </c>
      <c r="U114" s="104">
        <v>14209</v>
      </c>
      <c r="V114" s="109">
        <f t="shared" si="125"/>
        <v>26.718986890216712</v>
      </c>
      <c r="W114" s="110">
        <f>(U114/U$184)*100</f>
        <v>0.10186644505391775</v>
      </c>
      <c r="X114" s="16">
        <v>187.76438780000001</v>
      </c>
      <c r="Y114" s="16">
        <v>600.42920709999999</v>
      </c>
      <c r="Z114" s="109">
        <f t="shared" si="126"/>
        <v>219.7780016408415</v>
      </c>
      <c r="AA114" s="16">
        <v>2380.9193519</v>
      </c>
      <c r="AB114" s="16">
        <v>2792.2298174000002</v>
      </c>
      <c r="AC114" s="109">
        <f t="shared" si="127"/>
        <v>17.275279197162639</v>
      </c>
      <c r="AD114" s="110">
        <f>(AB114/AB$184)*100</f>
        <v>0.54295572435284489</v>
      </c>
    </row>
    <row r="115" spans="1:30" s="30" customFormat="1">
      <c r="A115" s="5"/>
      <c r="B115" s="26"/>
      <c r="C115" s="16"/>
      <c r="D115" s="16"/>
      <c r="E115" s="109"/>
      <c r="F115" s="16"/>
      <c r="G115" s="16"/>
      <c r="H115" s="109"/>
      <c r="I115" s="110"/>
      <c r="J115" s="104"/>
      <c r="K115" s="104"/>
      <c r="L115" s="109"/>
      <c r="M115" s="104"/>
      <c r="N115" s="104"/>
      <c r="O115" s="109"/>
      <c r="P115" s="110"/>
      <c r="Q115" s="104"/>
      <c r="R115" s="104"/>
      <c r="S115" s="109"/>
      <c r="T115" s="104"/>
      <c r="U115" s="104"/>
      <c r="V115" s="109"/>
      <c r="W115" s="110"/>
      <c r="X115" s="16"/>
      <c r="Y115" s="16"/>
      <c r="Z115" s="109"/>
      <c r="AA115" s="16"/>
      <c r="AB115" s="16"/>
      <c r="AC115" s="109"/>
      <c r="AD115" s="110"/>
    </row>
    <row r="116" spans="1:30" s="31" customFormat="1" ht="15">
      <c r="A116" s="17">
        <v>17</v>
      </c>
      <c r="B116" s="6" t="s">
        <v>60</v>
      </c>
      <c r="C116" s="12">
        <f>C117+C118+C119+C120+C121</f>
        <v>15.4525876065</v>
      </c>
      <c r="D116" s="12">
        <f>D117+D118+D119+D120+D121</f>
        <v>18.970742161</v>
      </c>
      <c r="E116" s="107">
        <f t="shared" ref="E116:E121" si="128">((D116-C116)/C116)*100</f>
        <v>22.767413743832254</v>
      </c>
      <c r="F116" s="12">
        <f>F117+F118+F119+F120+F121</f>
        <v>38.373351566500006</v>
      </c>
      <c r="G116" s="12">
        <f>G117+G118+G119+G120+G121</f>
        <v>54.840283723999995</v>
      </c>
      <c r="H116" s="107">
        <f t="shared" ref="H116:H121" si="129">((G116-F116)/F116)*100</f>
        <v>42.912415739769905</v>
      </c>
      <c r="I116" s="108">
        <f>(G116/G$179)*100</f>
        <v>0.10401140609210058</v>
      </c>
      <c r="J116" s="23">
        <f>J117+J118+J119+J120+J121</f>
        <v>2157</v>
      </c>
      <c r="K116" s="23">
        <f>K117+K118+K119+K120+K121</f>
        <v>1888</v>
      </c>
      <c r="L116" s="107">
        <f t="shared" ref="L116:L121" si="130">((K116-J116)/J116)*100</f>
        <v>-12.471024571163653</v>
      </c>
      <c r="M116" s="23">
        <f>M117+M118+M119+M120+M121</f>
        <v>4438</v>
      </c>
      <c r="N116" s="23">
        <f>N117+N118+N119+N120+N121</f>
        <v>4381</v>
      </c>
      <c r="O116" s="107">
        <f t="shared" ref="O116:O121" si="131">((N116-M116)/M116)*100</f>
        <v>-1.2843623253717891</v>
      </c>
      <c r="P116" s="108">
        <f>(N116/N$179)*100</f>
        <v>0.1264820719385911</v>
      </c>
      <c r="Q116" s="23">
        <f>Q117+Q118+Q119+Q120+Q121</f>
        <v>185256</v>
      </c>
      <c r="R116" s="23">
        <f>R117+R118+R119+R120+R121</f>
        <v>80847</v>
      </c>
      <c r="S116" s="107">
        <f t="shared" ref="S116:S121" si="132">((R116-Q116)/Q116)*100</f>
        <v>-56.359308200544113</v>
      </c>
      <c r="T116" s="23">
        <f>T117+T118+T119+T120+T121</f>
        <v>1055856</v>
      </c>
      <c r="U116" s="23">
        <f>U117+U118+U119+U120+U121</f>
        <v>224010</v>
      </c>
      <c r="V116" s="107">
        <f t="shared" ref="V116:V121" si="133">((U116-T116)/T116)*100</f>
        <v>-78.784038732554436</v>
      </c>
      <c r="W116" s="108">
        <f>(U116/U$179)*100</f>
        <v>0.69483221140517404</v>
      </c>
      <c r="X116" s="12">
        <f>X117+X118+X119+X120+X121</f>
        <v>2653.3836708999997</v>
      </c>
      <c r="Y116" s="12">
        <f>Y117+Y118+Y119+Y120+Y121</f>
        <v>4846.1624185000001</v>
      </c>
      <c r="Z116" s="107">
        <f t="shared" ref="Z116:Z121" si="134">((Y116-X116)/X116)*100</f>
        <v>82.640847294286431</v>
      </c>
      <c r="AA116" s="12">
        <f>AA117+AA118+AA119+AA120+AA121</f>
        <v>6934.5972978999998</v>
      </c>
      <c r="AB116" s="12">
        <f>AB117+AB118+AB119+AB120+AB121</f>
        <v>13050.433729599999</v>
      </c>
      <c r="AC116" s="107">
        <f t="shared" ref="AC116:AC121" si="135">((AB116-AA116)/AA116)*100</f>
        <v>88.193101473275959</v>
      </c>
      <c r="AD116" s="108">
        <f>(AB116/AB$179)*100</f>
        <v>1.0869645767671794</v>
      </c>
    </row>
    <row r="117" spans="1:30" s="30" customFormat="1">
      <c r="A117" s="5"/>
      <c r="B117" s="8" t="s">
        <v>3</v>
      </c>
      <c r="C117" s="16">
        <v>6.7235000000000003E-2</v>
      </c>
      <c r="D117" s="16">
        <v>0.20569999999999999</v>
      </c>
      <c r="E117" s="109">
        <f t="shared" si="128"/>
        <v>205.94184576485461</v>
      </c>
      <c r="F117" s="16">
        <v>0.28321489999999999</v>
      </c>
      <c r="G117" s="16">
        <v>0.38175300000000001</v>
      </c>
      <c r="H117" s="109">
        <f t="shared" si="129"/>
        <v>34.792696288224953</v>
      </c>
      <c r="I117" s="110">
        <f>(G117/G$180)*100</f>
        <v>6.3311901547099822E-3</v>
      </c>
      <c r="J117" s="104">
        <v>7</v>
      </c>
      <c r="K117" s="104">
        <v>4</v>
      </c>
      <c r="L117" s="109">
        <f t="shared" si="130"/>
        <v>-42.857142857142854</v>
      </c>
      <c r="M117" s="104">
        <v>18</v>
      </c>
      <c r="N117" s="104">
        <v>8</v>
      </c>
      <c r="O117" s="109">
        <f t="shared" si="131"/>
        <v>-55.555555555555557</v>
      </c>
      <c r="P117" s="110">
        <f>(N117/N$180)*100</f>
        <v>4.5512729341487699E-3</v>
      </c>
      <c r="Q117" s="104">
        <v>0</v>
      </c>
      <c r="R117" s="104">
        <v>0</v>
      </c>
      <c r="S117" s="117" t="s">
        <v>57</v>
      </c>
      <c r="T117" s="104">
        <v>0</v>
      </c>
      <c r="U117" s="104">
        <v>0</v>
      </c>
      <c r="V117" s="117" t="s">
        <v>57</v>
      </c>
      <c r="W117" s="117" t="s">
        <v>57</v>
      </c>
      <c r="X117" s="16">
        <v>9.8125000000000004E-2</v>
      </c>
      <c r="Y117" s="16">
        <v>0.43212499999999998</v>
      </c>
      <c r="Z117" s="109">
        <f t="shared" si="134"/>
        <v>340.38216560509551</v>
      </c>
      <c r="AA117" s="16">
        <v>0.37749989999999994</v>
      </c>
      <c r="AB117" s="16">
        <v>0.65219130000000003</v>
      </c>
      <c r="AC117" s="109">
        <f t="shared" si="135"/>
        <v>72.765953050583619</v>
      </c>
      <c r="AD117" s="110">
        <f>(AB117/AB$180)*100</f>
        <v>9.9384961214274859E-3</v>
      </c>
    </row>
    <row r="118" spans="1:30" s="30" customFormat="1">
      <c r="A118" s="5"/>
      <c r="B118" s="8" t="s">
        <v>4</v>
      </c>
      <c r="C118" s="16">
        <v>10.113735500000001</v>
      </c>
      <c r="D118" s="16">
        <v>9.8618525999999989</v>
      </c>
      <c r="E118" s="109">
        <f t="shared" si="128"/>
        <v>-2.4905031380344265</v>
      </c>
      <c r="F118" s="16">
        <v>28.542878099999999</v>
      </c>
      <c r="G118" s="16">
        <v>25.030295599999999</v>
      </c>
      <c r="H118" s="109">
        <f t="shared" si="129"/>
        <v>-12.306336059361865</v>
      </c>
      <c r="I118" s="110">
        <f>(G118/G$181)*100</f>
        <v>0.2136756669693114</v>
      </c>
      <c r="J118" s="104">
        <v>2117</v>
      </c>
      <c r="K118" s="104">
        <v>1867</v>
      </c>
      <c r="L118" s="109">
        <f t="shared" si="130"/>
        <v>-11.809163911195087</v>
      </c>
      <c r="M118" s="104">
        <v>4359</v>
      </c>
      <c r="N118" s="104">
        <v>4316</v>
      </c>
      <c r="O118" s="109">
        <f t="shared" si="131"/>
        <v>-0.98646478550126171</v>
      </c>
      <c r="P118" s="110">
        <f>(N118/N$181)*100</f>
        <v>0.13150261542736522</v>
      </c>
      <c r="Q118" s="104">
        <v>0</v>
      </c>
      <c r="R118" s="104">
        <v>0</v>
      </c>
      <c r="S118" s="117" t="s">
        <v>57</v>
      </c>
      <c r="T118" s="104">
        <v>0</v>
      </c>
      <c r="U118" s="104">
        <v>0</v>
      </c>
      <c r="V118" s="117" t="s">
        <v>57</v>
      </c>
      <c r="W118" s="117" t="s">
        <v>57</v>
      </c>
      <c r="X118" s="16">
        <v>74.651746400000007</v>
      </c>
      <c r="Y118" s="16">
        <v>80.354760600000006</v>
      </c>
      <c r="Z118" s="109">
        <f t="shared" si="134"/>
        <v>7.6394920079190509</v>
      </c>
      <c r="AA118" s="16">
        <v>156.76316180000001</v>
      </c>
      <c r="AB118" s="16">
        <v>179.19795780000001</v>
      </c>
      <c r="AC118" s="109">
        <f t="shared" si="135"/>
        <v>14.311267865739108</v>
      </c>
      <c r="AD118" s="110">
        <f>(AB118/AB$181)*100</f>
        <v>5.2864036298882373E-2</v>
      </c>
    </row>
    <row r="119" spans="1:30" s="30" customFormat="1">
      <c r="A119" s="5"/>
      <c r="B119" s="8" t="s">
        <v>5</v>
      </c>
      <c r="C119" s="16">
        <v>2.480829256999999</v>
      </c>
      <c r="D119" s="16">
        <v>3.2195982930000002</v>
      </c>
      <c r="E119" s="109">
        <f t="shared" si="128"/>
        <v>29.779116556105716</v>
      </c>
      <c r="F119" s="16">
        <v>2.5474331569999995</v>
      </c>
      <c r="G119" s="16">
        <v>16.512222745999996</v>
      </c>
      <c r="H119" s="109">
        <f t="shared" si="129"/>
        <v>548.19061888342992</v>
      </c>
      <c r="I119" s="110">
        <f>(G119/G$182)*100</f>
        <v>4.9872063980252956E-2</v>
      </c>
      <c r="J119" s="104">
        <v>1</v>
      </c>
      <c r="K119" s="104">
        <v>0</v>
      </c>
      <c r="L119" s="109">
        <f t="shared" si="130"/>
        <v>-100</v>
      </c>
      <c r="M119" s="104">
        <v>3</v>
      </c>
      <c r="N119" s="104">
        <v>0</v>
      </c>
      <c r="O119" s="109">
        <f t="shared" si="131"/>
        <v>-100</v>
      </c>
      <c r="P119" s="110">
        <f>(N119/N$182)*100</f>
        <v>0</v>
      </c>
      <c r="Q119" s="104">
        <v>45856</v>
      </c>
      <c r="R119" s="104">
        <v>3494</v>
      </c>
      <c r="S119" s="109">
        <f t="shared" si="132"/>
        <v>-92.380495464061411</v>
      </c>
      <c r="T119" s="104">
        <v>282122</v>
      </c>
      <c r="U119" s="104">
        <v>41595</v>
      </c>
      <c r="V119" s="109">
        <f t="shared" si="133"/>
        <v>-85.256378446204124</v>
      </c>
      <c r="W119" s="110">
        <f>(U119/U$182)*100</f>
        <v>0.2393354466815345</v>
      </c>
      <c r="X119" s="16">
        <v>199.1087775</v>
      </c>
      <c r="Y119" s="16">
        <v>162.83655659999999</v>
      </c>
      <c r="Z119" s="109">
        <f t="shared" si="134"/>
        <v>-18.217288738061789</v>
      </c>
      <c r="AA119" s="16">
        <v>822.63141399999995</v>
      </c>
      <c r="AB119" s="16">
        <v>818.40726859999995</v>
      </c>
      <c r="AC119" s="109">
        <f t="shared" si="135"/>
        <v>-0.51349186623694842</v>
      </c>
      <c r="AD119" s="110">
        <f>(AB119/AB$182)*100</f>
        <v>0.32816401656274335</v>
      </c>
    </row>
    <row r="120" spans="1:30" s="30" customFormat="1">
      <c r="A120" s="5"/>
      <c r="B120" s="8" t="s">
        <v>6</v>
      </c>
      <c r="C120" s="16">
        <v>0</v>
      </c>
      <c r="D120" s="16">
        <v>0</v>
      </c>
      <c r="E120" s="117">
        <v>0</v>
      </c>
      <c r="F120" s="16">
        <v>0</v>
      </c>
      <c r="G120" s="16">
        <v>0</v>
      </c>
      <c r="H120" s="117" t="s">
        <v>57</v>
      </c>
      <c r="I120" s="110">
        <f>(G120/G$183)*100</f>
        <v>0</v>
      </c>
      <c r="J120" s="104">
        <v>0</v>
      </c>
      <c r="K120" s="104">
        <v>0</v>
      </c>
      <c r="L120" s="117" t="s">
        <v>57</v>
      </c>
      <c r="M120" s="104">
        <v>0</v>
      </c>
      <c r="N120" s="104">
        <v>0</v>
      </c>
      <c r="O120" s="117" t="s">
        <v>57</v>
      </c>
      <c r="P120" s="110">
        <f>(N120/N$183)*100</f>
        <v>0</v>
      </c>
      <c r="Q120" s="104">
        <v>0</v>
      </c>
      <c r="R120" s="104">
        <v>0</v>
      </c>
      <c r="S120" s="117" t="s">
        <v>57</v>
      </c>
      <c r="T120" s="104">
        <v>0</v>
      </c>
      <c r="U120" s="104">
        <v>0</v>
      </c>
      <c r="V120" s="117" t="s">
        <v>57</v>
      </c>
      <c r="W120" s="110">
        <f>(U120/U$183)*100</f>
        <v>0</v>
      </c>
      <c r="X120" s="16">
        <v>0</v>
      </c>
      <c r="Y120" s="16">
        <v>0</v>
      </c>
      <c r="Z120" s="117" t="s">
        <v>57</v>
      </c>
      <c r="AA120" s="16">
        <v>0</v>
      </c>
      <c r="AB120" s="16">
        <v>0</v>
      </c>
      <c r="AC120" s="117" t="s">
        <v>57</v>
      </c>
      <c r="AD120" s="110">
        <f>(AB120/AB$183)*100</f>
        <v>0</v>
      </c>
    </row>
    <row r="121" spans="1:30" s="30" customFormat="1">
      <c r="A121" s="5"/>
      <c r="B121" s="26" t="s">
        <v>25</v>
      </c>
      <c r="C121" s="16">
        <v>2.7907878494999996</v>
      </c>
      <c r="D121" s="16">
        <v>5.6835912679999998</v>
      </c>
      <c r="E121" s="109">
        <f t="shared" si="128"/>
        <v>103.6554397719009</v>
      </c>
      <c r="F121" s="16">
        <v>6.9998254095000014</v>
      </c>
      <c r="G121" s="16">
        <v>12.916012378</v>
      </c>
      <c r="H121" s="109">
        <f t="shared" si="129"/>
        <v>84.519064725109942</v>
      </c>
      <c r="I121" s="110">
        <f>(G121/G$184)*100</f>
        <v>0.85685311730266056</v>
      </c>
      <c r="J121" s="104">
        <v>32</v>
      </c>
      <c r="K121" s="104">
        <v>17</v>
      </c>
      <c r="L121" s="109">
        <f t="shared" si="130"/>
        <v>-46.875</v>
      </c>
      <c r="M121" s="104">
        <v>58</v>
      </c>
      <c r="N121" s="104">
        <v>57</v>
      </c>
      <c r="O121" s="109">
        <f t="shared" si="131"/>
        <v>-1.7241379310344827</v>
      </c>
      <c r="P121" s="110">
        <f>(N121/N$184)*100</f>
        <v>1.3430725730442978</v>
      </c>
      <c r="Q121" s="104">
        <v>139400</v>
      </c>
      <c r="R121" s="104">
        <v>77353</v>
      </c>
      <c r="S121" s="109">
        <f t="shared" si="132"/>
        <v>-44.510043041606892</v>
      </c>
      <c r="T121" s="104">
        <v>773734</v>
      </c>
      <c r="U121" s="104">
        <v>182415</v>
      </c>
      <c r="V121" s="109">
        <f t="shared" si="133"/>
        <v>-76.42406821982749</v>
      </c>
      <c r="W121" s="110">
        <f>(U121/U$184)*100</f>
        <v>1.3077604035829689</v>
      </c>
      <c r="X121" s="16">
        <v>2379.5250219999998</v>
      </c>
      <c r="Y121" s="16">
        <v>4602.5389763000003</v>
      </c>
      <c r="Z121" s="109">
        <f t="shared" si="134"/>
        <v>93.422592061316038</v>
      </c>
      <c r="AA121" s="16">
        <v>5954.8252222000001</v>
      </c>
      <c r="AB121" s="16">
        <v>12052.176311899999</v>
      </c>
      <c r="AC121" s="109">
        <f t="shared" si="135"/>
        <v>102.39345173337166</v>
      </c>
      <c r="AD121" s="110">
        <f>(AB121/AB$184)*100</f>
        <v>2.3435743285447597</v>
      </c>
    </row>
    <row r="122" spans="1:30" s="30" customFormat="1">
      <c r="A122" s="5"/>
      <c r="B122" s="26"/>
      <c r="C122" s="16"/>
      <c r="D122" s="16"/>
      <c r="E122" s="109"/>
      <c r="F122" s="16"/>
      <c r="G122" s="16"/>
      <c r="H122" s="109"/>
      <c r="I122" s="110"/>
      <c r="J122" s="104"/>
      <c r="K122" s="104"/>
      <c r="L122" s="109"/>
      <c r="M122" s="104"/>
      <c r="N122" s="104"/>
      <c r="O122" s="109"/>
      <c r="P122" s="110"/>
      <c r="Q122" s="104"/>
      <c r="R122" s="104"/>
      <c r="S122" s="109"/>
      <c r="T122" s="104"/>
      <c r="U122" s="104"/>
      <c r="V122" s="109"/>
      <c r="W122" s="110"/>
      <c r="X122" s="16"/>
      <c r="Y122" s="16"/>
      <c r="Z122" s="109"/>
      <c r="AA122" s="16"/>
      <c r="AB122" s="16"/>
      <c r="AC122" s="109"/>
      <c r="AD122" s="110"/>
    </row>
    <row r="123" spans="1:30" s="31" customFormat="1" ht="15">
      <c r="A123" s="17">
        <v>18</v>
      </c>
      <c r="B123" s="119" t="s">
        <v>40</v>
      </c>
      <c r="C123" s="12">
        <f>C124+C125+C126+C127+C128</f>
        <v>71.152921364000022</v>
      </c>
      <c r="D123" s="12">
        <f>D124+D125+D126+D127+D128</f>
        <v>70.313656108000004</v>
      </c>
      <c r="E123" s="107">
        <f t="shared" ref="E123:E128" si="136">((D123-C123)/C123)*100</f>
        <v>-1.179523257669989</v>
      </c>
      <c r="F123" s="12">
        <f>F124+F125+F126+F127+F128</f>
        <v>160.48388355500001</v>
      </c>
      <c r="G123" s="12">
        <f>G124+G125+G126+G127+G128</f>
        <v>183.350858765</v>
      </c>
      <c r="H123" s="107">
        <f t="shared" ref="H123:H128" si="137">((G123-F123)/F123)*100</f>
        <v>14.248767354986876</v>
      </c>
      <c r="I123" s="108">
        <f>(G123/G$179)*100</f>
        <v>0.34774766528051076</v>
      </c>
      <c r="J123" s="23">
        <f>J124+J125+J126+J127+J128</f>
        <v>14648</v>
      </c>
      <c r="K123" s="23">
        <f>K124+K125+K126+K127+K128</f>
        <v>13047</v>
      </c>
      <c r="L123" s="107">
        <f t="shared" ref="L123:L127" si="138">((K123-J123)/J123)*100</f>
        <v>-10.929819770617149</v>
      </c>
      <c r="M123" s="23">
        <f>M124+M125+M126+M127+M128</f>
        <v>37897</v>
      </c>
      <c r="N123" s="23">
        <f>N124+N125+N126+N127+N128</f>
        <v>33313</v>
      </c>
      <c r="O123" s="107">
        <f t="shared" ref="O123:O128" si="139">((N123-M123)/M123)*100</f>
        <v>-12.095944269994986</v>
      </c>
      <c r="P123" s="108">
        <f>(N123/N$179)*100</f>
        <v>0.96176609506740141</v>
      </c>
      <c r="Q123" s="23">
        <f>Q124+Q125+Q126+Q127+Q128</f>
        <v>-502</v>
      </c>
      <c r="R123" s="23">
        <f>R124+R125+R126+R127+R128</f>
        <v>-590</v>
      </c>
      <c r="S123" s="107">
        <f t="shared" ref="S123:S128" si="140">((R123-Q123)/Q123)*100</f>
        <v>17.529880478087652</v>
      </c>
      <c r="T123" s="23">
        <f>T124+T125+T126+T127+T128</f>
        <v>38900</v>
      </c>
      <c r="U123" s="23">
        <f>U124+U125+U126+U127+U128</f>
        <v>40803</v>
      </c>
      <c r="V123" s="107">
        <f t="shared" ref="V123:V128" si="141">((U123-T123)/T123)*100</f>
        <v>4.8920308483290489</v>
      </c>
      <c r="W123" s="108">
        <f>(U123/U$179)*100</f>
        <v>0.12656237990252808</v>
      </c>
      <c r="X123" s="12">
        <f>X124+X125+X126+X127+X128</f>
        <v>1146.4392702999999</v>
      </c>
      <c r="Y123" s="12">
        <f>Y124+Y125+Y126+Y127+Y128</f>
        <v>1171.5394417999998</v>
      </c>
      <c r="Z123" s="107">
        <f t="shared" ref="Z123:Z128" si="142">((Y123-X123)/X123)*100</f>
        <v>2.189402626920812</v>
      </c>
      <c r="AA123" s="12">
        <f>AA124+AA125+AA126+AA127+AA128</f>
        <v>4760.1467494999997</v>
      </c>
      <c r="AB123" s="12">
        <f>AB124+AB125+AB126+AB127+AB128</f>
        <v>5541.7268623999989</v>
      </c>
      <c r="AC123" s="107">
        <f t="shared" ref="AC123:AC128" si="143">((AB123-AA123)/AA123)*100</f>
        <v>16.419244070197951</v>
      </c>
      <c r="AD123" s="108">
        <f>(AB123/AB$179)*100</f>
        <v>0.46156786190833765</v>
      </c>
    </row>
    <row r="124" spans="1:30" s="34" customFormat="1" ht="14.25" customHeight="1">
      <c r="A124" s="5"/>
      <c r="B124" s="120" t="s">
        <v>3</v>
      </c>
      <c r="C124" s="16">
        <v>2.9358738290000002</v>
      </c>
      <c r="D124" s="16">
        <v>4.1631401000000006</v>
      </c>
      <c r="E124" s="109">
        <f t="shared" si="136"/>
        <v>41.802418716952303</v>
      </c>
      <c r="F124" s="16">
        <v>7.1897366289999987</v>
      </c>
      <c r="G124" s="16">
        <v>11.339191553999999</v>
      </c>
      <c r="H124" s="109">
        <f t="shared" si="137"/>
        <v>57.713587285841058</v>
      </c>
      <c r="I124" s="110">
        <f>(G124/G$180)*100</f>
        <v>0.18805504587797706</v>
      </c>
      <c r="J124" s="104">
        <v>118</v>
      </c>
      <c r="K124" s="104">
        <v>136</v>
      </c>
      <c r="L124" s="109">
        <f t="shared" si="138"/>
        <v>15.254237288135593</v>
      </c>
      <c r="M124" s="104">
        <v>269</v>
      </c>
      <c r="N124" s="104">
        <v>373</v>
      </c>
      <c r="O124" s="109">
        <f t="shared" si="139"/>
        <v>38.661710037174721</v>
      </c>
      <c r="P124" s="110">
        <f>(N124/N$180)*100</f>
        <v>0.21220310055468641</v>
      </c>
      <c r="Q124" s="104">
        <v>0</v>
      </c>
      <c r="R124" s="104">
        <v>0</v>
      </c>
      <c r="S124" s="117" t="s">
        <v>57</v>
      </c>
      <c r="T124" s="104">
        <v>0</v>
      </c>
      <c r="U124" s="104">
        <v>0</v>
      </c>
      <c r="V124" s="117" t="s">
        <v>57</v>
      </c>
      <c r="W124" s="117" t="s">
        <v>57</v>
      </c>
      <c r="X124" s="16">
        <v>2.8267047000000001</v>
      </c>
      <c r="Y124" s="16">
        <v>2.3088707000000004</v>
      </c>
      <c r="Z124" s="109">
        <f t="shared" si="142"/>
        <v>-18.319352566258502</v>
      </c>
      <c r="AA124" s="16">
        <v>6.3666920000000005</v>
      </c>
      <c r="AB124" s="16">
        <v>6.5341237999999997</v>
      </c>
      <c r="AC124" s="109">
        <f t="shared" si="143"/>
        <v>2.6298083840085122</v>
      </c>
      <c r="AD124" s="110">
        <f>(AB124/AB$180)*100</f>
        <v>9.9571036969102508E-2</v>
      </c>
    </row>
    <row r="125" spans="1:30" s="30" customFormat="1">
      <c r="A125" s="5"/>
      <c r="B125" s="120" t="s">
        <v>4</v>
      </c>
      <c r="C125" s="16">
        <v>66.212993387000012</v>
      </c>
      <c r="D125" s="16">
        <v>65.060956314999999</v>
      </c>
      <c r="E125" s="109">
        <f t="shared" si="136"/>
        <v>-1.7398957713127636</v>
      </c>
      <c r="F125" s="16">
        <v>146.92499543899999</v>
      </c>
      <c r="G125" s="16">
        <v>163.90371918400001</v>
      </c>
      <c r="H125" s="109">
        <f t="shared" si="137"/>
        <v>11.55604850915188</v>
      </c>
      <c r="I125" s="110">
        <f>(G125/G$181)*100</f>
        <v>1.3991938838865299</v>
      </c>
      <c r="J125" s="104">
        <v>14529</v>
      </c>
      <c r="K125" s="104">
        <v>12909</v>
      </c>
      <c r="L125" s="109">
        <f t="shared" si="138"/>
        <v>-11.150113565971505</v>
      </c>
      <c r="M125" s="104">
        <v>37620</v>
      </c>
      <c r="N125" s="104">
        <v>32924</v>
      </c>
      <c r="O125" s="109">
        <f t="shared" si="139"/>
        <v>-12.482721956406168</v>
      </c>
      <c r="P125" s="110">
        <f>(N125/N$181)*100</f>
        <v>1.0031492377967035</v>
      </c>
      <c r="Q125" s="104">
        <v>0</v>
      </c>
      <c r="R125" s="104">
        <v>0</v>
      </c>
      <c r="S125" s="117" t="s">
        <v>57</v>
      </c>
      <c r="T125" s="104">
        <v>0</v>
      </c>
      <c r="U125" s="104">
        <v>0</v>
      </c>
      <c r="V125" s="117" t="s">
        <v>57</v>
      </c>
      <c r="W125" s="117" t="s">
        <v>57</v>
      </c>
      <c r="X125" s="16">
        <v>1119.455289</v>
      </c>
      <c r="Y125" s="16">
        <v>1198.9420696999998</v>
      </c>
      <c r="Z125" s="109">
        <f t="shared" si="142"/>
        <v>7.1004873067333216</v>
      </c>
      <c r="AA125" s="16">
        <v>2564.5465511000002</v>
      </c>
      <c r="AB125" s="16">
        <v>3144.2929056999997</v>
      </c>
      <c r="AC125" s="109">
        <f t="shared" si="143"/>
        <v>22.606193455577216</v>
      </c>
      <c r="AD125" s="110">
        <f>(AB125/AB$181)*100</f>
        <v>0.92757761495674307</v>
      </c>
    </row>
    <row r="126" spans="1:30" s="30" customFormat="1">
      <c r="A126" s="5"/>
      <c r="B126" s="120" t="s">
        <v>5</v>
      </c>
      <c r="C126" s="16">
        <v>0</v>
      </c>
      <c r="D126" s="16">
        <v>0</v>
      </c>
      <c r="E126" s="117" t="s">
        <v>57</v>
      </c>
      <c r="F126" s="16">
        <v>0</v>
      </c>
      <c r="G126" s="16">
        <v>0</v>
      </c>
      <c r="H126" s="117" t="s">
        <v>57</v>
      </c>
      <c r="I126" s="110">
        <f>(G126/G$182)*100</f>
        <v>0</v>
      </c>
      <c r="J126" s="104">
        <v>0</v>
      </c>
      <c r="K126" s="104">
        <v>0</v>
      </c>
      <c r="L126" s="117" t="s">
        <v>57</v>
      </c>
      <c r="M126" s="104">
        <v>0</v>
      </c>
      <c r="N126" s="104">
        <v>0</v>
      </c>
      <c r="O126" s="117" t="s">
        <v>57</v>
      </c>
      <c r="P126" s="110">
        <f>(N126/N$182)*100</f>
        <v>0</v>
      </c>
      <c r="Q126" s="104">
        <v>-444</v>
      </c>
      <c r="R126" s="104">
        <v>-457</v>
      </c>
      <c r="S126" s="109">
        <f t="shared" si="140"/>
        <v>2.9279279279279278</v>
      </c>
      <c r="T126" s="104">
        <v>-1198</v>
      </c>
      <c r="U126" s="104">
        <v>-888</v>
      </c>
      <c r="V126" s="109">
        <f t="shared" si="141"/>
        <v>-25.876460767946579</v>
      </c>
      <c r="W126" s="110">
        <f>(U126/U$182)*100</f>
        <v>-5.1095053889458498E-3</v>
      </c>
      <c r="X126" s="16">
        <v>-48.698201499999996</v>
      </c>
      <c r="Y126" s="16">
        <v>-52.086631300000001</v>
      </c>
      <c r="Z126" s="109">
        <f t="shared" si="142"/>
        <v>6.9580183572077186</v>
      </c>
      <c r="AA126" s="16">
        <v>-119.48185979999998</v>
      </c>
      <c r="AB126" s="16">
        <v>-126.460128</v>
      </c>
      <c r="AC126" s="109">
        <f t="shared" si="143"/>
        <v>5.8404415629961743</v>
      </c>
      <c r="AD126" s="110">
        <f>(AB126/AB$182)*100</f>
        <v>-5.0707838421950507E-2</v>
      </c>
    </row>
    <row r="127" spans="1:30" s="30" customFormat="1">
      <c r="A127" s="5"/>
      <c r="B127" s="120" t="s">
        <v>6</v>
      </c>
      <c r="C127" s="16">
        <v>1.4858566500000001</v>
      </c>
      <c r="D127" s="16">
        <v>0.65993688000000006</v>
      </c>
      <c r="E127" s="109">
        <f t="shared" si="136"/>
        <v>-55.585427436758451</v>
      </c>
      <c r="F127" s="16">
        <v>4.2593608149999991</v>
      </c>
      <c r="G127" s="16">
        <v>5.5292406100000004</v>
      </c>
      <c r="H127" s="109">
        <f t="shared" si="137"/>
        <v>29.81385823262314</v>
      </c>
      <c r="I127" s="110">
        <f>(G127/G$183)*100</f>
        <v>1.5154984077516733</v>
      </c>
      <c r="J127" s="104">
        <v>1</v>
      </c>
      <c r="K127" s="104">
        <v>1</v>
      </c>
      <c r="L127" s="109">
        <f t="shared" si="138"/>
        <v>0</v>
      </c>
      <c r="M127" s="104">
        <v>3</v>
      </c>
      <c r="N127" s="104">
        <v>5</v>
      </c>
      <c r="O127" s="109">
        <f t="shared" si="139"/>
        <v>66.666666666666657</v>
      </c>
      <c r="P127" s="110">
        <f>(N127/N$183)*100</f>
        <v>0.36496350364963503</v>
      </c>
      <c r="Q127" s="104">
        <v>-75</v>
      </c>
      <c r="R127" s="104">
        <v>-237</v>
      </c>
      <c r="S127" s="109">
        <f t="shared" si="140"/>
        <v>216</v>
      </c>
      <c r="T127" s="104">
        <v>-1006</v>
      </c>
      <c r="U127" s="104">
        <v>1141</v>
      </c>
      <c r="V127" s="109">
        <f t="shared" si="141"/>
        <v>-213.41948310139168</v>
      </c>
      <c r="W127" s="110">
        <f>(U127/U$183)*100</f>
        <v>0.12519077604017514</v>
      </c>
      <c r="X127" s="16">
        <v>-4.7058343999999996</v>
      </c>
      <c r="Y127" s="16">
        <v>-0.50136139999999996</v>
      </c>
      <c r="Z127" s="109">
        <f t="shared" si="142"/>
        <v>-89.345961685349579</v>
      </c>
      <c r="AA127" s="16">
        <v>-55.676880799999999</v>
      </c>
      <c r="AB127" s="16">
        <v>-4.2443349999999995</v>
      </c>
      <c r="AC127" s="109">
        <f t="shared" si="143"/>
        <v>-92.376844860892433</v>
      </c>
      <c r="AD127" s="110">
        <f>(AB127/AB$183)*100</f>
        <v>-4.6418978412119385E-3</v>
      </c>
    </row>
    <row r="128" spans="1:30" s="30" customFormat="1">
      <c r="A128" s="5"/>
      <c r="B128" s="120" t="s">
        <v>25</v>
      </c>
      <c r="C128" s="16">
        <v>0.51819749799999992</v>
      </c>
      <c r="D128" s="16">
        <v>0.42962281299999988</v>
      </c>
      <c r="E128" s="109">
        <f t="shared" si="136"/>
        <v>-17.092843045722319</v>
      </c>
      <c r="F128" s="16">
        <v>2.1097906719999999</v>
      </c>
      <c r="G128" s="16">
        <v>2.5787074169999999</v>
      </c>
      <c r="H128" s="109">
        <f t="shared" si="137"/>
        <v>22.225747379738156</v>
      </c>
      <c r="I128" s="110">
        <f>(G128/G$184)*100</f>
        <v>0.1710724195829616</v>
      </c>
      <c r="J128" s="104">
        <v>0</v>
      </c>
      <c r="K128" s="104">
        <v>1</v>
      </c>
      <c r="L128" s="117" t="s">
        <v>57</v>
      </c>
      <c r="M128" s="104">
        <v>5</v>
      </c>
      <c r="N128" s="104">
        <v>11</v>
      </c>
      <c r="O128" s="109">
        <f t="shared" si="139"/>
        <v>120</v>
      </c>
      <c r="P128" s="110">
        <f>(N128/N$184)*100</f>
        <v>0.25918944392082943</v>
      </c>
      <c r="Q128" s="104">
        <v>17</v>
      </c>
      <c r="R128" s="104">
        <v>104</v>
      </c>
      <c r="S128" s="109">
        <f t="shared" si="140"/>
        <v>511.76470588235293</v>
      </c>
      <c r="T128" s="104">
        <v>41104</v>
      </c>
      <c r="U128" s="104">
        <v>40550</v>
      </c>
      <c r="V128" s="109">
        <f t="shared" si="141"/>
        <v>-1.3478007006617361</v>
      </c>
      <c r="W128" s="110">
        <f>(U128/U$184)*100</f>
        <v>0.29070901167825774</v>
      </c>
      <c r="X128" s="16">
        <v>77.5613125</v>
      </c>
      <c r="Y128" s="16">
        <v>22.876494099999999</v>
      </c>
      <c r="Z128" s="109">
        <f t="shared" si="142"/>
        <v>-70.505277228257327</v>
      </c>
      <c r="AA128" s="16">
        <v>2364.3922469999998</v>
      </c>
      <c r="AB128" s="16">
        <v>2521.6042958999997</v>
      </c>
      <c r="AC128" s="109">
        <f t="shared" si="143"/>
        <v>6.6491526141432109</v>
      </c>
      <c r="AD128" s="110">
        <f>(AB128/AB$184)*100</f>
        <v>0.49033194849501777</v>
      </c>
    </row>
    <row r="129" spans="1:30" s="30" customFormat="1">
      <c r="A129" s="5"/>
      <c r="B129" s="120"/>
      <c r="C129" s="16"/>
      <c r="D129" s="16"/>
      <c r="E129" s="109"/>
      <c r="F129" s="16"/>
      <c r="G129" s="16"/>
      <c r="H129" s="109"/>
      <c r="I129" s="110"/>
      <c r="J129" s="104"/>
      <c r="K129" s="104"/>
      <c r="L129" s="109"/>
      <c r="M129" s="104"/>
      <c r="N129" s="104"/>
      <c r="O129" s="109"/>
      <c r="P129" s="110"/>
      <c r="Q129" s="104"/>
      <c r="R129" s="104"/>
      <c r="S129" s="109"/>
      <c r="T129" s="104"/>
      <c r="U129" s="104"/>
      <c r="V129" s="109"/>
      <c r="W129" s="110"/>
      <c r="X129" s="16"/>
      <c r="Y129" s="16"/>
      <c r="Z129" s="109"/>
      <c r="AA129" s="16"/>
      <c r="AB129" s="16"/>
      <c r="AC129" s="109"/>
      <c r="AD129" s="110"/>
    </row>
    <row r="130" spans="1:30" s="31" customFormat="1" ht="15">
      <c r="A130" s="17">
        <v>19</v>
      </c>
      <c r="B130" s="119" t="s">
        <v>12</v>
      </c>
      <c r="C130" s="12">
        <f>C131+C132+C133+C134+C135</f>
        <v>8.9959999999999997E-4</v>
      </c>
      <c r="D130" s="12">
        <f>D131+D132+D133+D134+D135</f>
        <v>5.8179999999999994E-4</v>
      </c>
      <c r="E130" s="118" t="s">
        <v>57</v>
      </c>
      <c r="F130" s="12">
        <f>F131+F132+F133+F134+F135</f>
        <v>2.7326E-3</v>
      </c>
      <c r="G130" s="12">
        <f>G131+G132+G133+G134+G135</f>
        <v>1.7286999999999999E-3</v>
      </c>
      <c r="H130" s="118" t="s">
        <v>57</v>
      </c>
      <c r="I130" s="108">
        <f>(G130/G$179)*100</f>
        <v>3.2786941551275311E-6</v>
      </c>
      <c r="J130" s="23">
        <f>J131+J132+J133+J134+J135</f>
        <v>0</v>
      </c>
      <c r="K130" s="23">
        <f>K131+K132+K133+K134+K135</f>
        <v>0</v>
      </c>
      <c r="L130" s="118" t="s">
        <v>57</v>
      </c>
      <c r="M130" s="23">
        <f>M131+M132+M133+M134+M135</f>
        <v>0</v>
      </c>
      <c r="N130" s="23">
        <f>N131+N132+N133+N134+N135</f>
        <v>0</v>
      </c>
      <c r="O130" s="118" t="s">
        <v>57</v>
      </c>
      <c r="P130" s="108">
        <f>(N130/N$179)*100</f>
        <v>0</v>
      </c>
      <c r="Q130" s="23">
        <f>Q131+Q132+Q133+Q134+Q135</f>
        <v>0</v>
      </c>
      <c r="R130" s="23">
        <f>R131+R132+R133+R134+R135</f>
        <v>0</v>
      </c>
      <c r="S130" s="118" t="s">
        <v>57</v>
      </c>
      <c r="T130" s="23">
        <f>T131+T132+T133+T134+T135</f>
        <v>0</v>
      </c>
      <c r="U130" s="23">
        <f>U131+U132+U133+U134+U135</f>
        <v>0</v>
      </c>
      <c r="V130" s="118" t="s">
        <v>57</v>
      </c>
      <c r="W130" s="108">
        <f>(U130/U$179)*100</f>
        <v>0</v>
      </c>
      <c r="X130" s="12">
        <f>X131+X132+X133+X134+X135</f>
        <v>0</v>
      </c>
      <c r="Y130" s="12">
        <f>Y131+Y132+Y133+Y134+Y135</f>
        <v>0</v>
      </c>
      <c r="Z130" s="118" t="s">
        <v>57</v>
      </c>
      <c r="AA130" s="12">
        <f>AA131+AA132+AA133+AA134+AA135</f>
        <v>0</v>
      </c>
      <c r="AB130" s="12">
        <f>AB131+AB132+AB133+AB134+AB135</f>
        <v>0</v>
      </c>
      <c r="AC130" s="118" t="s">
        <v>57</v>
      </c>
      <c r="AD130" s="108">
        <f>(AB130/AB$179)*100</f>
        <v>0</v>
      </c>
    </row>
    <row r="131" spans="1:30" s="30" customFormat="1">
      <c r="A131" s="5"/>
      <c r="B131" s="120" t="s">
        <v>3</v>
      </c>
      <c r="C131" s="16">
        <v>0</v>
      </c>
      <c r="D131" s="16">
        <v>0</v>
      </c>
      <c r="E131" s="117" t="s">
        <v>57</v>
      </c>
      <c r="F131" s="16">
        <v>0</v>
      </c>
      <c r="G131" s="16">
        <v>0</v>
      </c>
      <c r="H131" s="117" t="s">
        <v>57</v>
      </c>
      <c r="I131" s="110">
        <f>(G131/G$180)*100</f>
        <v>0</v>
      </c>
      <c r="J131" s="104">
        <v>0</v>
      </c>
      <c r="K131" s="104">
        <v>0</v>
      </c>
      <c r="L131" s="117" t="s">
        <v>57</v>
      </c>
      <c r="M131" s="104">
        <v>0</v>
      </c>
      <c r="N131" s="104">
        <v>0</v>
      </c>
      <c r="O131" s="117" t="s">
        <v>57</v>
      </c>
      <c r="P131" s="110">
        <f>(N131/N$180)*100</f>
        <v>0</v>
      </c>
      <c r="Q131" s="104">
        <v>0</v>
      </c>
      <c r="R131" s="104">
        <v>0</v>
      </c>
      <c r="S131" s="117" t="s">
        <v>57</v>
      </c>
      <c r="T131" s="104">
        <v>0</v>
      </c>
      <c r="U131" s="104">
        <v>0</v>
      </c>
      <c r="V131" s="117" t="s">
        <v>57</v>
      </c>
      <c r="W131" s="117" t="s">
        <v>57</v>
      </c>
      <c r="X131" s="16">
        <v>0</v>
      </c>
      <c r="Y131" s="16">
        <v>0</v>
      </c>
      <c r="Z131" s="117" t="s">
        <v>57</v>
      </c>
      <c r="AA131" s="16">
        <v>0</v>
      </c>
      <c r="AB131" s="16">
        <v>0</v>
      </c>
      <c r="AC131" s="117" t="s">
        <v>57</v>
      </c>
      <c r="AD131" s="110">
        <f>(AB131/AB$180)*100</f>
        <v>0</v>
      </c>
    </row>
    <row r="132" spans="1:30" s="30" customFormat="1">
      <c r="A132" s="5"/>
      <c r="B132" s="120" t="s">
        <v>4</v>
      </c>
      <c r="C132" s="16">
        <v>8.9959999999999997E-4</v>
      </c>
      <c r="D132" s="16">
        <v>5.8179999999999994E-4</v>
      </c>
      <c r="E132" s="117" t="s">
        <v>57</v>
      </c>
      <c r="F132" s="16">
        <v>2.7326E-3</v>
      </c>
      <c r="G132" s="16">
        <v>1.7286999999999999E-3</v>
      </c>
      <c r="H132" s="117" t="s">
        <v>57</v>
      </c>
      <c r="I132" s="110">
        <f>(G132/G$181)*100</f>
        <v>1.475736169451585E-5</v>
      </c>
      <c r="J132" s="104">
        <v>0</v>
      </c>
      <c r="K132" s="104">
        <v>0</v>
      </c>
      <c r="L132" s="117" t="s">
        <v>57</v>
      </c>
      <c r="M132" s="104">
        <v>0</v>
      </c>
      <c r="N132" s="104">
        <v>0</v>
      </c>
      <c r="O132" s="117" t="s">
        <v>57</v>
      </c>
      <c r="P132" s="110">
        <f>(N132/N$181)*100</f>
        <v>0</v>
      </c>
      <c r="Q132" s="104">
        <v>0</v>
      </c>
      <c r="R132" s="104">
        <v>0</v>
      </c>
      <c r="S132" s="117" t="s">
        <v>57</v>
      </c>
      <c r="T132" s="104">
        <v>0</v>
      </c>
      <c r="U132" s="104">
        <v>0</v>
      </c>
      <c r="V132" s="117" t="s">
        <v>57</v>
      </c>
      <c r="W132" s="117" t="s">
        <v>57</v>
      </c>
      <c r="X132" s="16">
        <v>0</v>
      </c>
      <c r="Y132" s="16">
        <v>0</v>
      </c>
      <c r="Z132" s="117" t="s">
        <v>57</v>
      </c>
      <c r="AA132" s="16">
        <v>0</v>
      </c>
      <c r="AB132" s="16">
        <v>0</v>
      </c>
      <c r="AC132" s="117" t="s">
        <v>57</v>
      </c>
      <c r="AD132" s="110">
        <f>(AB132/AB$181)*100</f>
        <v>0</v>
      </c>
    </row>
    <row r="133" spans="1:30" s="30" customFormat="1">
      <c r="A133" s="5"/>
      <c r="B133" s="120" t="s">
        <v>5</v>
      </c>
      <c r="C133" s="16">
        <v>0</v>
      </c>
      <c r="D133" s="16">
        <v>0</v>
      </c>
      <c r="E133" s="117" t="s">
        <v>57</v>
      </c>
      <c r="F133" s="16">
        <v>0</v>
      </c>
      <c r="G133" s="16">
        <v>0</v>
      </c>
      <c r="H133" s="117" t="s">
        <v>57</v>
      </c>
      <c r="I133" s="110">
        <f>(G133/G$182)*100</f>
        <v>0</v>
      </c>
      <c r="J133" s="104">
        <v>0</v>
      </c>
      <c r="K133" s="104">
        <v>0</v>
      </c>
      <c r="L133" s="117" t="s">
        <v>57</v>
      </c>
      <c r="M133" s="104">
        <v>0</v>
      </c>
      <c r="N133" s="104">
        <v>0</v>
      </c>
      <c r="O133" s="117" t="s">
        <v>57</v>
      </c>
      <c r="P133" s="110">
        <f>(N133/N$182)*100</f>
        <v>0</v>
      </c>
      <c r="Q133" s="104">
        <v>0</v>
      </c>
      <c r="R133" s="104">
        <v>0</v>
      </c>
      <c r="S133" s="117" t="s">
        <v>57</v>
      </c>
      <c r="T133" s="104">
        <v>0</v>
      </c>
      <c r="U133" s="104">
        <v>0</v>
      </c>
      <c r="V133" s="117" t="s">
        <v>57</v>
      </c>
      <c r="W133" s="110">
        <f>(U133/U$182)*100</f>
        <v>0</v>
      </c>
      <c r="X133" s="16">
        <v>0</v>
      </c>
      <c r="Y133" s="16">
        <v>0</v>
      </c>
      <c r="Z133" s="117" t="s">
        <v>57</v>
      </c>
      <c r="AA133" s="16">
        <v>0</v>
      </c>
      <c r="AB133" s="16">
        <v>0</v>
      </c>
      <c r="AC133" s="117" t="s">
        <v>57</v>
      </c>
      <c r="AD133" s="110">
        <f>(AB133/AB$182)*100</f>
        <v>0</v>
      </c>
    </row>
    <row r="134" spans="1:30" s="30" customFormat="1">
      <c r="A134" s="5"/>
      <c r="B134" s="120" t="s">
        <v>6</v>
      </c>
      <c r="C134" s="16">
        <v>0</v>
      </c>
      <c r="D134" s="16">
        <v>0</v>
      </c>
      <c r="E134" s="117" t="s">
        <v>57</v>
      </c>
      <c r="F134" s="16">
        <v>0</v>
      </c>
      <c r="G134" s="16">
        <v>0</v>
      </c>
      <c r="H134" s="117" t="s">
        <v>57</v>
      </c>
      <c r="I134" s="110">
        <f>(G134/G$183)*100</f>
        <v>0</v>
      </c>
      <c r="J134" s="104">
        <v>0</v>
      </c>
      <c r="K134" s="104">
        <v>0</v>
      </c>
      <c r="L134" s="117" t="s">
        <v>57</v>
      </c>
      <c r="M134" s="104">
        <v>0</v>
      </c>
      <c r="N134" s="104">
        <v>0</v>
      </c>
      <c r="O134" s="117" t="s">
        <v>57</v>
      </c>
      <c r="P134" s="110">
        <f>(N134/N$183)*100</f>
        <v>0</v>
      </c>
      <c r="Q134" s="104">
        <v>0</v>
      </c>
      <c r="R134" s="104">
        <v>0</v>
      </c>
      <c r="S134" s="117" t="s">
        <v>57</v>
      </c>
      <c r="T134" s="104">
        <v>0</v>
      </c>
      <c r="U134" s="104">
        <v>0</v>
      </c>
      <c r="V134" s="117" t="s">
        <v>57</v>
      </c>
      <c r="W134" s="110">
        <f>(U134/U$183)*100</f>
        <v>0</v>
      </c>
      <c r="X134" s="16">
        <v>0</v>
      </c>
      <c r="Y134" s="16">
        <v>0</v>
      </c>
      <c r="Z134" s="117" t="s">
        <v>57</v>
      </c>
      <c r="AA134" s="16">
        <v>0</v>
      </c>
      <c r="AB134" s="16">
        <v>0</v>
      </c>
      <c r="AC134" s="117" t="s">
        <v>57</v>
      </c>
      <c r="AD134" s="110">
        <f>(AB134/AB$183)*100</f>
        <v>0</v>
      </c>
    </row>
    <row r="135" spans="1:30" s="30" customFormat="1">
      <c r="A135" s="5"/>
      <c r="B135" s="120" t="s">
        <v>25</v>
      </c>
      <c r="C135" s="16">
        <v>0</v>
      </c>
      <c r="D135" s="16">
        <v>0</v>
      </c>
      <c r="E135" s="117" t="s">
        <v>57</v>
      </c>
      <c r="F135" s="16">
        <v>0</v>
      </c>
      <c r="G135" s="16">
        <v>0</v>
      </c>
      <c r="H135" s="117" t="s">
        <v>57</v>
      </c>
      <c r="I135" s="110">
        <f>(G135/G$184)*100</f>
        <v>0</v>
      </c>
      <c r="J135" s="104">
        <v>0</v>
      </c>
      <c r="K135" s="104">
        <v>0</v>
      </c>
      <c r="L135" s="117" t="s">
        <v>57</v>
      </c>
      <c r="M135" s="104">
        <v>0</v>
      </c>
      <c r="N135" s="104">
        <v>0</v>
      </c>
      <c r="O135" s="117" t="s">
        <v>57</v>
      </c>
      <c r="P135" s="110">
        <f>(N135/N$184)*100</f>
        <v>0</v>
      </c>
      <c r="Q135" s="104">
        <v>0</v>
      </c>
      <c r="R135" s="104">
        <v>0</v>
      </c>
      <c r="S135" s="117" t="s">
        <v>57</v>
      </c>
      <c r="T135" s="104">
        <v>0</v>
      </c>
      <c r="U135" s="104">
        <v>0</v>
      </c>
      <c r="V135" s="117" t="s">
        <v>57</v>
      </c>
      <c r="W135" s="110">
        <f>(U135/U$184)*100</f>
        <v>0</v>
      </c>
      <c r="X135" s="16">
        <v>0</v>
      </c>
      <c r="Y135" s="16">
        <v>0</v>
      </c>
      <c r="Z135" s="117" t="s">
        <v>57</v>
      </c>
      <c r="AA135" s="16">
        <v>0</v>
      </c>
      <c r="AB135" s="16">
        <v>0</v>
      </c>
      <c r="AC135" s="117" t="s">
        <v>57</v>
      </c>
      <c r="AD135" s="110">
        <f>(AB135/AB$184)*100</f>
        <v>0</v>
      </c>
    </row>
    <row r="136" spans="1:30" s="30" customFormat="1">
      <c r="A136" s="5"/>
      <c r="B136" s="120"/>
      <c r="C136" s="16"/>
      <c r="D136" s="16"/>
      <c r="E136" s="109"/>
      <c r="F136" s="16"/>
      <c r="G136" s="16"/>
      <c r="H136" s="109"/>
      <c r="I136" s="110"/>
      <c r="J136" s="104"/>
      <c r="K136" s="104"/>
      <c r="L136" s="109"/>
      <c r="M136" s="104"/>
      <c r="N136" s="104"/>
      <c r="O136" s="109"/>
      <c r="P136" s="110"/>
      <c r="Q136" s="104"/>
      <c r="R136" s="104"/>
      <c r="S136" s="109"/>
      <c r="T136" s="104"/>
      <c r="U136" s="104"/>
      <c r="V136" s="109"/>
      <c r="W136" s="110"/>
      <c r="X136" s="16"/>
      <c r="Y136" s="16"/>
      <c r="Z136" s="109"/>
      <c r="AA136" s="16"/>
      <c r="AB136" s="16"/>
      <c r="AC136" s="109"/>
      <c r="AD136" s="110"/>
    </row>
    <row r="137" spans="1:30" s="31" customFormat="1" ht="15">
      <c r="A137" s="20">
        <v>20</v>
      </c>
      <c r="B137" s="119" t="s">
        <v>7</v>
      </c>
      <c r="C137" s="12">
        <f>C138+C139+C140+C141+C142</f>
        <v>1502.4360935939992</v>
      </c>
      <c r="D137" s="12">
        <f>D138+D139+D140+D141+D142</f>
        <v>1767.0522203770001</v>
      </c>
      <c r="E137" s="107">
        <f t="shared" ref="E137:E142" si="144">((D137-C137)/C137)*100</f>
        <v>17.612471366419911</v>
      </c>
      <c r="F137" s="12">
        <f>F138+F139+F140+F141+F142</f>
        <v>3058.3449476139986</v>
      </c>
      <c r="G137" s="12">
        <f>G138+G139+G140+G141+G142</f>
        <v>3343.8902605490002</v>
      </c>
      <c r="H137" s="107">
        <f t="shared" ref="H137:H142" si="145">((G137-F137)/F137)*100</f>
        <v>9.3365960290964889</v>
      </c>
      <c r="I137" s="108">
        <f>(G137/G$179)*100</f>
        <v>6.3421029980042132</v>
      </c>
      <c r="J137" s="23">
        <f>J138+J139+J140+J141+J142</f>
        <v>114006</v>
      </c>
      <c r="K137" s="23">
        <f>K138+K139+K140+K141+K142</f>
        <v>126197</v>
      </c>
      <c r="L137" s="107">
        <f t="shared" ref="L137:L142" si="146">((K137-J137)/J137)*100</f>
        <v>10.693296844025753</v>
      </c>
      <c r="M137" s="23">
        <f>M138+M139+M140+M141+M142</f>
        <v>189791</v>
      </c>
      <c r="N137" s="23">
        <f>N138+N139+N140+N141+N142</f>
        <v>256727</v>
      </c>
      <c r="O137" s="107">
        <f t="shared" ref="O137:O142" si="147">((N137-M137)/M137)*100</f>
        <v>35.268268779868386</v>
      </c>
      <c r="P137" s="108">
        <f>(N137/N$179)*100</f>
        <v>7.4118609638390041</v>
      </c>
      <c r="Q137" s="23">
        <f>Q138+Q139+Q140+Q141+Q142</f>
        <v>572809</v>
      </c>
      <c r="R137" s="23">
        <f>R138+R139+R140+R141+R142</f>
        <v>135597</v>
      </c>
      <c r="S137" s="107">
        <f t="shared" ref="S137:S142" si="148">((R137-Q137)/Q137)*100</f>
        <v>-76.327711331351296</v>
      </c>
      <c r="T137" s="23">
        <f>T138+T139+T140+T141+T142</f>
        <v>1302769</v>
      </c>
      <c r="U137" s="23">
        <f>U138+U139+U140+U141+U142</f>
        <v>1034408</v>
      </c>
      <c r="V137" s="107">
        <f t="shared" ref="V137:V142" si="149">((U137-T137)/T137)*100</f>
        <v>-20.599277385323109</v>
      </c>
      <c r="W137" s="108">
        <f>(U137/U$179)*100</f>
        <v>3.2085174685737385</v>
      </c>
      <c r="X137" s="12">
        <f>X138+X139+X140+X141+X142</f>
        <v>31913.311195999995</v>
      </c>
      <c r="Y137" s="12">
        <f>Y138+Y139+Y140+Y141+Y142</f>
        <v>29363.728387999996</v>
      </c>
      <c r="Z137" s="107">
        <f t="shared" ref="Z137:Z142" si="150">((Y137-X137)/X137)*100</f>
        <v>-7.9890889176036453</v>
      </c>
      <c r="AA137" s="12">
        <f>AA138+AA139+AA140+AA141+AA142</f>
        <v>73723.988561000006</v>
      </c>
      <c r="AB137" s="12">
        <f>AB138+AB139+AB140+AB141+AB142</f>
        <v>84008.72460300001</v>
      </c>
      <c r="AC137" s="107">
        <f t="shared" ref="AC137:AC142" si="151">((AB137-AA137)/AA137)*100</f>
        <v>13.950325047172814</v>
      </c>
      <c r="AD137" s="108">
        <f>(AB137/AB$179)*100</f>
        <v>6.9970477361022754</v>
      </c>
    </row>
    <row r="138" spans="1:30" s="30" customFormat="1">
      <c r="A138" s="9"/>
      <c r="B138" s="121" t="s">
        <v>3</v>
      </c>
      <c r="C138" s="16">
        <v>199.00169553599997</v>
      </c>
      <c r="D138" s="16">
        <v>253.32192328799988</v>
      </c>
      <c r="E138" s="109">
        <f t="shared" si="144"/>
        <v>27.296364287596347</v>
      </c>
      <c r="F138" s="16">
        <v>323.27911889099994</v>
      </c>
      <c r="G138" s="16">
        <v>499.77032132899984</v>
      </c>
      <c r="H138" s="109">
        <f t="shared" si="145"/>
        <v>54.594061949762818</v>
      </c>
      <c r="I138" s="110">
        <f>(G138/G$180)*100</f>
        <v>8.288450746986685</v>
      </c>
      <c r="J138" s="104">
        <v>3768</v>
      </c>
      <c r="K138" s="104">
        <v>8022</v>
      </c>
      <c r="L138" s="109">
        <f t="shared" si="146"/>
        <v>112.89808917197452</v>
      </c>
      <c r="M138" s="104">
        <v>6112</v>
      </c>
      <c r="N138" s="104">
        <v>21180</v>
      </c>
      <c r="O138" s="109">
        <f t="shared" si="147"/>
        <v>246.53141361256544</v>
      </c>
      <c r="P138" s="110">
        <f>(N138/N$180)*100</f>
        <v>12.049495093158868</v>
      </c>
      <c r="Q138" s="104">
        <v>0</v>
      </c>
      <c r="R138" s="104">
        <v>0</v>
      </c>
      <c r="S138" s="117" t="s">
        <v>57</v>
      </c>
      <c r="T138" s="104">
        <v>0</v>
      </c>
      <c r="U138" s="104">
        <v>0</v>
      </c>
      <c r="V138" s="117" t="s">
        <v>57</v>
      </c>
      <c r="W138" s="117" t="s">
        <v>57</v>
      </c>
      <c r="X138" s="16">
        <v>165.45986300000001</v>
      </c>
      <c r="Y138" s="16">
        <v>277.86563800000005</v>
      </c>
      <c r="Z138" s="109">
        <f t="shared" si="150"/>
        <v>67.935372942983776</v>
      </c>
      <c r="AA138" s="16">
        <v>269.48977500000001</v>
      </c>
      <c r="AB138" s="16">
        <v>634.27597500000002</v>
      </c>
      <c r="AC138" s="109">
        <f t="shared" si="151"/>
        <v>135.36179619430831</v>
      </c>
      <c r="AD138" s="110">
        <f>(AB138/AB$180)*100</f>
        <v>9.665491271429314</v>
      </c>
    </row>
    <row r="139" spans="1:30" s="30" customFormat="1">
      <c r="A139" s="9"/>
      <c r="B139" s="121" t="s">
        <v>4</v>
      </c>
      <c r="C139" s="16">
        <v>618.07863459199928</v>
      </c>
      <c r="D139" s="16">
        <v>692.64844635800011</v>
      </c>
      <c r="E139" s="109">
        <f t="shared" si="144"/>
        <v>12.064777455901742</v>
      </c>
      <c r="F139" s="16">
        <v>1013.0971201819988</v>
      </c>
      <c r="G139" s="16">
        <v>1335.3652253440005</v>
      </c>
      <c r="H139" s="109">
        <f t="shared" si="145"/>
        <v>31.810188652407533</v>
      </c>
      <c r="I139" s="110">
        <f>(G139/G$181)*100</f>
        <v>11.399587912697447</v>
      </c>
      <c r="J139" s="104">
        <v>110199</v>
      </c>
      <c r="K139" s="104">
        <v>118161</v>
      </c>
      <c r="L139" s="109">
        <f t="shared" si="146"/>
        <v>7.2251109356709229</v>
      </c>
      <c r="M139" s="104">
        <v>183588</v>
      </c>
      <c r="N139" s="104">
        <v>235502</v>
      </c>
      <c r="O139" s="109">
        <f t="shared" si="147"/>
        <v>28.277447327712053</v>
      </c>
      <c r="P139" s="110">
        <f>(N139/N$181)*100</f>
        <v>7.1754237577329389</v>
      </c>
      <c r="Q139" s="104">
        <v>0</v>
      </c>
      <c r="R139" s="104">
        <v>0</v>
      </c>
      <c r="S139" s="117" t="s">
        <v>57</v>
      </c>
      <c r="T139" s="104">
        <v>0</v>
      </c>
      <c r="U139" s="104">
        <v>0</v>
      </c>
      <c r="V139" s="117" t="s">
        <v>57</v>
      </c>
      <c r="W139" s="117" t="s">
        <v>57</v>
      </c>
      <c r="X139" s="16">
        <v>8531.9152400000003</v>
      </c>
      <c r="Y139" s="16">
        <v>9980.3088579999985</v>
      </c>
      <c r="Z139" s="109">
        <f t="shared" si="150"/>
        <v>16.976183860917001</v>
      </c>
      <c r="AA139" s="16">
        <v>13994.931621000002</v>
      </c>
      <c r="AB139" s="16">
        <v>20703.616367000002</v>
      </c>
      <c r="AC139" s="109">
        <f t="shared" si="151"/>
        <v>47.936531079103872</v>
      </c>
      <c r="AD139" s="110">
        <f>(AB139/AB$181)*100</f>
        <v>6.1076406259314151</v>
      </c>
    </row>
    <row r="140" spans="1:30" s="30" customFormat="1">
      <c r="A140" s="9"/>
      <c r="B140" s="121" t="s">
        <v>5</v>
      </c>
      <c r="C140" s="16">
        <v>663.1879174259999</v>
      </c>
      <c r="D140" s="16">
        <v>788.02085619500019</v>
      </c>
      <c r="E140" s="109">
        <f t="shared" si="144"/>
        <v>18.823162408252024</v>
      </c>
      <c r="F140" s="16">
        <v>1649.5296773969997</v>
      </c>
      <c r="G140" s="16">
        <v>1440.4551425440002</v>
      </c>
      <c r="H140" s="109">
        <f t="shared" si="145"/>
        <v>-12.674796805288432</v>
      </c>
      <c r="I140" s="110">
        <f>(G140/G$182)*100</f>
        <v>4.350623906587094</v>
      </c>
      <c r="J140" s="104">
        <v>11</v>
      </c>
      <c r="K140" s="104">
        <v>8</v>
      </c>
      <c r="L140" s="109">
        <f t="shared" si="146"/>
        <v>-27.27272727272727</v>
      </c>
      <c r="M140" s="104">
        <v>16</v>
      </c>
      <c r="N140" s="104">
        <v>15</v>
      </c>
      <c r="O140" s="109">
        <f t="shared" si="147"/>
        <v>-6.25</v>
      </c>
      <c r="P140" s="110">
        <f>(N140/N$182)*100</f>
        <v>5.376344086021505</v>
      </c>
      <c r="Q140" s="104">
        <v>22528</v>
      </c>
      <c r="R140" s="104">
        <v>20439</v>
      </c>
      <c r="S140" s="109">
        <f t="shared" si="148"/>
        <v>-9.272904829545455</v>
      </c>
      <c r="T140" s="104">
        <v>34023</v>
      </c>
      <c r="U140" s="104">
        <v>52820</v>
      </c>
      <c r="V140" s="109">
        <f t="shared" si="149"/>
        <v>55.24792052435118</v>
      </c>
      <c r="W140" s="110">
        <f>(U140/U$182)*100</f>
        <v>0.30392350748211688</v>
      </c>
      <c r="X140" s="16">
        <v>3415.6833880000004</v>
      </c>
      <c r="Y140" s="16">
        <v>3518.4715919999999</v>
      </c>
      <c r="Z140" s="109">
        <f t="shared" si="150"/>
        <v>3.0093012824641665</v>
      </c>
      <c r="AA140" s="16">
        <v>5841.7930299999998</v>
      </c>
      <c r="AB140" s="16">
        <v>9199.2373609999995</v>
      </c>
      <c r="AC140" s="109">
        <f t="shared" si="151"/>
        <v>57.472839481956107</v>
      </c>
      <c r="AD140" s="110">
        <f>(AB140/AB$182)*100</f>
        <v>3.6886997434223563</v>
      </c>
    </row>
    <row r="141" spans="1:30" s="30" customFormat="1">
      <c r="A141" s="9"/>
      <c r="B141" s="121" t="s">
        <v>6</v>
      </c>
      <c r="C141" s="16">
        <v>9.3051839999998262E-2</v>
      </c>
      <c r="D141" s="16">
        <v>2.692894535999999</v>
      </c>
      <c r="E141" s="109">
        <f t="shared" si="144"/>
        <v>2793.9723663713144</v>
      </c>
      <c r="F141" s="16">
        <v>8.9676705439999989</v>
      </c>
      <c r="G141" s="16">
        <v>12.400171331999999</v>
      </c>
      <c r="H141" s="109">
        <f t="shared" si="145"/>
        <v>38.276392639073748</v>
      </c>
      <c r="I141" s="110">
        <f>(G141/G$183)*100</f>
        <v>3.3987379524606989</v>
      </c>
      <c r="J141" s="104">
        <v>1</v>
      </c>
      <c r="K141" s="104">
        <v>0</v>
      </c>
      <c r="L141" s="109">
        <f t="shared" si="146"/>
        <v>-100</v>
      </c>
      <c r="M141" s="104">
        <v>1</v>
      </c>
      <c r="N141" s="104">
        <v>0</v>
      </c>
      <c r="O141" s="109">
        <f t="shared" si="147"/>
        <v>-100</v>
      </c>
      <c r="P141" s="110">
        <f>(N141/N$183)*100</f>
        <v>0</v>
      </c>
      <c r="Q141" s="104">
        <v>136</v>
      </c>
      <c r="R141" s="104">
        <v>4039</v>
      </c>
      <c r="S141" s="109">
        <f t="shared" si="148"/>
        <v>2869.8529411764707</v>
      </c>
      <c r="T141" s="104">
        <v>16598</v>
      </c>
      <c r="U141" s="104">
        <v>20959</v>
      </c>
      <c r="V141" s="109">
        <f t="shared" si="149"/>
        <v>26.274249909627667</v>
      </c>
      <c r="W141" s="110">
        <f>(U141/U$183)*100</f>
        <v>2.2996261831954699</v>
      </c>
      <c r="X141" s="16">
        <v>-0.40379500000000002</v>
      </c>
      <c r="Y141" s="16">
        <v>-0.12399999999999999</v>
      </c>
      <c r="Z141" s="109">
        <f t="shared" si="150"/>
        <v>-69.291348332693573</v>
      </c>
      <c r="AA141" s="16">
        <v>-1.0071649999999999</v>
      </c>
      <c r="AB141" s="16">
        <v>1.4990999999999999</v>
      </c>
      <c r="AC141" s="109">
        <f t="shared" si="151"/>
        <v>-248.84353606410076</v>
      </c>
      <c r="AD141" s="110">
        <f>(AB141/AB$183)*100</f>
        <v>1.6395192777574857E-3</v>
      </c>
    </row>
    <row r="142" spans="1:30" s="30" customFormat="1">
      <c r="A142" s="9"/>
      <c r="B142" s="120" t="s">
        <v>25</v>
      </c>
      <c r="C142" s="16">
        <v>22.074794199999999</v>
      </c>
      <c r="D142" s="16">
        <v>30.368099999999998</v>
      </c>
      <c r="E142" s="109">
        <f t="shared" si="144"/>
        <v>37.569119443931207</v>
      </c>
      <c r="F142" s="16">
        <v>63.471360599999997</v>
      </c>
      <c r="G142" s="16">
        <v>55.899400000000007</v>
      </c>
      <c r="H142" s="109">
        <f t="shared" si="145"/>
        <v>-11.929727877930492</v>
      </c>
      <c r="I142" s="110">
        <f>(G142/G$184)*100</f>
        <v>3.7083872129863291</v>
      </c>
      <c r="J142" s="104">
        <v>27</v>
      </c>
      <c r="K142" s="104">
        <v>6</v>
      </c>
      <c r="L142" s="109">
        <f t="shared" si="146"/>
        <v>-77.777777777777786</v>
      </c>
      <c r="M142" s="104">
        <v>74</v>
      </c>
      <c r="N142" s="104">
        <v>30</v>
      </c>
      <c r="O142" s="109">
        <f t="shared" si="147"/>
        <v>-59.45945945945946</v>
      </c>
      <c r="P142" s="110">
        <f>(N142/N$184)*100</f>
        <v>0.70688030160226201</v>
      </c>
      <c r="Q142" s="104">
        <v>550145</v>
      </c>
      <c r="R142" s="104">
        <v>111119</v>
      </c>
      <c r="S142" s="109">
        <f t="shared" si="148"/>
        <v>-79.801870415981242</v>
      </c>
      <c r="T142" s="104">
        <v>1252148</v>
      </c>
      <c r="U142" s="104">
        <v>960629</v>
      </c>
      <c r="V142" s="109">
        <f t="shared" si="149"/>
        <v>-23.281513047978354</v>
      </c>
      <c r="W142" s="110">
        <f>(U142/U$184)*100</f>
        <v>6.8868929020831828</v>
      </c>
      <c r="X142" s="16">
        <v>19800.656499999997</v>
      </c>
      <c r="Y142" s="16">
        <v>15587.206299999998</v>
      </c>
      <c r="Z142" s="109">
        <f t="shared" si="150"/>
        <v>-21.279345965119894</v>
      </c>
      <c r="AA142" s="16">
        <v>53618.78130000001</v>
      </c>
      <c r="AB142" s="16">
        <v>53470.095800000003</v>
      </c>
      <c r="AC142" s="109">
        <f t="shared" si="151"/>
        <v>-0.27730115529501387</v>
      </c>
      <c r="AD142" s="110">
        <f>(AB142/AB$184)*100</f>
        <v>10.397387211966032</v>
      </c>
    </row>
    <row r="143" spans="1:30" s="30" customFormat="1">
      <c r="A143" s="9"/>
      <c r="B143" s="120"/>
      <c r="C143" s="16"/>
      <c r="D143" s="16"/>
      <c r="E143" s="109"/>
      <c r="F143" s="16"/>
      <c r="G143" s="16"/>
      <c r="H143" s="109"/>
      <c r="I143" s="110"/>
      <c r="J143" s="104"/>
      <c r="K143" s="104"/>
      <c r="L143" s="109"/>
      <c r="M143" s="104"/>
      <c r="N143" s="104"/>
      <c r="O143" s="109"/>
      <c r="P143" s="110"/>
      <c r="Q143" s="104"/>
      <c r="R143" s="104"/>
      <c r="S143" s="109"/>
      <c r="T143" s="104"/>
      <c r="U143" s="104"/>
      <c r="V143" s="109"/>
      <c r="W143" s="110"/>
      <c r="X143" s="16"/>
      <c r="Y143" s="16"/>
      <c r="Z143" s="109"/>
      <c r="AA143" s="16"/>
      <c r="AB143" s="16"/>
      <c r="AC143" s="109"/>
      <c r="AD143" s="110"/>
    </row>
    <row r="144" spans="1:30" s="31" customFormat="1" ht="15">
      <c r="A144" s="20">
        <v>21</v>
      </c>
      <c r="B144" s="119" t="s">
        <v>13</v>
      </c>
      <c r="C144" s="12">
        <f>C145+C146+C147+C148+C149</f>
        <v>47.289847340115223</v>
      </c>
      <c r="D144" s="12">
        <f>D145+D146+D147+D148+D149</f>
        <v>66.09510169863907</v>
      </c>
      <c r="E144" s="107">
        <f t="shared" ref="E144:E149" si="152">((D144-C144)/C144)*100</f>
        <v>39.765944312050358</v>
      </c>
      <c r="F144" s="12">
        <f>F145+F146+F147+F148+F149</f>
        <v>80.956921700621393</v>
      </c>
      <c r="G144" s="12">
        <f>G145+G146+G147+G148+G149</f>
        <v>145.15770766499998</v>
      </c>
      <c r="H144" s="107">
        <f t="shared" ref="H144:H149" si="153">((G144-F144)/F144)*100</f>
        <v>79.302405051655768</v>
      </c>
      <c r="I144" s="108">
        <f>(G144/G$179)*100</f>
        <v>0.27530961282637029</v>
      </c>
      <c r="J144" s="23">
        <f>J145+J146+J147+J148+J149</f>
        <v>19763</v>
      </c>
      <c r="K144" s="23">
        <f>K145+K146+K147+K148+K149</f>
        <v>20522</v>
      </c>
      <c r="L144" s="107">
        <f t="shared" ref="L144:L146" si="154">((K144-J144)/J144)*100</f>
        <v>3.8405100440216571</v>
      </c>
      <c r="M144" s="23">
        <f>M145+M146+M147+M148+M149</f>
        <v>32538</v>
      </c>
      <c r="N144" s="23">
        <f>N145+N146+N147+N148+N149</f>
        <v>42556</v>
      </c>
      <c r="O144" s="107">
        <f t="shared" ref="O144:O149" si="155">((N144-M144)/M144)*100</f>
        <v>30.788616386993667</v>
      </c>
      <c r="P144" s="108">
        <f>(N144/N$179)*100</f>
        <v>1.2286169946173664</v>
      </c>
      <c r="Q144" s="23">
        <f>Q145+Q146+Q147+Q148+Q149</f>
        <v>70716</v>
      </c>
      <c r="R144" s="23">
        <f>R145+R146+R147+R148+R149</f>
        <v>169388</v>
      </c>
      <c r="S144" s="107">
        <f t="shared" ref="S144:S149" si="156">((R144-Q144)/Q144)*100</f>
        <v>139.53277900333728</v>
      </c>
      <c r="T144" s="23">
        <f>T145+T146+T147+T148+T149</f>
        <v>119605</v>
      </c>
      <c r="U144" s="23">
        <f>U145+U146+U147+U148+U149</f>
        <v>500188</v>
      </c>
      <c r="V144" s="107">
        <f t="shared" ref="V144:V149" si="157">((U144-T144)/T144)*100</f>
        <v>318.19990803060074</v>
      </c>
      <c r="W144" s="108">
        <f>(U144/U$179)*100</f>
        <v>1.5514786579096074</v>
      </c>
      <c r="X144" s="12">
        <f>X145+X146+X147+X148+X149</f>
        <v>1543.1182711000004</v>
      </c>
      <c r="Y144" s="12">
        <f>Y145+Y146+Y147+Y148+Y149</f>
        <v>6353.4338720999986</v>
      </c>
      <c r="Z144" s="107">
        <f t="shared" ref="Z144:Z149" si="158">((Y144-X144)/X144)*100</f>
        <v>311.72695515885511</v>
      </c>
      <c r="AA144" s="12">
        <f>AA145+AA146+AA147+AA148+AA149</f>
        <v>3044.9918177</v>
      </c>
      <c r="AB144" s="12">
        <f>AB145+AB146+AB147+AB148+AB149</f>
        <v>16333.868299199998</v>
      </c>
      <c r="AC144" s="107">
        <f t="shared" ref="AC144:AC149" si="159">((AB144-AA144)/AA144)*100</f>
        <v>436.41747752010707</v>
      </c>
      <c r="AD144" s="108">
        <f>(AB144/AB$179)*100</f>
        <v>1.3604403202739341</v>
      </c>
    </row>
    <row r="145" spans="1:30" s="30" customFormat="1">
      <c r="A145" s="9"/>
      <c r="B145" s="121" t="s">
        <v>3</v>
      </c>
      <c r="C145" s="16">
        <v>4.1985957000000003</v>
      </c>
      <c r="D145" s="16">
        <v>6.3294268000000002</v>
      </c>
      <c r="E145" s="109">
        <f t="shared" si="152"/>
        <v>50.751042783185817</v>
      </c>
      <c r="F145" s="16">
        <v>7.010486900000001</v>
      </c>
      <c r="G145" s="16">
        <v>12.937399999999998</v>
      </c>
      <c r="H145" s="109">
        <f t="shared" si="153"/>
        <v>84.543530064937372</v>
      </c>
      <c r="I145" s="110">
        <f>(G145/G$180)*100</f>
        <v>0.21456056535913254</v>
      </c>
      <c r="J145" s="104">
        <v>153</v>
      </c>
      <c r="K145" s="104">
        <v>901</v>
      </c>
      <c r="L145" s="109">
        <f t="shared" si="154"/>
        <v>488.88888888888891</v>
      </c>
      <c r="M145" s="104">
        <v>265</v>
      </c>
      <c r="N145" s="104">
        <v>1184</v>
      </c>
      <c r="O145" s="109">
        <f t="shared" si="155"/>
        <v>346.79245283018867</v>
      </c>
      <c r="P145" s="110">
        <f>(N145/N$180)*100</f>
        <v>0.67358839425401795</v>
      </c>
      <c r="Q145" s="104">
        <v>0</v>
      </c>
      <c r="R145" s="104">
        <v>0</v>
      </c>
      <c r="S145" s="117" t="s">
        <v>57</v>
      </c>
      <c r="T145" s="104">
        <v>0</v>
      </c>
      <c r="U145" s="104">
        <v>0</v>
      </c>
      <c r="V145" s="117" t="s">
        <v>57</v>
      </c>
      <c r="W145" s="117" t="s">
        <v>57</v>
      </c>
      <c r="X145" s="16">
        <v>5.7341750000000005</v>
      </c>
      <c r="Y145" s="16">
        <v>26.643525</v>
      </c>
      <c r="Z145" s="109">
        <f t="shared" si="158"/>
        <v>364.64443446528924</v>
      </c>
      <c r="AA145" s="16">
        <v>9.483625</v>
      </c>
      <c r="AB145" s="16">
        <v>36.036799999999999</v>
      </c>
      <c r="AC145" s="109">
        <f t="shared" si="159"/>
        <v>279.98971912111665</v>
      </c>
      <c r="AD145" s="110">
        <f>(AB145/AB$180)*100</f>
        <v>0.54915114174117019</v>
      </c>
    </row>
    <row r="146" spans="1:30" s="30" customFormat="1">
      <c r="A146" s="9"/>
      <c r="B146" s="121" t="s">
        <v>4</v>
      </c>
      <c r="C146" s="16">
        <v>40.988029010115227</v>
      </c>
      <c r="D146" s="16">
        <v>41.759006337639079</v>
      </c>
      <c r="E146" s="109">
        <f t="shared" si="152"/>
        <v>1.8809817064723611</v>
      </c>
      <c r="F146" s="16">
        <v>66.611912863621384</v>
      </c>
      <c r="G146" s="16">
        <v>77.994900000000001</v>
      </c>
      <c r="H146" s="109">
        <f t="shared" si="153"/>
        <v>17.088515622849172</v>
      </c>
      <c r="I146" s="110">
        <f>(G146/G$181)*100</f>
        <v>0.66581763731566745</v>
      </c>
      <c r="J146" s="104">
        <v>19610</v>
      </c>
      <c r="K146" s="104">
        <v>19597</v>
      </c>
      <c r="L146" s="109">
        <f t="shared" si="154"/>
        <v>-6.6292707802141762E-2</v>
      </c>
      <c r="M146" s="104">
        <v>32271</v>
      </c>
      <c r="N146" s="104">
        <v>41315</v>
      </c>
      <c r="O146" s="109">
        <f t="shared" si="155"/>
        <v>28.025161910074058</v>
      </c>
      <c r="P146" s="110">
        <f>(N146/N$181)*100</f>
        <v>1.2588115283553276</v>
      </c>
      <c r="Q146" s="104">
        <v>0</v>
      </c>
      <c r="R146" s="104">
        <v>0</v>
      </c>
      <c r="S146" s="117" t="s">
        <v>57</v>
      </c>
      <c r="T146" s="104">
        <v>0</v>
      </c>
      <c r="U146" s="104">
        <v>0</v>
      </c>
      <c r="V146" s="117" t="s">
        <v>57</v>
      </c>
      <c r="W146" s="117" t="s">
        <v>57</v>
      </c>
      <c r="X146" s="16">
        <v>835.80835390000027</v>
      </c>
      <c r="Y146" s="16">
        <v>912.11331699999869</v>
      </c>
      <c r="Z146" s="109">
        <f t="shared" si="158"/>
        <v>9.1294807887416596</v>
      </c>
      <c r="AA146" s="16">
        <v>1389.2093232999998</v>
      </c>
      <c r="AB146" s="16">
        <v>1772.0532999999998</v>
      </c>
      <c r="AC146" s="109">
        <f t="shared" si="159"/>
        <v>27.558408245531535</v>
      </c>
      <c r="AD146" s="110">
        <f>(AB146/AB$181)*100</f>
        <v>0.5227620399519658</v>
      </c>
    </row>
    <row r="147" spans="1:30" s="30" customFormat="1" ht="14.25" customHeight="1">
      <c r="A147" s="9"/>
      <c r="B147" s="121" t="s">
        <v>5</v>
      </c>
      <c r="C147" s="16">
        <v>1.7926921260000004</v>
      </c>
      <c r="D147" s="16">
        <v>4.3897089329999996</v>
      </c>
      <c r="E147" s="109">
        <f t="shared" si="152"/>
        <v>144.86686081422542</v>
      </c>
      <c r="F147" s="16">
        <v>6.2359906530000009</v>
      </c>
      <c r="G147" s="16">
        <v>23.779315299999993</v>
      </c>
      <c r="H147" s="109">
        <f t="shared" si="153"/>
        <v>281.32378034531331</v>
      </c>
      <c r="I147" s="110">
        <f>(G147/G$182)*100</f>
        <v>7.1820950594643107E-2</v>
      </c>
      <c r="J147" s="104">
        <v>0</v>
      </c>
      <c r="K147" s="104">
        <v>1</v>
      </c>
      <c r="L147" s="117" t="s">
        <v>57</v>
      </c>
      <c r="M147" s="104">
        <v>0</v>
      </c>
      <c r="N147" s="104">
        <v>1</v>
      </c>
      <c r="O147" s="117" t="s">
        <v>57</v>
      </c>
      <c r="P147" s="110">
        <f>(N147/N$182)*100</f>
        <v>0.35842293906810035</v>
      </c>
      <c r="Q147" s="104">
        <v>55852</v>
      </c>
      <c r="R147" s="104">
        <v>61642</v>
      </c>
      <c r="S147" s="109">
        <f t="shared" si="156"/>
        <v>10.366683377497672</v>
      </c>
      <c r="T147" s="104">
        <v>91580</v>
      </c>
      <c r="U147" s="104">
        <v>276579</v>
      </c>
      <c r="V147" s="109">
        <f t="shared" si="157"/>
        <v>202.00808036689236</v>
      </c>
      <c r="W147" s="110">
        <f>(U147/U$182)*100</f>
        <v>1.5914210483887996</v>
      </c>
      <c r="X147" s="16">
        <v>359.36036379999996</v>
      </c>
      <c r="Y147" s="16">
        <v>586.18281290000004</v>
      </c>
      <c r="Z147" s="109">
        <f t="shared" si="158"/>
        <v>63.118382534317796</v>
      </c>
      <c r="AA147" s="16">
        <v>606.0327284</v>
      </c>
      <c r="AB147" s="16">
        <v>2577.2525607000002</v>
      </c>
      <c r="AC147" s="109">
        <f t="shared" si="159"/>
        <v>325.26623397126752</v>
      </c>
      <c r="AD147" s="110">
        <f>(AB147/AB$182)*100</f>
        <v>1.0334238031178791</v>
      </c>
    </row>
    <row r="148" spans="1:30" s="28" customFormat="1">
      <c r="A148" s="9"/>
      <c r="B148" s="121" t="s">
        <v>6</v>
      </c>
      <c r="C148" s="16">
        <v>0</v>
      </c>
      <c r="D148" s="16">
        <v>0</v>
      </c>
      <c r="E148" s="117" t="s">
        <v>57</v>
      </c>
      <c r="F148" s="16">
        <v>0</v>
      </c>
      <c r="G148" s="16">
        <v>0</v>
      </c>
      <c r="H148" s="117" t="s">
        <v>57</v>
      </c>
      <c r="I148" s="110">
        <f>(G148/G$183)*100</f>
        <v>0</v>
      </c>
      <c r="J148" s="104">
        <v>0</v>
      </c>
      <c r="K148" s="104">
        <v>0</v>
      </c>
      <c r="L148" s="117" t="s">
        <v>57</v>
      </c>
      <c r="M148" s="104">
        <v>0</v>
      </c>
      <c r="N148" s="104">
        <v>0</v>
      </c>
      <c r="O148" s="117" t="s">
        <v>57</v>
      </c>
      <c r="P148" s="110">
        <f>(N148/N$183)*100</f>
        <v>0</v>
      </c>
      <c r="Q148" s="104">
        <v>0</v>
      </c>
      <c r="R148" s="104">
        <v>0</v>
      </c>
      <c r="S148" s="117" t="s">
        <v>57</v>
      </c>
      <c r="T148" s="104">
        <v>0</v>
      </c>
      <c r="U148" s="104">
        <v>0</v>
      </c>
      <c r="V148" s="117" t="s">
        <v>57</v>
      </c>
      <c r="W148" s="110">
        <f>(U148/U$183)*100</f>
        <v>0</v>
      </c>
      <c r="X148" s="16">
        <v>0</v>
      </c>
      <c r="Y148" s="16">
        <v>0</v>
      </c>
      <c r="Z148" s="117" t="s">
        <v>57</v>
      </c>
      <c r="AA148" s="16">
        <v>0</v>
      </c>
      <c r="AB148" s="16">
        <v>0</v>
      </c>
      <c r="AC148" s="117" t="s">
        <v>57</v>
      </c>
      <c r="AD148" s="110">
        <f>(AB148/AB$183)*100</f>
        <v>0</v>
      </c>
    </row>
    <row r="149" spans="1:30" s="28" customFormat="1">
      <c r="A149" s="9"/>
      <c r="B149" s="120" t="s">
        <v>25</v>
      </c>
      <c r="C149" s="16">
        <v>0.31053050400000015</v>
      </c>
      <c r="D149" s="16">
        <v>13.616959627999996</v>
      </c>
      <c r="E149" s="109">
        <f t="shared" si="152"/>
        <v>4285.0634487103362</v>
      </c>
      <c r="F149" s="16">
        <v>1.0985312840000001</v>
      </c>
      <c r="G149" s="16">
        <v>30.446092364999998</v>
      </c>
      <c r="H149" s="109">
        <f t="shared" si="153"/>
        <v>2671.5271115574342</v>
      </c>
      <c r="I149" s="110">
        <f>(G149/G$184)*100</f>
        <v>2.0198052145777359</v>
      </c>
      <c r="J149" s="104">
        <v>0</v>
      </c>
      <c r="K149" s="104">
        <v>23</v>
      </c>
      <c r="L149" s="117" t="s">
        <v>57</v>
      </c>
      <c r="M149" s="104">
        <v>2</v>
      </c>
      <c r="N149" s="104">
        <v>56</v>
      </c>
      <c r="O149" s="109">
        <f t="shared" si="155"/>
        <v>2700</v>
      </c>
      <c r="P149" s="110">
        <f>(N149/N$184)*100</f>
        <v>1.3195098963242224</v>
      </c>
      <c r="Q149" s="104">
        <v>14864</v>
      </c>
      <c r="R149" s="104">
        <v>107746</v>
      </c>
      <c r="S149" s="109">
        <f t="shared" si="156"/>
        <v>624.87890204520988</v>
      </c>
      <c r="T149" s="104">
        <v>28025</v>
      </c>
      <c r="U149" s="104">
        <v>223609</v>
      </c>
      <c r="V149" s="109">
        <f t="shared" si="157"/>
        <v>697.89116859946478</v>
      </c>
      <c r="W149" s="110">
        <f>(U149/U$184)*100</f>
        <v>1.6030863475305432</v>
      </c>
      <c r="X149" s="16">
        <v>342.21537840000002</v>
      </c>
      <c r="Y149" s="16">
        <v>4828.4942172000001</v>
      </c>
      <c r="Z149" s="109">
        <f t="shared" si="158"/>
        <v>1310.9518513677642</v>
      </c>
      <c r="AA149" s="16">
        <v>1040.2661409999998</v>
      </c>
      <c r="AB149" s="16">
        <v>11948.525638499998</v>
      </c>
      <c r="AC149" s="109">
        <f t="shared" si="159"/>
        <v>1048.6027630404246</v>
      </c>
      <c r="AD149" s="110">
        <f>(AB149/AB$184)*100</f>
        <v>2.3234192087530943</v>
      </c>
    </row>
    <row r="150" spans="1:30" s="28" customFormat="1">
      <c r="A150" s="9"/>
      <c r="B150" s="120"/>
      <c r="C150" s="16"/>
      <c r="D150" s="16"/>
      <c r="E150" s="109"/>
      <c r="F150" s="16"/>
      <c r="G150" s="16"/>
      <c r="H150" s="109"/>
      <c r="I150" s="110"/>
      <c r="J150" s="104"/>
      <c r="K150" s="104"/>
      <c r="L150" s="109"/>
      <c r="M150" s="104"/>
      <c r="N150" s="104"/>
      <c r="O150" s="109"/>
      <c r="P150" s="110"/>
      <c r="Q150" s="104"/>
      <c r="R150" s="104"/>
      <c r="S150" s="109"/>
      <c r="T150" s="104"/>
      <c r="U150" s="104"/>
      <c r="V150" s="109"/>
      <c r="W150" s="110"/>
      <c r="X150" s="16"/>
      <c r="Y150" s="16"/>
      <c r="Z150" s="109"/>
      <c r="AA150" s="16"/>
      <c r="AB150" s="16"/>
      <c r="AC150" s="109"/>
      <c r="AD150" s="110"/>
    </row>
    <row r="151" spans="1:30" s="27" customFormat="1" ht="15">
      <c r="A151" s="20">
        <v>22</v>
      </c>
      <c r="B151" s="119" t="s">
        <v>67</v>
      </c>
      <c r="C151" s="12">
        <f>C152+C153+C154+C155+C156</f>
        <v>73.799989471999993</v>
      </c>
      <c r="D151" s="12">
        <f>D152+D153+D154+D155+D156</f>
        <v>206.36898206300003</v>
      </c>
      <c r="E151" s="107">
        <f t="shared" ref="E151:E156" si="160">((D151-C151)/C151)*100</f>
        <v>179.63280691428452</v>
      </c>
      <c r="F151" s="12">
        <f>F152+F153+F154+F155+F156</f>
        <v>105.359532375</v>
      </c>
      <c r="G151" s="12">
        <f>G152+G153+G154+G155+G156</f>
        <v>299.61272026400002</v>
      </c>
      <c r="H151" s="107">
        <f t="shared" ref="H151:H156" si="161">((G151-F151)/F151)*100</f>
        <v>184.37172556689606</v>
      </c>
      <c r="I151" s="108">
        <f>(G151/G$179)*100</f>
        <v>0.56825271865068372</v>
      </c>
      <c r="J151" s="23">
        <f>J152+J153+J154+J155+J156</f>
        <v>5461</v>
      </c>
      <c r="K151" s="23">
        <f>K152+K153+K154+K155+K156</f>
        <v>9462</v>
      </c>
      <c r="L151" s="107">
        <f t="shared" ref="L151:L156" si="162">((K151-J151)/J151)*100</f>
        <v>73.264969785753522</v>
      </c>
      <c r="M151" s="23">
        <f>M152+M153+M154+M155+M156</f>
        <v>8582</v>
      </c>
      <c r="N151" s="23">
        <f>N152+N153+N154+N155+N156</f>
        <v>15105</v>
      </c>
      <c r="O151" s="107">
        <f t="shared" ref="O151:O156" si="163">((N151-M151)/M151)*100</f>
        <v>76.007923560941506</v>
      </c>
      <c r="P151" s="108">
        <f>(N151/N$179)*100</f>
        <v>0.43609032107564905</v>
      </c>
      <c r="Q151" s="23">
        <f>Q152+Q153+Q154+Q155+Q156</f>
        <v>749326</v>
      </c>
      <c r="R151" s="23">
        <f>R152+R153+R154+R155+R156</f>
        <v>189665</v>
      </c>
      <c r="S151" s="107">
        <f t="shared" ref="S151:S156" si="164">((R151-Q151)/Q151)*100</f>
        <v>-74.688586810013263</v>
      </c>
      <c r="T151" s="23">
        <f>T152+T153+T154+T155+T156</f>
        <v>836530</v>
      </c>
      <c r="U151" s="23">
        <f>U152+U153+U154+U155+U156</f>
        <v>439835</v>
      </c>
      <c r="V151" s="107">
        <f t="shared" ref="V151:V156" si="165">((U151-T151)/T151)*100</f>
        <v>-47.42149115991058</v>
      </c>
      <c r="W151" s="108">
        <f>(U151/U$179)*100</f>
        <v>1.3642762631284082</v>
      </c>
      <c r="X151" s="12">
        <f>X152+X153+X154+X155+X156</f>
        <v>15814.876632</v>
      </c>
      <c r="Y151" s="12">
        <f>Y152+Y153+Y154+Y155+Y156</f>
        <v>6104.4411185999998</v>
      </c>
      <c r="Z151" s="107">
        <f t="shared" ref="Z151:Z156" si="166">((Y151-X151)/X151)*100</f>
        <v>-61.400640291760453</v>
      </c>
      <c r="AA151" s="12">
        <f>AA152+AA153+AA154+AA155+AA156</f>
        <v>18636.821932000003</v>
      </c>
      <c r="AB151" s="12">
        <f>AB152+AB153+AB154+AB155+AB156</f>
        <v>22500.059086899997</v>
      </c>
      <c r="AC151" s="107">
        <f t="shared" ref="AC151:AC156" si="167">((AB151-AA151)/AA151)*100</f>
        <v>20.729055463403316</v>
      </c>
      <c r="AD151" s="108">
        <f>(AB151/AB$179)*100</f>
        <v>1.8740194930960654</v>
      </c>
    </row>
    <row r="152" spans="1:30" s="28" customFormat="1">
      <c r="A152" s="9"/>
      <c r="B152" s="121" t="s">
        <v>3</v>
      </c>
      <c r="C152" s="16">
        <v>10.844808159999999</v>
      </c>
      <c r="D152" s="16">
        <v>15.088850400000002</v>
      </c>
      <c r="E152" s="109">
        <f t="shared" si="160"/>
        <v>39.134322870308871</v>
      </c>
      <c r="F152" s="16">
        <v>17.594305160000001</v>
      </c>
      <c r="G152" s="16">
        <v>24.301039899999999</v>
      </c>
      <c r="H152" s="109">
        <f t="shared" si="161"/>
        <v>38.11878149781959</v>
      </c>
      <c r="I152" s="110">
        <f>(G152/G$180)*100</f>
        <v>0.40302107531334247</v>
      </c>
      <c r="J152" s="104">
        <v>249</v>
      </c>
      <c r="K152" s="104">
        <v>278</v>
      </c>
      <c r="L152" s="109">
        <f t="shared" si="162"/>
        <v>11.646586345381527</v>
      </c>
      <c r="M152" s="104">
        <v>368</v>
      </c>
      <c r="N152" s="104">
        <v>488</v>
      </c>
      <c r="O152" s="109">
        <f t="shared" si="163"/>
        <v>32.608695652173914</v>
      </c>
      <c r="P152" s="110">
        <f>(N152/N$180)*100</f>
        <v>0.27762764898307496</v>
      </c>
      <c r="Q152" s="104">
        <v>0</v>
      </c>
      <c r="R152" s="104">
        <v>0</v>
      </c>
      <c r="S152" s="117" t="s">
        <v>57</v>
      </c>
      <c r="T152" s="104">
        <v>0</v>
      </c>
      <c r="U152" s="104">
        <v>0</v>
      </c>
      <c r="V152" s="117" t="s">
        <v>57</v>
      </c>
      <c r="W152" s="117" t="s">
        <v>57</v>
      </c>
      <c r="X152" s="16">
        <v>7.2908544000000006</v>
      </c>
      <c r="Y152" s="16">
        <v>49.239620800000004</v>
      </c>
      <c r="Z152" s="109">
        <f t="shared" si="166"/>
        <v>575.36146106552337</v>
      </c>
      <c r="AA152" s="16">
        <v>10.945191599999998</v>
      </c>
      <c r="AB152" s="16">
        <v>92.218708599999985</v>
      </c>
      <c r="AC152" s="109">
        <f t="shared" si="167"/>
        <v>742.54997052769727</v>
      </c>
      <c r="AD152" s="110">
        <f>(AB152/AB$180)*100</f>
        <v>1.4052859609506465</v>
      </c>
    </row>
    <row r="153" spans="1:30" s="28" customFormat="1">
      <c r="A153" s="9"/>
      <c r="B153" s="121" t="s">
        <v>4</v>
      </c>
      <c r="C153" s="16">
        <v>33.068178799999998</v>
      </c>
      <c r="D153" s="16">
        <v>69.047182550000002</v>
      </c>
      <c r="E153" s="109">
        <f t="shared" si="160"/>
        <v>108.80249549757485</v>
      </c>
      <c r="F153" s="16">
        <v>52.394829360000003</v>
      </c>
      <c r="G153" s="16">
        <v>104.82370544999999</v>
      </c>
      <c r="H153" s="109">
        <f t="shared" si="161"/>
        <v>100.06498108766813</v>
      </c>
      <c r="I153" s="110">
        <f>(G153/G$181)*100</f>
        <v>0.89484661045007352</v>
      </c>
      <c r="J153" s="104">
        <v>5211</v>
      </c>
      <c r="K153" s="104">
        <v>9180</v>
      </c>
      <c r="L153" s="109">
        <f t="shared" si="162"/>
        <v>76.165803108808291</v>
      </c>
      <c r="M153" s="104">
        <v>8212</v>
      </c>
      <c r="N153" s="104">
        <v>14603</v>
      </c>
      <c r="O153" s="109">
        <f t="shared" si="163"/>
        <v>77.825133950316598</v>
      </c>
      <c r="P153" s="110">
        <f>(N153/N$181)*100</f>
        <v>0.4449334321329505</v>
      </c>
      <c r="Q153" s="104">
        <v>0</v>
      </c>
      <c r="R153" s="104">
        <v>0</v>
      </c>
      <c r="S153" s="117" t="s">
        <v>57</v>
      </c>
      <c r="T153" s="104">
        <v>0</v>
      </c>
      <c r="U153" s="104">
        <v>0</v>
      </c>
      <c r="V153" s="117" t="s">
        <v>57</v>
      </c>
      <c r="W153" s="117" t="s">
        <v>57</v>
      </c>
      <c r="X153" s="16">
        <v>549.01087409999991</v>
      </c>
      <c r="Y153" s="16">
        <v>924.18473649999999</v>
      </c>
      <c r="Z153" s="109">
        <f t="shared" si="166"/>
        <v>68.336326309570296</v>
      </c>
      <c r="AA153" s="16">
        <v>863.45971539999994</v>
      </c>
      <c r="AB153" s="16">
        <v>1542.9962308999998</v>
      </c>
      <c r="AC153" s="109">
        <f t="shared" si="167"/>
        <v>78.699272633142215</v>
      </c>
      <c r="AD153" s="110">
        <f>(AB153/AB$181)*100</f>
        <v>0.45518938809768217</v>
      </c>
    </row>
    <row r="154" spans="1:30">
      <c r="A154" s="9"/>
      <c r="B154" s="121" t="s">
        <v>5</v>
      </c>
      <c r="C154" s="16">
        <v>5.9092858000000001</v>
      </c>
      <c r="D154" s="16">
        <v>15.1323866</v>
      </c>
      <c r="E154" s="109">
        <f t="shared" si="160"/>
        <v>156.07809661194591</v>
      </c>
      <c r="F154" s="16">
        <v>9.2100474999999999</v>
      </c>
      <c r="G154" s="16">
        <v>29.710797699999997</v>
      </c>
      <c r="H154" s="109">
        <f t="shared" si="161"/>
        <v>222.5911451596748</v>
      </c>
      <c r="I154" s="110">
        <f>(G154/G$182)*100</f>
        <v>8.9735877876144579E-2</v>
      </c>
      <c r="J154" s="104">
        <v>0</v>
      </c>
      <c r="K154" s="104">
        <v>0</v>
      </c>
      <c r="L154" s="117" t="s">
        <v>57</v>
      </c>
      <c r="M154" s="104">
        <v>0</v>
      </c>
      <c r="N154" s="104">
        <v>0</v>
      </c>
      <c r="O154" s="117" t="s">
        <v>57</v>
      </c>
      <c r="P154" s="110">
        <f>(N154/N$182)*100</f>
        <v>0</v>
      </c>
      <c r="Q154" s="104">
        <v>4485</v>
      </c>
      <c r="R154" s="104">
        <v>6751</v>
      </c>
      <c r="S154" s="109">
        <f t="shared" si="164"/>
        <v>50.523968784838345</v>
      </c>
      <c r="T154" s="104">
        <v>7621</v>
      </c>
      <c r="U154" s="104">
        <v>12703</v>
      </c>
      <c r="V154" s="109">
        <f t="shared" si="165"/>
        <v>66.684162183440492</v>
      </c>
      <c r="W154" s="110">
        <f>(U154/U$182)*100</f>
        <v>7.3092395220471992E-2</v>
      </c>
      <c r="X154" s="16">
        <v>334.72669999999999</v>
      </c>
      <c r="Y154" s="16">
        <v>846.5492999999999</v>
      </c>
      <c r="Z154" s="109">
        <f t="shared" si="166"/>
        <v>152.90761089569489</v>
      </c>
      <c r="AA154" s="16">
        <v>546.57259999999997</v>
      </c>
      <c r="AB154" s="16">
        <v>1633.3314</v>
      </c>
      <c r="AC154" s="109">
        <f t="shared" si="167"/>
        <v>198.83155503953182</v>
      </c>
      <c r="AD154" s="110">
        <f>(AB154/AB$182)*100</f>
        <v>0.65493136872910818</v>
      </c>
    </row>
    <row r="155" spans="1:30">
      <c r="A155" s="9"/>
      <c r="B155" s="121" t="s">
        <v>6</v>
      </c>
      <c r="C155" s="16">
        <v>0.15894317699999999</v>
      </c>
      <c r="D155" s="16">
        <v>3.7922499999999996E-3</v>
      </c>
      <c r="E155" s="109">
        <f t="shared" si="160"/>
        <v>-97.614084434715949</v>
      </c>
      <c r="F155" s="16">
        <v>0.26640207300000002</v>
      </c>
      <c r="G155" s="16">
        <v>4.9685223999999993E-2</v>
      </c>
      <c r="H155" s="109">
        <f t="shared" si="161"/>
        <v>-81.349535519567823</v>
      </c>
      <c r="I155" s="110">
        <f>(G155/G$183)*100</f>
        <v>1.3618122843958715E-2</v>
      </c>
      <c r="J155" s="104">
        <v>0</v>
      </c>
      <c r="K155" s="104">
        <v>0</v>
      </c>
      <c r="L155" s="117" t="s">
        <v>57</v>
      </c>
      <c r="M155" s="104">
        <v>0</v>
      </c>
      <c r="N155" s="104">
        <v>0</v>
      </c>
      <c r="O155" s="117" t="s">
        <v>57</v>
      </c>
      <c r="P155" s="110">
        <f>(N155/N$183)*100</f>
        <v>0</v>
      </c>
      <c r="Q155" s="104">
        <v>128</v>
      </c>
      <c r="R155" s="104">
        <v>3</v>
      </c>
      <c r="S155" s="109">
        <f t="shared" si="164"/>
        <v>-97.65625</v>
      </c>
      <c r="T155" s="104">
        <v>212</v>
      </c>
      <c r="U155" s="104">
        <v>26</v>
      </c>
      <c r="V155" s="109">
        <f t="shared" si="165"/>
        <v>-87.735849056603783</v>
      </c>
      <c r="W155" s="110">
        <f>(U155/U$183)*100</f>
        <v>2.8527258343948765E-3</v>
      </c>
      <c r="X155" s="16">
        <v>28.9316</v>
      </c>
      <c r="Y155" s="16">
        <v>0.55000000000000004</v>
      </c>
      <c r="Z155" s="109">
        <f t="shared" si="166"/>
        <v>-98.098964454091714</v>
      </c>
      <c r="AA155" s="16">
        <v>48.995100000000001</v>
      </c>
      <c r="AB155" s="16">
        <v>7.2923999999999998</v>
      </c>
      <c r="AC155" s="109">
        <f t="shared" si="167"/>
        <v>-85.116062626670825</v>
      </c>
      <c r="AD155" s="110">
        <f>(AB155/AB$183)*100</f>
        <v>7.9754722040682319E-3</v>
      </c>
    </row>
    <row r="156" spans="1:30">
      <c r="A156" s="9"/>
      <c r="B156" s="120" t="s">
        <v>25</v>
      </c>
      <c r="C156" s="16">
        <v>23.818773535000002</v>
      </c>
      <c r="D156" s="16">
        <v>107.09677026300001</v>
      </c>
      <c r="E156" s="109">
        <f t="shared" si="160"/>
        <v>349.63175835073491</v>
      </c>
      <c r="F156" s="16">
        <v>25.893948281999997</v>
      </c>
      <c r="G156" s="16">
        <v>140.72749199</v>
      </c>
      <c r="H156" s="109">
        <f t="shared" si="161"/>
        <v>443.47637701827722</v>
      </c>
      <c r="I156" s="110">
        <f>(G156/G$184)*100</f>
        <v>9.335914729162603</v>
      </c>
      <c r="J156" s="104">
        <v>1</v>
      </c>
      <c r="K156" s="104">
        <v>4</v>
      </c>
      <c r="L156" s="109">
        <f t="shared" si="162"/>
        <v>300</v>
      </c>
      <c r="M156" s="104">
        <v>2</v>
      </c>
      <c r="N156" s="104">
        <v>14</v>
      </c>
      <c r="O156" s="109">
        <f t="shared" si="163"/>
        <v>600</v>
      </c>
      <c r="P156" s="110">
        <f>(N156/N$184)*100</f>
        <v>0.32987747408105561</v>
      </c>
      <c r="Q156" s="104">
        <v>744713</v>
      </c>
      <c r="R156" s="104">
        <v>182911</v>
      </c>
      <c r="S156" s="109">
        <f t="shared" si="164"/>
        <v>-75.438726059569262</v>
      </c>
      <c r="T156" s="104">
        <v>828697</v>
      </c>
      <c r="U156" s="104">
        <v>427106</v>
      </c>
      <c r="V156" s="109">
        <f t="shared" si="165"/>
        <v>-48.460535032707973</v>
      </c>
      <c r="W156" s="110">
        <f>(U156/U$184)*100</f>
        <v>3.0619867605882605</v>
      </c>
      <c r="X156" s="16">
        <v>14894.9166035</v>
      </c>
      <c r="Y156" s="16">
        <v>4283.9174612999996</v>
      </c>
      <c r="Z156" s="109">
        <f t="shared" si="166"/>
        <v>-71.239063800509186</v>
      </c>
      <c r="AA156" s="16">
        <v>17166.849325000003</v>
      </c>
      <c r="AB156" s="16">
        <v>19224.220347399998</v>
      </c>
      <c r="AC156" s="109">
        <f t="shared" si="167"/>
        <v>11.98455804819033</v>
      </c>
      <c r="AD156" s="110">
        <f>(AB156/AB$184)*100</f>
        <v>3.7381953372163941</v>
      </c>
    </row>
    <row r="157" spans="1:30">
      <c r="A157" s="9"/>
      <c r="B157" s="120"/>
      <c r="C157" s="16"/>
      <c r="D157" s="16"/>
      <c r="E157" s="109"/>
      <c r="F157" s="16"/>
      <c r="G157" s="16"/>
      <c r="H157" s="109"/>
      <c r="I157" s="110"/>
      <c r="J157" s="104"/>
      <c r="K157" s="104"/>
      <c r="L157" s="109"/>
      <c r="M157" s="104"/>
      <c r="N157" s="104"/>
      <c r="O157" s="109"/>
      <c r="P157" s="110"/>
      <c r="Q157" s="104"/>
      <c r="R157" s="104"/>
      <c r="S157" s="109"/>
      <c r="T157" s="104"/>
      <c r="U157" s="104"/>
      <c r="V157" s="109"/>
      <c r="W157" s="110"/>
      <c r="X157" s="16"/>
      <c r="Y157" s="16"/>
      <c r="Z157" s="109"/>
      <c r="AA157" s="16"/>
      <c r="AB157" s="16"/>
      <c r="AC157" s="109"/>
      <c r="AD157" s="110"/>
    </row>
    <row r="158" spans="1:30" s="25" customFormat="1" ht="15">
      <c r="A158" s="20">
        <v>23</v>
      </c>
      <c r="B158" s="119" t="s">
        <v>42</v>
      </c>
      <c r="C158" s="12">
        <f>C159+C160+C161+C162+C163</f>
        <v>338.95642241800033</v>
      </c>
      <c r="D158" s="12">
        <f>D159+D160+D161+D162+D163</f>
        <v>322.94124801999999</v>
      </c>
      <c r="E158" s="107">
        <f t="shared" ref="E158:E163" si="168">((D158-C158)/C158)*100</f>
        <v>-4.7248476024597821</v>
      </c>
      <c r="F158" s="12">
        <f>F159+F160+F161+F162+F163</f>
        <v>715.15206405400022</v>
      </c>
      <c r="G158" s="12">
        <f>G159+G160+G161+G162+G163</f>
        <v>660.98390731000006</v>
      </c>
      <c r="H158" s="107">
        <f t="shared" ref="H158:H163" si="169">((G158-F158)/F158)*100</f>
        <v>-7.5743550870755776</v>
      </c>
      <c r="I158" s="108">
        <f>(G158/G$179)*100</f>
        <v>1.2536380364034565</v>
      </c>
      <c r="J158" s="23">
        <f>J159+J160+J161+J162+J163</f>
        <v>36773</v>
      </c>
      <c r="K158" s="23">
        <f>K159+K160+K161+K162+K163</f>
        <v>37509</v>
      </c>
      <c r="L158" s="107">
        <f t="shared" ref="L158:L163" si="170">((K158-J158)/J158)*100</f>
        <v>2.0014684687134583</v>
      </c>
      <c r="M158" s="23">
        <f>M159+M160+M161+M162+M163</f>
        <v>95460</v>
      </c>
      <c r="N158" s="23">
        <f>N159+N160+N161+N162+N163</f>
        <v>82123</v>
      </c>
      <c r="O158" s="107">
        <f t="shared" ref="O158:O163" si="171">((N158-M158)/M158)*100</f>
        <v>-13.971296878273623</v>
      </c>
      <c r="P158" s="108">
        <f>(N158/N$179)*100</f>
        <v>2.3709397840248609</v>
      </c>
      <c r="Q158" s="23">
        <f>Q159+Q160+Q161+Q162+Q163</f>
        <v>99805</v>
      </c>
      <c r="R158" s="23">
        <f>R159+R160+R161+R162+R163</f>
        <v>27841</v>
      </c>
      <c r="S158" s="107">
        <f t="shared" ref="S158:S163" si="172">((R158-Q158)/Q158)*100</f>
        <v>-72.104603977756625</v>
      </c>
      <c r="T158" s="23">
        <f>T159+T160+T161+T162+T163</f>
        <v>171461</v>
      </c>
      <c r="U158" s="23">
        <f>U159+U160+U161+U162+U163</f>
        <v>97811</v>
      </c>
      <c r="V158" s="107">
        <f t="shared" ref="V158:V163" si="173">((U158-T158)/T158)*100</f>
        <v>-42.954374464163863</v>
      </c>
      <c r="W158" s="108">
        <f>(U158/U$179)*100</f>
        <v>0.30338928364694201</v>
      </c>
      <c r="X158" s="12">
        <f>X159+X160+X161+X162+X163</f>
        <v>23953.041857293007</v>
      </c>
      <c r="Y158" s="12">
        <f>Y159+Y160+Y161+Y162+Y163</f>
        <v>19284.491699843999</v>
      </c>
      <c r="Z158" s="107">
        <f t="shared" ref="Z158:Z163" si="174">((Y158-X158)/X158)*100</f>
        <v>-19.490427083387615</v>
      </c>
      <c r="AA158" s="12">
        <f>AA159+AA160+AA161+AA162+AA163</f>
        <v>73879.858773560001</v>
      </c>
      <c r="AB158" s="12">
        <f>AB159+AB160+AB161+AB162+AB163</f>
        <v>53428.893801191007</v>
      </c>
      <c r="AC158" s="107">
        <f t="shared" ref="AC158:AC163" si="175">((AB158-AA158)/AA158)*100</f>
        <v>-27.681380706277082</v>
      </c>
      <c r="AD158" s="108">
        <f>(AB158/AB$179)*100</f>
        <v>4.4500678016569024</v>
      </c>
    </row>
    <row r="159" spans="1:30" ht="15" customHeight="1">
      <c r="A159" s="9"/>
      <c r="B159" s="121" t="s">
        <v>3</v>
      </c>
      <c r="C159" s="16">
        <v>94.983700299999995</v>
      </c>
      <c r="D159" s="16">
        <v>33.111513953999996</v>
      </c>
      <c r="E159" s="109">
        <f t="shared" si="168"/>
        <v>-65.139793617831927</v>
      </c>
      <c r="F159" s="16">
        <v>173.54963329999998</v>
      </c>
      <c r="G159" s="16">
        <v>71.449405706000007</v>
      </c>
      <c r="H159" s="109">
        <f t="shared" si="169"/>
        <v>-58.830563714017359</v>
      </c>
      <c r="I159" s="110">
        <f>(G159/G$180)*100</f>
        <v>1.1849540775467551</v>
      </c>
      <c r="J159" s="104">
        <v>508</v>
      </c>
      <c r="K159" s="104">
        <v>397</v>
      </c>
      <c r="L159" s="109">
        <f t="shared" si="170"/>
        <v>-21.8503937007874</v>
      </c>
      <c r="M159" s="104">
        <v>910</v>
      </c>
      <c r="N159" s="104">
        <v>822</v>
      </c>
      <c r="O159" s="109">
        <f t="shared" si="171"/>
        <v>-9.6703296703296715</v>
      </c>
      <c r="P159" s="110">
        <f>(N159/N$180)*100</f>
        <v>0.46764329398378607</v>
      </c>
      <c r="Q159" s="104">
        <v>0</v>
      </c>
      <c r="R159" s="104">
        <v>0</v>
      </c>
      <c r="S159" s="117" t="s">
        <v>57</v>
      </c>
      <c r="T159" s="104">
        <v>0</v>
      </c>
      <c r="U159" s="104">
        <v>0</v>
      </c>
      <c r="V159" s="117" t="s">
        <v>57</v>
      </c>
      <c r="W159" s="117" t="s">
        <v>57</v>
      </c>
      <c r="X159" s="16">
        <v>689.71606299999996</v>
      </c>
      <c r="Y159" s="16">
        <v>93.473819500000005</v>
      </c>
      <c r="Z159" s="109">
        <f t="shared" si="174"/>
        <v>-86.447492741661719</v>
      </c>
      <c r="AA159" s="16">
        <v>1264.8682630000001</v>
      </c>
      <c r="AB159" s="16">
        <v>236.81352649999999</v>
      </c>
      <c r="AC159" s="109">
        <f t="shared" si="175"/>
        <v>-81.277613374666501</v>
      </c>
      <c r="AD159" s="110">
        <f>(AB159/AB$180)*100</f>
        <v>3.6087116075019936</v>
      </c>
    </row>
    <row r="160" spans="1:30" s="28" customFormat="1">
      <c r="A160" s="9"/>
      <c r="B160" s="121" t="s">
        <v>4</v>
      </c>
      <c r="C160" s="16">
        <v>235.29115896900004</v>
      </c>
      <c r="D160" s="16">
        <v>272.52701594299998</v>
      </c>
      <c r="E160" s="109">
        <f t="shared" si="168"/>
        <v>15.825438209051375</v>
      </c>
      <c r="F160" s="16">
        <v>520.72888078299991</v>
      </c>
      <c r="G160" s="16">
        <v>558.67202289500005</v>
      </c>
      <c r="H160" s="109">
        <f t="shared" si="169"/>
        <v>7.2865445939826703</v>
      </c>
      <c r="I160" s="110">
        <f>(G160/G$181)*100</f>
        <v>4.7692052469881157</v>
      </c>
      <c r="J160" s="104">
        <v>36236</v>
      </c>
      <c r="K160" s="104">
        <v>37088</v>
      </c>
      <c r="L160" s="109">
        <f t="shared" si="170"/>
        <v>2.3512528976708245</v>
      </c>
      <c r="M160" s="104">
        <v>94461</v>
      </c>
      <c r="N160" s="104">
        <v>81235</v>
      </c>
      <c r="O160" s="109">
        <f t="shared" si="171"/>
        <v>-14.001545611416352</v>
      </c>
      <c r="P160" s="110">
        <f>(N160/N$181)*100</f>
        <v>2.475119315162654</v>
      </c>
      <c r="Q160" s="104">
        <v>0</v>
      </c>
      <c r="R160" s="104">
        <v>0</v>
      </c>
      <c r="S160" s="117" t="s">
        <v>57</v>
      </c>
      <c r="T160" s="104">
        <v>0</v>
      </c>
      <c r="U160" s="104">
        <v>0</v>
      </c>
      <c r="V160" s="117" t="s">
        <v>57</v>
      </c>
      <c r="W160" s="117" t="s">
        <v>57</v>
      </c>
      <c r="X160" s="16">
        <v>15867.815363000003</v>
      </c>
      <c r="Y160" s="16">
        <v>15521.845312299998</v>
      </c>
      <c r="Z160" s="109">
        <f t="shared" si="174"/>
        <v>-2.1803256641536533</v>
      </c>
      <c r="AA160" s="16">
        <v>54285.666624000005</v>
      </c>
      <c r="AB160" s="16">
        <v>37780.4125728</v>
      </c>
      <c r="AC160" s="109">
        <f t="shared" si="175"/>
        <v>-30.404442051933717</v>
      </c>
      <c r="AD160" s="110">
        <f>(AB160/AB$181)*100</f>
        <v>11.145356376573904</v>
      </c>
    </row>
    <row r="161" spans="1:33" s="28" customFormat="1">
      <c r="A161" s="9"/>
      <c r="B161" s="121" t="s">
        <v>5</v>
      </c>
      <c r="C161" s="16">
        <v>0.91462176799999995</v>
      </c>
      <c r="D161" s="16">
        <v>3.5245465780000003</v>
      </c>
      <c r="E161" s="109">
        <f t="shared" si="168"/>
        <v>285.35564113099048</v>
      </c>
      <c r="F161" s="16">
        <v>0.344106735</v>
      </c>
      <c r="G161" s="16">
        <v>8.8184100589999996</v>
      </c>
      <c r="H161" s="109">
        <f t="shared" si="169"/>
        <v>2462.6961526922742</v>
      </c>
      <c r="I161" s="110">
        <f>(G161/G$182)*100</f>
        <v>2.663434944111881E-2</v>
      </c>
      <c r="J161" s="104">
        <v>1</v>
      </c>
      <c r="K161" s="104">
        <v>0</v>
      </c>
      <c r="L161" s="109">
        <f t="shared" si="170"/>
        <v>-100</v>
      </c>
      <c r="M161" s="104">
        <v>1</v>
      </c>
      <c r="N161" s="104">
        <v>1</v>
      </c>
      <c r="O161" s="109">
        <f t="shared" si="171"/>
        <v>0</v>
      </c>
      <c r="P161" s="110">
        <f>(N161/N$182)*100</f>
        <v>0.35842293906810035</v>
      </c>
      <c r="Q161" s="104">
        <v>1503</v>
      </c>
      <c r="R161" s="104">
        <v>2965</v>
      </c>
      <c r="S161" s="109">
        <f t="shared" si="172"/>
        <v>97.272122421823013</v>
      </c>
      <c r="T161" s="104">
        <v>1557</v>
      </c>
      <c r="U161" s="104">
        <v>7332</v>
      </c>
      <c r="V161" s="109">
        <f t="shared" si="173"/>
        <v>370.90558766859345</v>
      </c>
      <c r="W161" s="110">
        <f>(U161/U$182)*100</f>
        <v>4.2187943143863704E-2</v>
      </c>
      <c r="X161" s="16">
        <v>84.043754800000002</v>
      </c>
      <c r="Y161" s="16">
        <v>289.13541800000002</v>
      </c>
      <c r="Z161" s="109">
        <f t="shared" si="174"/>
        <v>244.02962919500598</v>
      </c>
      <c r="AA161" s="16">
        <v>59.281624000000008</v>
      </c>
      <c r="AB161" s="16">
        <v>691.63204830000006</v>
      </c>
      <c r="AC161" s="109">
        <f t="shared" si="175"/>
        <v>1066.688767332015</v>
      </c>
      <c r="AD161" s="110">
        <f>(AB161/AB$182)*100</f>
        <v>0.27732983278839535</v>
      </c>
    </row>
    <row r="162" spans="1:33" s="28" customFormat="1">
      <c r="A162" s="9"/>
      <c r="B162" s="121" t="s">
        <v>6</v>
      </c>
      <c r="C162" s="16">
        <v>1.9723296200000002</v>
      </c>
      <c r="D162" s="16">
        <v>0.37149432699999996</v>
      </c>
      <c r="E162" s="109">
        <f t="shared" si="168"/>
        <v>-81.164693607349463</v>
      </c>
      <c r="F162" s="16">
        <v>7.5051950280000002</v>
      </c>
      <c r="G162" s="16">
        <v>1.0309093520000001</v>
      </c>
      <c r="H162" s="109">
        <f t="shared" si="169"/>
        <v>-86.264056454843129</v>
      </c>
      <c r="I162" s="110">
        <f>(G162/G$183)*100</f>
        <v>0.28255986521308385</v>
      </c>
      <c r="J162" s="104">
        <v>8</v>
      </c>
      <c r="K162" s="104">
        <v>2</v>
      </c>
      <c r="L162" s="109">
        <f t="shared" si="170"/>
        <v>-75</v>
      </c>
      <c r="M162" s="104">
        <v>21</v>
      </c>
      <c r="N162" s="104">
        <v>10</v>
      </c>
      <c r="O162" s="109">
        <f t="shared" si="171"/>
        <v>-52.380952380952387</v>
      </c>
      <c r="P162" s="110">
        <f>(N162/N$183)*100</f>
        <v>0.72992700729927007</v>
      </c>
      <c r="Q162" s="104">
        <v>4461</v>
      </c>
      <c r="R162" s="104">
        <v>28</v>
      </c>
      <c r="S162" s="109">
        <f t="shared" si="172"/>
        <v>-99.372338040798027</v>
      </c>
      <c r="T162" s="104">
        <v>10174</v>
      </c>
      <c r="U162" s="104">
        <v>13126</v>
      </c>
      <c r="V162" s="109">
        <f t="shared" si="173"/>
        <v>29.015136622763908</v>
      </c>
      <c r="W162" s="110">
        <f>(U162/U$183)*100</f>
        <v>1.4401876654718135</v>
      </c>
      <c r="X162" s="16">
        <v>0.42509999999999998</v>
      </c>
      <c r="Y162" s="16">
        <v>0</v>
      </c>
      <c r="Z162" s="109">
        <f t="shared" si="174"/>
        <v>-100</v>
      </c>
      <c r="AA162" s="16">
        <v>0.65620000000000001</v>
      </c>
      <c r="AB162" s="16">
        <v>0.91269999999999996</v>
      </c>
      <c r="AC162" s="109">
        <f t="shared" si="175"/>
        <v>39.08869247180737</v>
      </c>
      <c r="AD162" s="110">
        <f>(AB162/AB$183)*100</f>
        <v>9.9819174491978997E-4</v>
      </c>
    </row>
    <row r="163" spans="1:33" s="28" customFormat="1">
      <c r="A163" s="9"/>
      <c r="B163" s="120" t="s">
        <v>25</v>
      </c>
      <c r="C163" s="16">
        <v>5.7946117610002803</v>
      </c>
      <c r="D163" s="16">
        <v>13.406677218</v>
      </c>
      <c r="E163" s="109">
        <f t="shared" si="168"/>
        <v>131.3645464262425</v>
      </c>
      <c r="F163" s="16">
        <v>13.024248208000301</v>
      </c>
      <c r="G163" s="16">
        <v>21.013159298000001</v>
      </c>
      <c r="H163" s="109">
        <f t="shared" si="169"/>
        <v>61.33875032489334</v>
      </c>
      <c r="I163" s="110">
        <f>(G163/G$184)*100</f>
        <v>1.394020888330608</v>
      </c>
      <c r="J163" s="104">
        <v>20</v>
      </c>
      <c r="K163" s="104">
        <v>22</v>
      </c>
      <c r="L163" s="109">
        <f t="shared" si="170"/>
        <v>10</v>
      </c>
      <c r="M163" s="104">
        <v>67</v>
      </c>
      <c r="N163" s="104">
        <v>55</v>
      </c>
      <c r="O163" s="109">
        <f t="shared" si="171"/>
        <v>-17.910447761194028</v>
      </c>
      <c r="P163" s="110">
        <f>(N163/N$184)*100</f>
        <v>1.295947219604147</v>
      </c>
      <c r="Q163" s="104">
        <v>93841</v>
      </c>
      <c r="R163" s="104">
        <v>24848</v>
      </c>
      <c r="S163" s="109">
        <f t="shared" si="172"/>
        <v>-73.521168785498887</v>
      </c>
      <c r="T163" s="104">
        <v>159730</v>
      </c>
      <c r="U163" s="104">
        <v>77353</v>
      </c>
      <c r="V163" s="109">
        <f t="shared" si="173"/>
        <v>-51.572653853377574</v>
      </c>
      <c r="W163" s="110">
        <f>(U163/U$184)*100</f>
        <v>0.55455522023053694</v>
      </c>
      <c r="X163" s="16">
        <v>7311.0415764929994</v>
      </c>
      <c r="Y163" s="16">
        <v>3380.0371500440001</v>
      </c>
      <c r="Z163" s="109">
        <f t="shared" si="174"/>
        <v>-53.768049125698511</v>
      </c>
      <c r="AA163" s="16">
        <v>18269.386062559999</v>
      </c>
      <c r="AB163" s="16">
        <v>14719.122953591001</v>
      </c>
      <c r="AC163" s="109">
        <f t="shared" si="175"/>
        <v>-19.43285393834147</v>
      </c>
      <c r="AD163" s="110">
        <f>(AB163/AB$184)*100</f>
        <v>2.8621684416174684</v>
      </c>
    </row>
    <row r="164" spans="1:33" s="28" customFormat="1">
      <c r="A164" s="9"/>
      <c r="B164" s="120"/>
      <c r="C164" s="16"/>
      <c r="D164" s="16"/>
      <c r="E164" s="109"/>
      <c r="F164" s="16"/>
      <c r="G164" s="16"/>
      <c r="H164" s="109"/>
      <c r="I164" s="110"/>
      <c r="J164" s="104"/>
      <c r="K164" s="104"/>
      <c r="L164" s="109"/>
      <c r="M164" s="104"/>
      <c r="N164" s="104"/>
      <c r="O164" s="109"/>
      <c r="P164" s="110"/>
      <c r="Q164" s="104"/>
      <c r="R164" s="104"/>
      <c r="S164" s="109"/>
      <c r="T164" s="104"/>
      <c r="U164" s="104"/>
      <c r="V164" s="109"/>
      <c r="W164" s="110"/>
      <c r="X164" s="16"/>
      <c r="Y164" s="16"/>
      <c r="Z164" s="109"/>
      <c r="AA164" s="16"/>
      <c r="AB164" s="16"/>
      <c r="AC164" s="109"/>
      <c r="AD164" s="110"/>
    </row>
    <row r="165" spans="1:33" s="27" customFormat="1" ht="15">
      <c r="A165" s="22"/>
      <c r="B165" s="119" t="s">
        <v>10</v>
      </c>
      <c r="C165" s="12">
        <f>C166+C167+C168+C169+C170</f>
        <v>6131.8381565237323</v>
      </c>
      <c r="D165" s="12">
        <f>D166+D167+D168+D169+D170</f>
        <v>8213.1952594579452</v>
      </c>
      <c r="E165" s="107">
        <f t="shared" ref="E165:E170" si="176">((D165-C165)/C165)*100</f>
        <v>33.943444849728024</v>
      </c>
      <c r="F165" s="12">
        <f>F166+F167+F168+F169+F170</f>
        <v>12805.416279880732</v>
      </c>
      <c r="G165" s="12">
        <f>G166+G167+G168+G169+G170</f>
        <v>17124.577576356209</v>
      </c>
      <c r="H165" s="107">
        <f t="shared" ref="H165:H170" si="177">((G165-F165)/F165)*100</f>
        <v>33.729175233932381</v>
      </c>
      <c r="I165" s="108">
        <f>(G165/G$179)*100</f>
        <v>32.478887261310284</v>
      </c>
      <c r="J165" s="23">
        <f>J166+J167+J168+J169+J170</f>
        <v>576425</v>
      </c>
      <c r="K165" s="23">
        <f>K166+K167+K168+K169+K170</f>
        <v>539809</v>
      </c>
      <c r="L165" s="107">
        <f t="shared" ref="L165:L170" si="178">((K165-J165)/J165)*100</f>
        <v>-6.3522574489309109</v>
      </c>
      <c r="M165" s="23">
        <f>M166+M167+M168+M169+M170</f>
        <v>1189970</v>
      </c>
      <c r="N165" s="23">
        <f>N166+N167+N168+N169+N170</f>
        <v>1151926</v>
      </c>
      <c r="O165" s="107">
        <f t="shared" ref="O165:O170" si="179">((N165-M165)/M165)*100</f>
        <v>-3.1970553879509569</v>
      </c>
      <c r="P165" s="108">
        <f>(N165/N$179)*100</f>
        <v>33.256787765335197</v>
      </c>
      <c r="Q165" s="23">
        <f>Q166+Q167+Q168+Q169+Q170</f>
        <v>8337697</v>
      </c>
      <c r="R165" s="23">
        <f>R166+R167+R168+R169+R170</f>
        <v>8401623</v>
      </c>
      <c r="S165" s="107">
        <f t="shared" ref="S165:S170" si="180">((R165-Q165)/Q165)*100</f>
        <v>0.76671051970346249</v>
      </c>
      <c r="T165" s="23">
        <f>T166+T167+T168+T169+T170</f>
        <v>18035937</v>
      </c>
      <c r="U165" s="23">
        <f>U166+U167+U168+U169+U170</f>
        <v>28404218</v>
      </c>
      <c r="V165" s="107">
        <f t="shared" ref="V165:V170" si="181">((U165-T165)/T165)*100</f>
        <v>57.4867887373969</v>
      </c>
      <c r="W165" s="108">
        <f>(U165/U$179)*100</f>
        <v>88.103948958415472</v>
      </c>
      <c r="X165" s="12">
        <f>X166+X167+X168+X169+X170</f>
        <v>353183.48471265414</v>
      </c>
      <c r="Y165" s="12">
        <f>Y166+Y167+Y168+Y169+Y170</f>
        <v>357158.4702556681</v>
      </c>
      <c r="Z165" s="107">
        <f t="shared" ref="Z165:Z170" si="182">((Y165-X165)/X165)*100</f>
        <v>1.1254732214469083</v>
      </c>
      <c r="AA165" s="12">
        <f>AA166+AA167+AA168+AA169+AA170</f>
        <v>781326.42272469681</v>
      </c>
      <c r="AB165" s="12">
        <f>AB166+AB167+AB168+AB169+AB170</f>
        <v>1050009.6006692867</v>
      </c>
      <c r="AC165" s="107">
        <f t="shared" ref="AC165:AC170" si="183">((AB165-AA165)/AA165)*100</f>
        <v>34.388082897237609</v>
      </c>
      <c r="AD165" s="108">
        <f>(AB165/AB$179)*100</f>
        <v>87.454812984820876</v>
      </c>
    </row>
    <row r="166" spans="1:33">
      <c r="A166" s="8"/>
      <c r="B166" s="120" t="s">
        <v>3</v>
      </c>
      <c r="C166" s="13">
        <f t="shared" ref="C166:D170" si="184">C5+C12+C19+C26+C33+C40+C47+C54+C61+C68+C75+C82+C89+C96+C103+C110+C117+C124+C131+C138+C145+C152+C159</f>
        <v>1104.9172228784394</v>
      </c>
      <c r="D166" s="13">
        <f t="shared" si="184"/>
        <v>1215.2571233069464</v>
      </c>
      <c r="E166" s="109">
        <f t="shared" si="176"/>
        <v>9.986259435893178</v>
      </c>
      <c r="F166" s="13">
        <f t="shared" ref="F166:G170" si="185">F5+F12+F19+F26+F33+F40+F47+F54+F61+F68+F75+F82+F89+F96+F103+F110+F117+F124+F131+F138+F145+F152+F159</f>
        <v>1995.3302758658797</v>
      </c>
      <c r="G166" s="13">
        <f t="shared" si="185"/>
        <v>2674.248064956113</v>
      </c>
      <c r="H166" s="109">
        <f t="shared" si="177"/>
        <v>34.025333915991169</v>
      </c>
      <c r="I166" s="110">
        <f>(G166/G$180)*100</f>
        <v>44.351119755712105</v>
      </c>
      <c r="J166" s="14">
        <f t="shared" ref="J166:K170" si="186">J5+J12+J19+J26+J33+J40+J47+J54+J61+J68+J75+J82+J89+J96+J103+J110+J117+J124+J131+J138+J145+J152+J159</f>
        <v>16069</v>
      </c>
      <c r="K166" s="14">
        <f t="shared" si="186"/>
        <v>20483</v>
      </c>
      <c r="L166" s="109">
        <f t="shared" si="178"/>
        <v>27.469039766009086</v>
      </c>
      <c r="M166" s="14">
        <f t="shared" ref="M166:N170" si="187">M5+M12+M19+M26+M33+M40+M47+M54+M61+M68+M75+M82+M89+M96+M103+M110+M117+M124+M131+M138+M145+M152+M159</f>
        <v>29380</v>
      </c>
      <c r="N166" s="14">
        <f t="shared" si="187"/>
        <v>47533</v>
      </c>
      <c r="O166" s="109">
        <f t="shared" si="179"/>
        <v>61.786929884275018</v>
      </c>
      <c r="P166" s="110">
        <f>(N166/N$180)*100</f>
        <v>27.041957047361688</v>
      </c>
      <c r="Q166" s="14">
        <f t="shared" ref="Q166:R170" si="188">Q5+Q12+Q19+Q26+Q33+Q40+Q47+Q54+Q61+Q68+Q75+Q82+Q89+Q96+Q103+Q110+Q117+Q124+Q131+Q138+Q145+Q152+Q159</f>
        <v>0</v>
      </c>
      <c r="R166" s="14">
        <f t="shared" si="188"/>
        <v>0</v>
      </c>
      <c r="S166" s="117" t="s">
        <v>57</v>
      </c>
      <c r="T166" s="14">
        <f t="shared" ref="T166:U170" si="189">T5+T12+T19+T26+T33+T40+T47+T54+T61+T68+T75+T82+T89+T96+T103+T110+T117+T124+T131+T138+T145+T152+T159</f>
        <v>0</v>
      </c>
      <c r="U166" s="14">
        <f t="shared" si="189"/>
        <v>0</v>
      </c>
      <c r="V166" s="117" t="s">
        <v>57</v>
      </c>
      <c r="W166" s="117" t="s">
        <v>57</v>
      </c>
      <c r="X166" s="13">
        <f t="shared" ref="X166:Y170" si="190">X5+X12+X19+X26+X33+X40+X47+X54+X61+X68+X75+X82+X89+X96+X103+X110+X117+X124+X131+X138+X145+X152+X159</f>
        <v>2201.8931696550017</v>
      </c>
      <c r="Y166" s="13">
        <f t="shared" si="190"/>
        <v>1814.6076118409999</v>
      </c>
      <c r="Z166" s="109">
        <f t="shared" si="182"/>
        <v>-17.588753312436257</v>
      </c>
      <c r="AA166" s="13">
        <f t="shared" ref="AA166:AB170" si="191">AA5+AA12+AA19+AA26+AA33+AA40+AA47+AA54+AA61+AA68+AA75+AA82+AA89+AA96+AA103+AA110+AA117+AA124+AA131+AA138+AA145+AA152+AA159</f>
        <v>4064.9737418480017</v>
      </c>
      <c r="AB166" s="13">
        <f t="shared" si="191"/>
        <v>4116.015027419</v>
      </c>
      <c r="AC166" s="109">
        <f t="shared" si="183"/>
        <v>1.2556362921988795</v>
      </c>
      <c r="AD166" s="110">
        <f>(AB166/AB$180)*100</f>
        <v>62.722393545790908</v>
      </c>
    </row>
    <row r="167" spans="1:33">
      <c r="A167" s="8"/>
      <c r="B167" s="120" t="s">
        <v>4</v>
      </c>
      <c r="C167" s="13">
        <f t="shared" si="184"/>
        <v>2937.2982499281693</v>
      </c>
      <c r="D167" s="13">
        <f t="shared" si="184"/>
        <v>3425.2637236525065</v>
      </c>
      <c r="E167" s="109">
        <f t="shared" si="176"/>
        <v>16.612731571820134</v>
      </c>
      <c r="F167" s="13">
        <f t="shared" si="185"/>
        <v>5598.7267482650732</v>
      </c>
      <c r="G167" s="13">
        <f t="shared" si="185"/>
        <v>7058.06538270294</v>
      </c>
      <c r="H167" s="109">
        <f t="shared" si="177"/>
        <v>26.065544900723815</v>
      </c>
      <c r="I167" s="110">
        <f>(G167/G$181)*100</f>
        <v>60.252457752119348</v>
      </c>
      <c r="J167" s="14">
        <f t="shared" si="186"/>
        <v>559744</v>
      </c>
      <c r="K167" s="14">
        <f t="shared" si="186"/>
        <v>518926</v>
      </c>
      <c r="L167" s="109">
        <f t="shared" si="178"/>
        <v>-7.2922621769951981</v>
      </c>
      <c r="M167" s="14">
        <f t="shared" si="187"/>
        <v>1159027</v>
      </c>
      <c r="N167" s="14">
        <f t="shared" si="187"/>
        <v>1102793</v>
      </c>
      <c r="O167" s="109">
        <f t="shared" si="179"/>
        <v>-4.8518283008074876</v>
      </c>
      <c r="P167" s="110">
        <f>(N167/N$181)*100</f>
        <v>33.600594016448184</v>
      </c>
      <c r="Q167" s="14">
        <f t="shared" si="188"/>
        <v>0</v>
      </c>
      <c r="R167" s="14">
        <f t="shared" si="188"/>
        <v>0</v>
      </c>
      <c r="S167" s="117" t="s">
        <v>57</v>
      </c>
      <c r="T167" s="14">
        <f t="shared" si="189"/>
        <v>0</v>
      </c>
      <c r="U167" s="14">
        <f t="shared" si="189"/>
        <v>0</v>
      </c>
      <c r="V167" s="117" t="s">
        <v>57</v>
      </c>
      <c r="W167" s="117" t="s">
        <v>57</v>
      </c>
      <c r="X167" s="13">
        <f t="shared" si="190"/>
        <v>132140.5159344383</v>
      </c>
      <c r="Y167" s="13">
        <f t="shared" si="190"/>
        <v>109665.190225019</v>
      </c>
      <c r="Z167" s="109">
        <f t="shared" si="182"/>
        <v>-17.008655937570623</v>
      </c>
      <c r="AA167" s="13">
        <f t="shared" si="191"/>
        <v>315326.82351848669</v>
      </c>
      <c r="AB167" s="13">
        <f t="shared" si="191"/>
        <v>266809.21516827302</v>
      </c>
      <c r="AC167" s="109">
        <f t="shared" si="183"/>
        <v>-15.386451367772469</v>
      </c>
      <c r="AD167" s="110">
        <f>(AB167/AB$181)*100</f>
        <v>78.709669511266625</v>
      </c>
    </row>
    <row r="168" spans="1:33">
      <c r="A168" s="8"/>
      <c r="B168" s="120" t="s">
        <v>5</v>
      </c>
      <c r="C168" s="13">
        <f t="shared" si="184"/>
        <v>1737.6597240790816</v>
      </c>
      <c r="D168" s="13">
        <f t="shared" si="184"/>
        <v>2651.4595972778302</v>
      </c>
      <c r="E168" s="109">
        <f t="shared" si="176"/>
        <v>52.58796417595746</v>
      </c>
      <c r="F168" s="13">
        <f t="shared" si="185"/>
        <v>4199.56580451847</v>
      </c>
      <c r="G168" s="13">
        <f t="shared" si="185"/>
        <v>5945.2191108518318</v>
      </c>
      <c r="H168" s="109">
        <f t="shared" si="177"/>
        <v>41.56747120035952</v>
      </c>
      <c r="I168" s="110">
        <f>(G168/G$182)*100</f>
        <v>17.956416433690062</v>
      </c>
      <c r="J168" s="14">
        <f t="shared" si="186"/>
        <v>68</v>
      </c>
      <c r="K168" s="14">
        <f t="shared" si="186"/>
        <v>76</v>
      </c>
      <c r="L168" s="109">
        <f t="shared" si="178"/>
        <v>11.76470588235294</v>
      </c>
      <c r="M168" s="14">
        <f t="shared" si="187"/>
        <v>153</v>
      </c>
      <c r="N168" s="14">
        <f t="shared" si="187"/>
        <v>246</v>
      </c>
      <c r="O168" s="109">
        <f t="shared" si="179"/>
        <v>60.784313725490193</v>
      </c>
      <c r="P168" s="110">
        <f>(N168/N$182)*100</f>
        <v>88.172043010752688</v>
      </c>
      <c r="Q168" s="14">
        <f t="shared" si="188"/>
        <v>1994574</v>
      </c>
      <c r="R168" s="14">
        <f t="shared" si="188"/>
        <v>3228145</v>
      </c>
      <c r="S168" s="109">
        <f t="shared" si="180"/>
        <v>61.846339118027203</v>
      </c>
      <c r="T168" s="14">
        <f t="shared" si="189"/>
        <v>7200560</v>
      </c>
      <c r="U168" s="14">
        <f t="shared" si="189"/>
        <v>17373211</v>
      </c>
      <c r="V168" s="109">
        <f t="shared" si="181"/>
        <v>141.27583132423035</v>
      </c>
      <c r="W168" s="110">
        <f>(U168/U$182)*100</f>
        <v>99.964544175442924</v>
      </c>
      <c r="X168" s="13">
        <f t="shared" si="190"/>
        <v>33760.200657943496</v>
      </c>
      <c r="Y168" s="13">
        <f t="shared" si="190"/>
        <v>55097.085338848301</v>
      </c>
      <c r="Z168" s="109">
        <f t="shared" si="182"/>
        <v>63.201296986024914</v>
      </c>
      <c r="AA168" s="13">
        <f t="shared" si="191"/>
        <v>85148.114180937191</v>
      </c>
      <c r="AB168" s="13">
        <f t="shared" si="191"/>
        <v>249261.42902715527</v>
      </c>
      <c r="AC168" s="109">
        <f t="shared" si="183"/>
        <v>192.73863716756219</v>
      </c>
      <c r="AD168" s="110">
        <f>(AB168/AB$182)*100</f>
        <v>99.948564562052894</v>
      </c>
    </row>
    <row r="169" spans="1:33">
      <c r="A169" s="8"/>
      <c r="B169" s="120" t="s">
        <v>6</v>
      </c>
      <c r="C169" s="13">
        <f t="shared" si="184"/>
        <v>5.3601818319453542</v>
      </c>
      <c r="D169" s="13">
        <f t="shared" si="184"/>
        <v>5.8822240019999983</v>
      </c>
      <c r="E169" s="109">
        <f t="shared" si="176"/>
        <v>9.739262331426934</v>
      </c>
      <c r="F169" s="13">
        <f t="shared" si="185"/>
        <v>31.464685927125679</v>
      </c>
      <c r="G169" s="13">
        <f t="shared" si="185"/>
        <v>34.218713073880004</v>
      </c>
      <c r="H169" s="109">
        <f t="shared" si="177"/>
        <v>8.7527558772804426</v>
      </c>
      <c r="I169" s="110">
        <f>(G169/G$183)*100</f>
        <v>9.3789380561567768</v>
      </c>
      <c r="J169" s="14">
        <f t="shared" si="186"/>
        <v>26</v>
      </c>
      <c r="K169" s="14">
        <f t="shared" si="186"/>
        <v>17</v>
      </c>
      <c r="L169" s="109">
        <f t="shared" si="178"/>
        <v>-34.615384615384613</v>
      </c>
      <c r="M169" s="14">
        <f t="shared" si="187"/>
        <v>69</v>
      </c>
      <c r="N169" s="14">
        <f t="shared" si="187"/>
        <v>74</v>
      </c>
      <c r="O169" s="109">
        <f t="shared" si="179"/>
        <v>7.2463768115942031</v>
      </c>
      <c r="P169" s="110">
        <f>(N169/N$183)*100</f>
        <v>5.4014598540145986</v>
      </c>
      <c r="Q169" s="14">
        <f t="shared" si="188"/>
        <v>47353</v>
      </c>
      <c r="R169" s="14">
        <f t="shared" si="188"/>
        <v>170677</v>
      </c>
      <c r="S169" s="109">
        <f t="shared" si="180"/>
        <v>260.43545287521385</v>
      </c>
      <c r="T169" s="14">
        <f t="shared" si="189"/>
        <v>171917</v>
      </c>
      <c r="U169" s="14">
        <f t="shared" si="189"/>
        <v>632939</v>
      </c>
      <c r="V169" s="109">
        <f t="shared" si="181"/>
        <v>268.1654519332003</v>
      </c>
      <c r="W169" s="110">
        <f>(U169/U$183)*100</f>
        <v>69.446209111386864</v>
      </c>
      <c r="X169" s="13">
        <f t="shared" si="190"/>
        <v>7438.6027042000005</v>
      </c>
      <c r="Y169" s="13">
        <f t="shared" si="190"/>
        <v>14976.753332800001</v>
      </c>
      <c r="Z169" s="109">
        <f t="shared" si="182"/>
        <v>101.33826107346468</v>
      </c>
      <c r="AA169" s="13">
        <f t="shared" si="191"/>
        <v>16689.4148107</v>
      </c>
      <c r="AB169" s="13">
        <f t="shared" si="191"/>
        <v>88217.865315200004</v>
      </c>
      <c r="AC169" s="109">
        <f t="shared" si="183"/>
        <v>428.58573123032056</v>
      </c>
      <c r="AD169" s="110">
        <f>(AB169/AB$183)*100</f>
        <v>96.481149240800391</v>
      </c>
    </row>
    <row r="170" spans="1:33">
      <c r="A170" s="8"/>
      <c r="B170" s="120" t="s">
        <v>25</v>
      </c>
      <c r="C170" s="13">
        <f t="shared" si="184"/>
        <v>346.60277780609596</v>
      </c>
      <c r="D170" s="13">
        <f t="shared" si="184"/>
        <v>915.33259121866263</v>
      </c>
      <c r="E170" s="109">
        <f t="shared" si="176"/>
        <v>164.08691730991777</v>
      </c>
      <c r="F170" s="13">
        <f t="shared" si="185"/>
        <v>980.32876530418389</v>
      </c>
      <c r="G170" s="13">
        <f t="shared" si="185"/>
        <v>1412.8263047714458</v>
      </c>
      <c r="H170" s="109">
        <f t="shared" si="177"/>
        <v>44.117601642859405</v>
      </c>
      <c r="I170" s="110">
        <f>(G170/G$184)*100</f>
        <v>93.727428251200479</v>
      </c>
      <c r="J170" s="14">
        <f t="shared" si="186"/>
        <v>518</v>
      </c>
      <c r="K170" s="14">
        <f t="shared" si="186"/>
        <v>307</v>
      </c>
      <c r="L170" s="109">
        <f t="shared" si="178"/>
        <v>-40.733590733590738</v>
      </c>
      <c r="M170" s="14">
        <f t="shared" si="187"/>
        <v>1341</v>
      </c>
      <c r="N170" s="14">
        <f t="shared" si="187"/>
        <v>1280</v>
      </c>
      <c r="O170" s="109">
        <f t="shared" si="179"/>
        <v>-4.5488441461595821</v>
      </c>
      <c r="P170" s="110">
        <f>(N170/N$184)*100</f>
        <v>30.16022620169651</v>
      </c>
      <c r="Q170" s="14">
        <f t="shared" si="188"/>
        <v>6295770</v>
      </c>
      <c r="R170" s="14">
        <f t="shared" si="188"/>
        <v>5002801</v>
      </c>
      <c r="S170" s="109">
        <f t="shared" si="180"/>
        <v>-20.537106660503799</v>
      </c>
      <c r="T170" s="14">
        <f t="shared" si="189"/>
        <v>10663460</v>
      </c>
      <c r="U170" s="14">
        <f t="shared" si="189"/>
        <v>10398068</v>
      </c>
      <c r="V170" s="109">
        <f t="shared" si="181"/>
        <v>-2.4887981949573588</v>
      </c>
      <c r="W170" s="110">
        <f>(U170/U$184)*100</f>
        <v>74.54530386296716</v>
      </c>
      <c r="X170" s="13">
        <f t="shared" si="190"/>
        <v>177642.27224641733</v>
      </c>
      <c r="Y170" s="13">
        <f t="shared" si="190"/>
        <v>175604.83374715981</v>
      </c>
      <c r="Z170" s="109">
        <f t="shared" si="182"/>
        <v>-1.14693336979572</v>
      </c>
      <c r="AA170" s="13">
        <f t="shared" si="191"/>
        <v>360097.09647272492</v>
      </c>
      <c r="AB170" s="13">
        <f t="shared" si="191"/>
        <v>441605.07613123918</v>
      </c>
      <c r="AC170" s="109">
        <f t="shared" si="183"/>
        <v>22.635000519835621</v>
      </c>
      <c r="AD170" s="110">
        <f>(AB170/AB$184)*100</f>
        <v>85.871156627069894</v>
      </c>
    </row>
    <row r="171" spans="1:33">
      <c r="A171" s="8"/>
      <c r="B171" s="120"/>
      <c r="C171" s="13"/>
      <c r="D171" s="13"/>
      <c r="E171" s="109"/>
      <c r="F171" s="13"/>
      <c r="G171" s="13"/>
      <c r="H171" s="109"/>
      <c r="I171" s="110"/>
      <c r="J171" s="14"/>
      <c r="K171" s="14"/>
      <c r="L171" s="109"/>
      <c r="M171" s="14"/>
      <c r="N171" s="14"/>
      <c r="O171" s="109"/>
      <c r="P171" s="110"/>
      <c r="Q171" s="14"/>
      <c r="R171" s="14"/>
      <c r="S171" s="109"/>
      <c r="T171" s="14"/>
      <c r="U171" s="14"/>
      <c r="V171" s="109"/>
      <c r="W171" s="110"/>
      <c r="X171" s="13"/>
      <c r="Y171" s="13"/>
      <c r="Z171" s="109"/>
      <c r="AA171" s="13"/>
      <c r="AB171" s="13"/>
      <c r="AC171" s="109"/>
      <c r="AD171" s="110"/>
    </row>
    <row r="172" spans="1:33" s="25" customFormat="1" ht="15">
      <c r="A172" s="17">
        <v>24</v>
      </c>
      <c r="B172" s="119" t="s">
        <v>52</v>
      </c>
      <c r="C172" s="12">
        <f>C173+C174+C175+C176+C177</f>
        <v>22736.839532702001</v>
      </c>
      <c r="D172" s="12">
        <f>D173+D174+D175+D176+D177</f>
        <v>21796.283306011002</v>
      </c>
      <c r="E172" s="107">
        <f t="shared" ref="E172:E177" si="192">((D172-C172)/C172)*100</f>
        <v>-4.1367060946980461</v>
      </c>
      <c r="F172" s="12">
        <f>F173+F174+F175+F176+F177</f>
        <v>36530.019161259006</v>
      </c>
      <c r="G172" s="12">
        <f>G173+G174+G175+G176+G177</f>
        <v>35600.681877823001</v>
      </c>
      <c r="H172" s="107">
        <f t="shared" ref="H172:H177" si="193">((G172-F172)/F172)*100</f>
        <v>-2.5440372186324787</v>
      </c>
      <c r="I172" s="108">
        <f>(G172/G$179)*100</f>
        <v>67.521112738689709</v>
      </c>
      <c r="J172" s="23">
        <f>J173+J174+J175+J176+J177</f>
        <v>1104813</v>
      </c>
      <c r="K172" s="23">
        <f>K173+K174+K175+K176+K177</f>
        <v>1066534</v>
      </c>
      <c r="L172" s="107">
        <f t="shared" ref="L172:L177" si="194">((K172-J172)/J172)*100</f>
        <v>-3.4647492381063585</v>
      </c>
      <c r="M172" s="23">
        <f>M173+M174+M175+M176+M177</f>
        <v>1915641</v>
      </c>
      <c r="N172" s="23">
        <f>N173+N174+N175+N176+N177</f>
        <v>2311806</v>
      </c>
      <c r="O172" s="107">
        <f t="shared" ref="O172:O177" si="195">((N172-M172)/M172)*100</f>
        <v>20.680545049933677</v>
      </c>
      <c r="P172" s="108">
        <f>(N172/N$179)*100</f>
        <v>66.74321223466481</v>
      </c>
      <c r="Q172" s="23">
        <f>Q173+Q174+Q175+Q176+Q177</f>
        <v>1019294</v>
      </c>
      <c r="R172" s="23">
        <f>R173+R174+R175+R176+R177</f>
        <v>1531808.9999999998</v>
      </c>
      <c r="S172" s="107">
        <f t="shared" ref="S172:S177" si="196">((R172-Q172)/Q172)*100</f>
        <v>50.281371223611615</v>
      </c>
      <c r="T172" s="23">
        <f>T173+T174+T175+T176+T177</f>
        <v>2443515</v>
      </c>
      <c r="U172" s="23">
        <f>U173+U174+U175+U176+U177</f>
        <v>3835220</v>
      </c>
      <c r="V172" s="107">
        <f t="shared" ref="V172:V177" si="197">((U172-T172)/T172)*100</f>
        <v>56.955042224009269</v>
      </c>
      <c r="W172" s="108">
        <f>(U172/U$179)*100</f>
        <v>11.896051041584533</v>
      </c>
      <c r="X172" s="12">
        <f>X173+X174+X175+X176+X177</f>
        <v>56757.848262060004</v>
      </c>
      <c r="Y172" s="12">
        <f>Y173+Y174+Y175+Y176+Y177</f>
        <v>92720.408079300003</v>
      </c>
      <c r="Z172" s="107">
        <f t="shared" ref="Z172:Z177" si="198">((Y172-X172)/X172)*100</f>
        <v>63.361386871459871</v>
      </c>
      <c r="AA172" s="12">
        <f>AA173+AA174+AA175+AA176+AA177</f>
        <v>93706.937809660012</v>
      </c>
      <c r="AB172" s="12">
        <f>AB173+AB174+AB175+AB176+AB177</f>
        <v>150621.4050268</v>
      </c>
      <c r="AC172" s="107">
        <f t="shared" ref="AC172:AC177" si="199">((AB172-AA172)/AA172)*100</f>
        <v>60.736663204965836</v>
      </c>
      <c r="AD172" s="108">
        <f>(AB172/AB$179)*100</f>
        <v>12.545187015179124</v>
      </c>
      <c r="AF172" s="115"/>
      <c r="AG172" s="115"/>
    </row>
    <row r="173" spans="1:33">
      <c r="A173" s="8"/>
      <c r="B173" s="120" t="s">
        <v>3</v>
      </c>
      <c r="C173" s="16">
        <v>2196.8719297000002</v>
      </c>
      <c r="D173" s="16">
        <v>1573.4268747000001</v>
      </c>
      <c r="E173" s="109">
        <f t="shared" si="192"/>
        <v>-28.378761937439673</v>
      </c>
      <c r="F173" s="16">
        <v>3655.2434928999996</v>
      </c>
      <c r="G173" s="16">
        <v>3355.4713191000001</v>
      </c>
      <c r="H173" s="109">
        <f t="shared" si="193"/>
        <v>-8.20115470781308</v>
      </c>
      <c r="I173" s="110">
        <f>(G173/G$180)*100</f>
        <v>55.648880244287888</v>
      </c>
      <c r="J173" s="104">
        <v>70005</v>
      </c>
      <c r="K173" s="104">
        <v>60174</v>
      </c>
      <c r="L173" s="109">
        <f t="shared" si="194"/>
        <v>-14.043282622669809</v>
      </c>
      <c r="M173" s="104">
        <v>117027</v>
      </c>
      <c r="N173" s="104">
        <v>128242</v>
      </c>
      <c r="O173" s="109">
        <f t="shared" si="195"/>
        <v>9.5832585642629482</v>
      </c>
      <c r="P173" s="110">
        <f>(N173/N$180)*100</f>
        <v>72.958042952638309</v>
      </c>
      <c r="Q173" s="104">
        <v>0</v>
      </c>
      <c r="R173" s="104">
        <v>0</v>
      </c>
      <c r="S173" s="117" t="s">
        <v>57</v>
      </c>
      <c r="T173" s="104">
        <v>0</v>
      </c>
      <c r="U173" s="104">
        <v>0</v>
      </c>
      <c r="V173" s="117" t="s">
        <v>57</v>
      </c>
      <c r="W173" s="117" t="s">
        <v>57</v>
      </c>
      <c r="X173" s="16">
        <v>950.56190000000015</v>
      </c>
      <c r="Y173" s="16">
        <v>1178.0038999999999</v>
      </c>
      <c r="Z173" s="109">
        <f t="shared" si="198"/>
        <v>23.927110901457311</v>
      </c>
      <c r="AA173" s="16">
        <v>1580.8574000000001</v>
      </c>
      <c r="AB173" s="16">
        <v>2446.2584999999999</v>
      </c>
      <c r="AC173" s="109">
        <f t="shared" si="199"/>
        <v>54.742515042786252</v>
      </c>
      <c r="AD173" s="110">
        <f>(AB173/AB$180)*100</f>
        <v>37.277606454209092</v>
      </c>
      <c r="AF173" s="115"/>
      <c r="AG173" s="115"/>
    </row>
    <row r="174" spans="1:33">
      <c r="A174" s="8"/>
      <c r="B174" s="120" t="s">
        <v>4</v>
      </c>
      <c r="C174" s="16">
        <v>2020.8948221000001</v>
      </c>
      <c r="D174" s="16">
        <v>2114.0138861</v>
      </c>
      <c r="E174" s="109">
        <f t="shared" si="192"/>
        <v>4.6078134785478788</v>
      </c>
      <c r="F174" s="16">
        <v>4421.5660736</v>
      </c>
      <c r="G174" s="16">
        <v>4656.0881074999998</v>
      </c>
      <c r="H174" s="109">
        <f t="shared" si="193"/>
        <v>5.3040490630744781</v>
      </c>
      <c r="I174" s="110">
        <f>(G174/G$181)*100</f>
        <v>39.747542247880659</v>
      </c>
      <c r="J174" s="104">
        <v>1033022</v>
      </c>
      <c r="K174" s="104">
        <v>1004260</v>
      </c>
      <c r="L174" s="109">
        <f t="shared" si="194"/>
        <v>-2.784258224897437</v>
      </c>
      <c r="M174" s="104">
        <v>1795584</v>
      </c>
      <c r="N174" s="104">
        <v>2179271</v>
      </c>
      <c r="O174" s="109">
        <f t="shared" si="195"/>
        <v>21.368368174365553</v>
      </c>
      <c r="P174" s="110">
        <f>(N174/N$181)*100</f>
        <v>66.399405983551816</v>
      </c>
      <c r="Q174" s="104">
        <v>0</v>
      </c>
      <c r="R174" s="104">
        <v>0</v>
      </c>
      <c r="S174" s="117" t="s">
        <v>57</v>
      </c>
      <c r="T174" s="104">
        <v>0</v>
      </c>
      <c r="U174" s="104">
        <v>0</v>
      </c>
      <c r="V174" s="117" t="s">
        <v>57</v>
      </c>
      <c r="W174" s="117" t="s">
        <v>57</v>
      </c>
      <c r="X174" s="16">
        <v>31468.046200000004</v>
      </c>
      <c r="Y174" s="16">
        <v>33136.902200000004</v>
      </c>
      <c r="Z174" s="109">
        <f t="shared" si="198"/>
        <v>5.3033352925482848</v>
      </c>
      <c r="AA174" s="16">
        <v>52996.266200000013</v>
      </c>
      <c r="AB174" s="16">
        <v>72169.73980000001</v>
      </c>
      <c r="AC174" s="109">
        <f t="shared" si="199"/>
        <v>36.178914053382869</v>
      </c>
      <c r="AD174" s="110">
        <f>(AB174/AB$181)*100</f>
        <v>21.290330488733371</v>
      </c>
      <c r="AF174" s="115"/>
      <c r="AG174" s="115"/>
    </row>
    <row r="175" spans="1:33">
      <c r="A175" s="8"/>
      <c r="B175" s="120" t="s">
        <v>5</v>
      </c>
      <c r="C175" s="16">
        <v>18044.188395536999</v>
      </c>
      <c r="D175" s="16">
        <v>17912.993874572003</v>
      </c>
      <c r="E175" s="109">
        <f t="shared" si="192"/>
        <v>-0.72707354905164878</v>
      </c>
      <c r="F175" s="16">
        <v>25887.452645572001</v>
      </c>
      <c r="G175" s="16">
        <v>27163.943470705002</v>
      </c>
      <c r="H175" s="109">
        <f t="shared" si="193"/>
        <v>4.9309248098280651</v>
      </c>
      <c r="I175" s="110">
        <f>(G175/G$182)*100</f>
        <v>82.043583566309934</v>
      </c>
      <c r="J175" s="104">
        <v>20</v>
      </c>
      <c r="K175" s="104">
        <v>11</v>
      </c>
      <c r="L175" s="109">
        <f t="shared" si="194"/>
        <v>-45</v>
      </c>
      <c r="M175" s="104">
        <v>33</v>
      </c>
      <c r="N175" s="104">
        <v>33</v>
      </c>
      <c r="O175" s="109">
        <f t="shared" si="195"/>
        <v>0</v>
      </c>
      <c r="P175" s="110">
        <f>(N175/N$182)*100</f>
        <v>11.827956989247312</v>
      </c>
      <c r="Q175" s="104">
        <v>2033</v>
      </c>
      <c r="R175" s="104">
        <v>1773</v>
      </c>
      <c r="S175" s="109">
        <f t="shared" si="196"/>
        <v>-12.788981800295129</v>
      </c>
      <c r="T175" s="104">
        <v>7952</v>
      </c>
      <c r="U175" s="104">
        <v>6162</v>
      </c>
      <c r="V175" s="109">
        <f t="shared" si="197"/>
        <v>-22.510060362173036</v>
      </c>
      <c r="W175" s="110">
        <f>(U175/U$182)*100</f>
        <v>3.5455824557076944E-2</v>
      </c>
      <c r="X175" s="16">
        <v>55.639145400000018</v>
      </c>
      <c r="Y175" s="16">
        <v>54.387396800000005</v>
      </c>
      <c r="Z175" s="109">
        <f t="shared" si="198"/>
        <v>-2.2497624487237595</v>
      </c>
      <c r="AA175" s="16">
        <v>97.829089400000015</v>
      </c>
      <c r="AB175" s="16">
        <v>128.27468629999998</v>
      </c>
      <c r="AC175" s="109">
        <f t="shared" si="199"/>
        <v>31.121210558870811</v>
      </c>
      <c r="AD175" s="110">
        <f>(AB175/AB$182)*100</f>
        <v>5.1435437947103667E-2</v>
      </c>
      <c r="AF175" s="115"/>
      <c r="AG175" s="115"/>
    </row>
    <row r="176" spans="1:33">
      <c r="A176" s="8"/>
      <c r="B176" s="120" t="s">
        <v>6</v>
      </c>
      <c r="C176" s="16">
        <v>460.15368646500019</v>
      </c>
      <c r="D176" s="16">
        <v>160.91112006999998</v>
      </c>
      <c r="E176" s="109">
        <f t="shared" si="192"/>
        <v>-65.031004900524891</v>
      </c>
      <c r="F176" s="16">
        <v>2508.8929581560001</v>
      </c>
      <c r="G176" s="16">
        <v>330.62763593700004</v>
      </c>
      <c r="H176" s="109">
        <f t="shared" si="193"/>
        <v>-86.821771934821541</v>
      </c>
      <c r="I176" s="110">
        <f>(G176/G$183)*100</f>
        <v>90.62106194384323</v>
      </c>
      <c r="J176" s="104">
        <v>468</v>
      </c>
      <c r="K176" s="104">
        <v>591</v>
      </c>
      <c r="L176" s="109">
        <f t="shared" si="194"/>
        <v>26.282051282051285</v>
      </c>
      <c r="M176" s="104">
        <v>742</v>
      </c>
      <c r="N176" s="104">
        <v>1296</v>
      </c>
      <c r="O176" s="109">
        <f t="shared" si="195"/>
        <v>74.66307277628033</v>
      </c>
      <c r="P176" s="110">
        <f>(N176/N$183)*100</f>
        <v>94.598540145985396</v>
      </c>
      <c r="Q176" s="104">
        <v>228485</v>
      </c>
      <c r="R176" s="104">
        <v>150501</v>
      </c>
      <c r="S176" s="109">
        <f t="shared" si="196"/>
        <v>-34.13090574873624</v>
      </c>
      <c r="T176" s="104">
        <v>401260</v>
      </c>
      <c r="U176" s="104">
        <v>278470</v>
      </c>
      <c r="V176" s="109">
        <f t="shared" si="197"/>
        <v>-30.601106514479394</v>
      </c>
      <c r="W176" s="110">
        <f>(U176/U$183)*100</f>
        <v>30.553790888613126</v>
      </c>
      <c r="X176" s="16">
        <v>17435.521330899996</v>
      </c>
      <c r="Y176" s="16">
        <v>1177.5048391999997</v>
      </c>
      <c r="Z176" s="109">
        <f t="shared" si="198"/>
        <v>-93.246517744707901</v>
      </c>
      <c r="AA176" s="16">
        <v>18585.671165099997</v>
      </c>
      <c r="AB176" s="16">
        <v>3217.4731000000002</v>
      </c>
      <c r="AC176" s="109">
        <f t="shared" si="199"/>
        <v>-82.688421249797315</v>
      </c>
      <c r="AD176" s="110">
        <f>(AB176/AB$183)*100</f>
        <v>3.5188507591996121</v>
      </c>
      <c r="AF176" s="115"/>
      <c r="AG176" s="115"/>
    </row>
    <row r="177" spans="1:33">
      <c r="A177" s="8"/>
      <c r="B177" s="120" t="s">
        <v>25</v>
      </c>
      <c r="C177" s="16">
        <v>14.730698899999986</v>
      </c>
      <c r="D177" s="16">
        <v>34.937550568999995</v>
      </c>
      <c r="E177" s="109">
        <f t="shared" si="192"/>
        <v>137.17510490286398</v>
      </c>
      <c r="F177" s="16">
        <v>56.863991030999983</v>
      </c>
      <c r="G177" s="16">
        <v>94.551344580999995</v>
      </c>
      <c r="H177" s="109">
        <f t="shared" si="193"/>
        <v>66.2763074956423</v>
      </c>
      <c r="I177" s="110">
        <f>(G177/G$184)*100</f>
        <v>6.2725717487995327</v>
      </c>
      <c r="J177" s="104">
        <v>1298</v>
      </c>
      <c r="K177" s="104">
        <v>1498</v>
      </c>
      <c r="L177" s="109">
        <f t="shared" si="194"/>
        <v>15.408320493066254</v>
      </c>
      <c r="M177" s="104">
        <v>2255</v>
      </c>
      <c r="N177" s="104">
        <v>2964</v>
      </c>
      <c r="O177" s="109">
        <f t="shared" si="195"/>
        <v>31.441241685144121</v>
      </c>
      <c r="P177" s="110">
        <f>(N177/N$184)*100</f>
        <v>69.839773798303483</v>
      </c>
      <c r="Q177" s="104">
        <v>788776</v>
      </c>
      <c r="R177" s="104">
        <v>1379534.9999999998</v>
      </c>
      <c r="S177" s="109">
        <f t="shared" si="196"/>
        <v>74.895661125592028</v>
      </c>
      <c r="T177" s="104">
        <v>2034303</v>
      </c>
      <c r="U177" s="104">
        <v>3550588</v>
      </c>
      <c r="V177" s="109">
        <f t="shared" si="197"/>
        <v>74.535848396232026</v>
      </c>
      <c r="W177" s="110">
        <f>(U177/U$184)*100</f>
        <v>25.454696137032844</v>
      </c>
      <c r="X177" s="16">
        <v>6848.0796857599998</v>
      </c>
      <c r="Y177" s="16">
        <v>57173.609743299996</v>
      </c>
      <c r="Z177" s="109">
        <f t="shared" si="198"/>
        <v>734.88528707088005</v>
      </c>
      <c r="AA177" s="16">
        <v>20446.31395516</v>
      </c>
      <c r="AB177" s="16">
        <v>72659.658940499998</v>
      </c>
      <c r="AC177" s="109">
        <f t="shared" si="199"/>
        <v>255.3680096072427</v>
      </c>
      <c r="AD177" s="110">
        <f>(AB177/AB$184)*100</f>
        <v>14.128843372930108</v>
      </c>
      <c r="AF177" s="115"/>
      <c r="AG177" s="115"/>
    </row>
    <row r="178" spans="1:33">
      <c r="A178" s="8"/>
      <c r="B178" s="120"/>
      <c r="C178" s="16"/>
      <c r="D178" s="16"/>
      <c r="E178" s="109"/>
      <c r="F178" s="16"/>
      <c r="G178" s="16"/>
      <c r="H178" s="109"/>
      <c r="I178" s="110"/>
      <c r="J178" s="104"/>
      <c r="K178" s="104"/>
      <c r="L178" s="109"/>
      <c r="M178" s="104"/>
      <c r="N178" s="104"/>
      <c r="O178" s="109"/>
      <c r="P178" s="110"/>
      <c r="Q178" s="104"/>
      <c r="R178" s="104"/>
      <c r="S178" s="109"/>
      <c r="T178" s="104"/>
      <c r="U178" s="104"/>
      <c r="V178" s="109"/>
      <c r="W178" s="110"/>
      <c r="X178" s="16"/>
      <c r="Y178" s="16"/>
      <c r="Z178" s="109"/>
      <c r="AA178" s="16"/>
      <c r="AB178" s="16"/>
      <c r="AC178" s="109"/>
      <c r="AD178" s="110"/>
    </row>
    <row r="179" spans="1:33" s="25" customFormat="1" ht="15">
      <c r="A179" s="22"/>
      <c r="B179" s="119" t="s">
        <v>11</v>
      </c>
      <c r="C179" s="12">
        <f>C180+C181+C182+C183+C184</f>
        <v>28868.677689225729</v>
      </c>
      <c r="D179" s="12">
        <f>D180+D181+D182+D183+D184</f>
        <v>30009.478565468951</v>
      </c>
      <c r="E179" s="107">
        <f t="shared" ref="E179:E184" si="200">((D179-C179)/C179)*100</f>
        <v>3.9516907858546904</v>
      </c>
      <c r="F179" s="12">
        <f>F180+F181+F182+F183+F184</f>
        <v>49335.435441139736</v>
      </c>
      <c r="G179" s="12">
        <f>G180+G181+G182+G183+G184</f>
        <v>52725.259454179213</v>
      </c>
      <c r="H179" s="107">
        <f t="shared" ref="H179:H184" si="201">((G179-F179)/F179)*100</f>
        <v>6.8709721171585674</v>
      </c>
      <c r="I179" s="108">
        <f>(G179/G$179)*100</f>
        <v>100</v>
      </c>
      <c r="J179" s="23">
        <f>J180+J181+J182+J183+J184</f>
        <v>1681238</v>
      </c>
      <c r="K179" s="23">
        <f>K180+K181+K182+K183+K184</f>
        <v>1606343</v>
      </c>
      <c r="L179" s="107">
        <f t="shared" ref="L179:L184" si="202">((K179-J179)/J179)*100</f>
        <v>-4.4547529855975183</v>
      </c>
      <c r="M179" s="23">
        <f>M180+M181+M182+M183+M184</f>
        <v>3105611</v>
      </c>
      <c r="N179" s="23">
        <f>N180+N181+N182+N183+N184</f>
        <v>3463732</v>
      </c>
      <c r="O179" s="107">
        <f t="shared" ref="O179:O184" si="203">((N179-M179)/M179)*100</f>
        <v>11.531418455176775</v>
      </c>
      <c r="P179" s="108">
        <f>(N179/N$179)*100</f>
        <v>100</v>
      </c>
      <c r="Q179" s="23">
        <f>Q180+Q181+Q182+Q183+Q184</f>
        <v>9356991</v>
      </c>
      <c r="R179" s="23">
        <f>R180+R181+R182+R183+R184</f>
        <v>9933432</v>
      </c>
      <c r="S179" s="107">
        <f t="shared" ref="S179:S184" si="204">((R179-Q179)/Q179)*100</f>
        <v>6.160538147359552</v>
      </c>
      <c r="T179" s="23">
        <f>T180+T181+T182+T183+T184</f>
        <v>20479452</v>
      </c>
      <c r="U179" s="23">
        <f>U180+U181+U182+U183+U184</f>
        <v>32239438</v>
      </c>
      <c r="V179" s="107">
        <f t="shared" ref="V179:V184" si="205">((U179-T179)/T179)*100</f>
        <v>57.423343163674502</v>
      </c>
      <c r="W179" s="108">
        <f>(U179/U$179)*100</f>
        <v>100</v>
      </c>
      <c r="X179" s="12">
        <f>X180+X181+X182+X183+X184</f>
        <v>409941.33297471411</v>
      </c>
      <c r="Y179" s="12">
        <f>Y180+Y181+Y182+Y183+Y184</f>
        <v>449878.87833496812</v>
      </c>
      <c r="Z179" s="107">
        <f t="shared" ref="Z179:Z184" si="206">((Y179-X179)/X179)*100</f>
        <v>9.7422587447939595</v>
      </c>
      <c r="AA179" s="12">
        <f>AA180+AA181+AA182+AA183+AA184</f>
        <v>875033.36053435679</v>
      </c>
      <c r="AB179" s="12">
        <f>AB180+AB181+AB182+AB183+AB184</f>
        <v>1200631.0056960867</v>
      </c>
      <c r="AC179" s="107">
        <f t="shared" ref="AC179:AC184" si="207">((AB179-AA179)/AA179)*100</f>
        <v>37.209740776385615</v>
      </c>
      <c r="AD179" s="108">
        <f>(AB179/AB$179)*100</f>
        <v>100</v>
      </c>
    </row>
    <row r="180" spans="1:33">
      <c r="A180" s="8"/>
      <c r="B180" s="120" t="s">
        <v>3</v>
      </c>
      <c r="C180" s="11">
        <f>C166+C173</f>
        <v>3301.7891525784398</v>
      </c>
      <c r="D180" s="11">
        <f>D166+D173</f>
        <v>2788.6839980069462</v>
      </c>
      <c r="E180" s="109">
        <f t="shared" si="200"/>
        <v>-15.540215648561281</v>
      </c>
      <c r="F180" s="11">
        <f>F166+F173</f>
        <v>5650.5737687658793</v>
      </c>
      <c r="G180" s="11">
        <f>G166+G173</f>
        <v>6029.7193840561131</v>
      </c>
      <c r="H180" s="109">
        <f t="shared" si="201"/>
        <v>6.7098604638346586</v>
      </c>
      <c r="I180" s="110">
        <f>(G180/G$180)*100</f>
        <v>100</v>
      </c>
      <c r="J180" s="15">
        <f>J166+J173</f>
        <v>86074</v>
      </c>
      <c r="K180" s="15">
        <f>K166+K173</f>
        <v>80657</v>
      </c>
      <c r="L180" s="109">
        <f t="shared" si="202"/>
        <v>-6.2934219392615658</v>
      </c>
      <c r="M180" s="15">
        <f>M166+M173</f>
        <v>146407</v>
      </c>
      <c r="N180" s="15">
        <f>N166+N173</f>
        <v>175775</v>
      </c>
      <c r="O180" s="109">
        <f t="shared" si="203"/>
        <v>20.059150177245623</v>
      </c>
      <c r="P180" s="110">
        <f>(N180/N$180)*100</f>
        <v>100</v>
      </c>
      <c r="Q180" s="15">
        <f>Q166+Q173</f>
        <v>0</v>
      </c>
      <c r="R180" s="15">
        <f>R166+R173</f>
        <v>0</v>
      </c>
      <c r="S180" s="117" t="s">
        <v>57</v>
      </c>
      <c r="T180" s="15">
        <f>T166+T173</f>
        <v>0</v>
      </c>
      <c r="U180" s="15">
        <f>U166+U173</f>
        <v>0</v>
      </c>
      <c r="V180" s="117" t="s">
        <v>57</v>
      </c>
      <c r="W180" s="117" t="s">
        <v>57</v>
      </c>
      <c r="X180" s="11">
        <f>X166+X173</f>
        <v>3152.4550696550018</v>
      </c>
      <c r="Y180" s="11">
        <f>Y166+Y173</f>
        <v>2992.6115118409998</v>
      </c>
      <c r="Z180" s="109">
        <f t="shared" si="206"/>
        <v>-5.0704468194528447</v>
      </c>
      <c r="AA180" s="11">
        <f>AA166+AA173</f>
        <v>5645.8311418480016</v>
      </c>
      <c r="AB180" s="11">
        <f>AB166+AB173</f>
        <v>6562.2735274189999</v>
      </c>
      <c r="AC180" s="109">
        <f t="shared" si="207"/>
        <v>16.232196155817498</v>
      </c>
      <c r="AD180" s="110">
        <f>(AB180/AB$180)*100</f>
        <v>100</v>
      </c>
    </row>
    <row r="181" spans="1:33">
      <c r="A181" s="8"/>
      <c r="B181" s="120" t="s">
        <v>4</v>
      </c>
      <c r="C181" s="11">
        <f t="shared" ref="C181:D184" si="208">C167+C174</f>
        <v>4958.1930720281689</v>
      </c>
      <c r="D181" s="11">
        <f t="shared" si="208"/>
        <v>5539.2776097525066</v>
      </c>
      <c r="E181" s="109">
        <f t="shared" si="200"/>
        <v>11.719683547672796</v>
      </c>
      <c r="F181" s="11">
        <f t="shared" ref="F181:G184" si="209">F167+F174</f>
        <v>10020.292821865074</v>
      </c>
      <c r="G181" s="11">
        <f t="shared" si="209"/>
        <v>11714.15349020294</v>
      </c>
      <c r="H181" s="109">
        <f t="shared" si="201"/>
        <v>16.904303082258508</v>
      </c>
      <c r="I181" s="110">
        <f>(G181/G$181)*100</f>
        <v>100</v>
      </c>
      <c r="J181" s="15">
        <f t="shared" ref="J181:K184" si="210">J167+J174</f>
        <v>1592766</v>
      </c>
      <c r="K181" s="15">
        <f t="shared" si="210"/>
        <v>1523186</v>
      </c>
      <c r="L181" s="109">
        <f t="shared" si="202"/>
        <v>-4.3685010855329658</v>
      </c>
      <c r="M181" s="15">
        <f t="shared" ref="M181:N184" si="211">M167+M174</f>
        <v>2954611</v>
      </c>
      <c r="N181" s="15">
        <f t="shared" si="211"/>
        <v>3282064</v>
      </c>
      <c r="O181" s="109">
        <f t="shared" si="203"/>
        <v>11.082778748200694</v>
      </c>
      <c r="P181" s="110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117" t="s">
        <v>57</v>
      </c>
      <c r="T181" s="15">
        <f t="shared" ref="T181:U184" si="213">T167+T174</f>
        <v>0</v>
      </c>
      <c r="U181" s="15">
        <f t="shared" si="213"/>
        <v>0</v>
      </c>
      <c r="V181" s="117" t="s">
        <v>57</v>
      </c>
      <c r="W181" s="117" t="s">
        <v>57</v>
      </c>
      <c r="X181" s="11">
        <f t="shared" ref="X181:Y184" si="214">X167+X174</f>
        <v>163608.56213443831</v>
      </c>
      <c r="Y181" s="11">
        <f t="shared" si="214"/>
        <v>142802.09242501901</v>
      </c>
      <c r="Z181" s="109">
        <f t="shared" si="206"/>
        <v>-12.717225454449304</v>
      </c>
      <c r="AA181" s="11">
        <f t="shared" ref="AA181:AB184" si="215">AA167+AA174</f>
        <v>368323.08971848671</v>
      </c>
      <c r="AB181" s="11">
        <f t="shared" si="215"/>
        <v>338978.95496827306</v>
      </c>
      <c r="AC181" s="109">
        <f t="shared" si="207"/>
        <v>-7.9669549830942401</v>
      </c>
      <c r="AD181" s="110">
        <f>(AB181/AB$181)*100</f>
        <v>100</v>
      </c>
    </row>
    <row r="182" spans="1:33">
      <c r="A182" s="8"/>
      <c r="B182" s="120" t="s">
        <v>5</v>
      </c>
      <c r="C182" s="11">
        <f t="shared" si="208"/>
        <v>19781.848119616079</v>
      </c>
      <c r="D182" s="11">
        <f t="shared" si="208"/>
        <v>20564.453471849833</v>
      </c>
      <c r="E182" s="109">
        <f t="shared" si="200"/>
        <v>3.9561791572836214</v>
      </c>
      <c r="F182" s="11">
        <f t="shared" si="209"/>
        <v>30087.018450090472</v>
      </c>
      <c r="G182" s="11">
        <f t="shared" si="209"/>
        <v>33109.162581556833</v>
      </c>
      <c r="H182" s="109">
        <f t="shared" si="201"/>
        <v>10.044678027766734</v>
      </c>
      <c r="I182" s="110">
        <f>(G182/G$182)*100</f>
        <v>100</v>
      </c>
      <c r="J182" s="15">
        <f t="shared" si="210"/>
        <v>88</v>
      </c>
      <c r="K182" s="15">
        <f t="shared" si="210"/>
        <v>87</v>
      </c>
      <c r="L182" s="109">
        <f t="shared" si="202"/>
        <v>-1.1363636363636365</v>
      </c>
      <c r="M182" s="15">
        <f t="shared" si="211"/>
        <v>186</v>
      </c>
      <c r="N182" s="15">
        <f t="shared" si="211"/>
        <v>279</v>
      </c>
      <c r="O182" s="109">
        <f t="shared" si="203"/>
        <v>50</v>
      </c>
      <c r="P182" s="110">
        <f>(N182/N$182)*100</f>
        <v>100</v>
      </c>
      <c r="Q182" s="15">
        <f t="shared" si="212"/>
        <v>1996607</v>
      </c>
      <c r="R182" s="15">
        <f t="shared" si="212"/>
        <v>3229918</v>
      </c>
      <c r="S182" s="109">
        <f t="shared" si="204"/>
        <v>61.770343387556991</v>
      </c>
      <c r="T182" s="15">
        <f t="shared" si="213"/>
        <v>7208512</v>
      </c>
      <c r="U182" s="15">
        <f t="shared" si="213"/>
        <v>17379373</v>
      </c>
      <c r="V182" s="109">
        <f t="shared" si="205"/>
        <v>141.09515250858985</v>
      </c>
      <c r="W182" s="110">
        <f>(U182/U$182)*100</f>
        <v>100</v>
      </c>
      <c r="X182" s="11">
        <f t="shared" si="214"/>
        <v>33815.839803343493</v>
      </c>
      <c r="Y182" s="11">
        <f t="shared" si="214"/>
        <v>55151.472735648298</v>
      </c>
      <c r="Z182" s="109">
        <f t="shared" si="206"/>
        <v>63.093606594964037</v>
      </c>
      <c r="AA182" s="11">
        <f t="shared" si="215"/>
        <v>85245.943270337186</v>
      </c>
      <c r="AB182" s="11">
        <f t="shared" si="215"/>
        <v>249389.70371345527</v>
      </c>
      <c r="AC182" s="109">
        <f t="shared" si="207"/>
        <v>192.55316340693807</v>
      </c>
      <c r="AD182" s="110">
        <f>(AB182/AB$182)*100</f>
        <v>100</v>
      </c>
    </row>
    <row r="183" spans="1:33">
      <c r="A183" s="8"/>
      <c r="B183" s="120" t="s">
        <v>6</v>
      </c>
      <c r="C183" s="11">
        <f t="shared" si="208"/>
        <v>465.51386829694553</v>
      </c>
      <c r="D183" s="11">
        <f t="shared" si="208"/>
        <v>166.79334407199997</v>
      </c>
      <c r="E183" s="109">
        <f t="shared" si="200"/>
        <v>-64.170059061354408</v>
      </c>
      <c r="F183" s="11">
        <f t="shared" si="209"/>
        <v>2540.3576440831257</v>
      </c>
      <c r="G183" s="11">
        <f t="shared" si="209"/>
        <v>364.84634901088003</v>
      </c>
      <c r="H183" s="109">
        <f t="shared" si="201"/>
        <v>-85.637992750325438</v>
      </c>
      <c r="I183" s="110">
        <f>(G183/G$183)*100</f>
        <v>100</v>
      </c>
      <c r="J183" s="15">
        <f t="shared" si="210"/>
        <v>494</v>
      </c>
      <c r="K183" s="15">
        <f t="shared" si="210"/>
        <v>608</v>
      </c>
      <c r="L183" s="109">
        <f t="shared" si="202"/>
        <v>23.076923076923077</v>
      </c>
      <c r="M183" s="15">
        <f t="shared" si="211"/>
        <v>811</v>
      </c>
      <c r="N183" s="15">
        <f t="shared" si="211"/>
        <v>1370</v>
      </c>
      <c r="O183" s="109">
        <f t="shared" si="203"/>
        <v>68.927250308261407</v>
      </c>
      <c r="P183" s="110">
        <f>(N183/N$183)*100</f>
        <v>100</v>
      </c>
      <c r="Q183" s="15">
        <f t="shared" si="212"/>
        <v>275838</v>
      </c>
      <c r="R183" s="15">
        <f t="shared" si="212"/>
        <v>321178</v>
      </c>
      <c r="S183" s="109">
        <f t="shared" si="204"/>
        <v>16.437184144316593</v>
      </c>
      <c r="T183" s="15">
        <f t="shared" si="213"/>
        <v>573177</v>
      </c>
      <c r="U183" s="15">
        <f t="shared" si="213"/>
        <v>911409</v>
      </c>
      <c r="V183" s="109">
        <f t="shared" si="205"/>
        <v>59.01004401781649</v>
      </c>
      <c r="W183" s="110">
        <f>(U183/U$183)*100</f>
        <v>100</v>
      </c>
      <c r="X183" s="11">
        <f t="shared" si="214"/>
        <v>24874.124035099994</v>
      </c>
      <c r="Y183" s="11">
        <f t="shared" si="214"/>
        <v>16154.258172</v>
      </c>
      <c r="Z183" s="109">
        <f t="shared" si="206"/>
        <v>-35.055971622539758</v>
      </c>
      <c r="AA183" s="11">
        <f t="shared" si="215"/>
        <v>35275.085975800001</v>
      </c>
      <c r="AB183" s="11">
        <f t="shared" si="215"/>
        <v>91435.338415200007</v>
      </c>
      <c r="AC183" s="109">
        <f t="shared" si="207"/>
        <v>159.2065643098021</v>
      </c>
      <c r="AD183" s="110">
        <f>(AB183/AB$183)*100</f>
        <v>100</v>
      </c>
    </row>
    <row r="184" spans="1:33">
      <c r="A184" s="8"/>
      <c r="B184" s="120" t="s">
        <v>25</v>
      </c>
      <c r="C184" s="11">
        <f t="shared" si="208"/>
        <v>361.33347670609595</v>
      </c>
      <c r="D184" s="11">
        <f t="shared" si="208"/>
        <v>950.27014178766262</v>
      </c>
      <c r="E184" s="109">
        <f t="shared" si="200"/>
        <v>162.98978728743703</v>
      </c>
      <c r="F184" s="11">
        <f t="shared" si="209"/>
        <v>1037.192756335184</v>
      </c>
      <c r="G184" s="11">
        <f t="shared" si="209"/>
        <v>1507.3776493524458</v>
      </c>
      <c r="H184" s="109">
        <f t="shared" si="201"/>
        <v>45.332450515621872</v>
      </c>
      <c r="I184" s="110">
        <f>(G184/G$184)*100</f>
        <v>100</v>
      </c>
      <c r="J184" s="15">
        <f t="shared" si="210"/>
        <v>1816</v>
      </c>
      <c r="K184" s="15">
        <f t="shared" si="210"/>
        <v>1805</v>
      </c>
      <c r="L184" s="109">
        <f t="shared" si="202"/>
        <v>-0.60572687224669608</v>
      </c>
      <c r="M184" s="15">
        <f t="shared" si="211"/>
        <v>3596</v>
      </c>
      <c r="N184" s="15">
        <f t="shared" si="211"/>
        <v>4244</v>
      </c>
      <c r="O184" s="109">
        <f t="shared" si="203"/>
        <v>18.020022246941046</v>
      </c>
      <c r="P184" s="110">
        <f>(N184/N$184)*100</f>
        <v>100</v>
      </c>
      <c r="Q184" s="15">
        <f t="shared" si="212"/>
        <v>7084546</v>
      </c>
      <c r="R184" s="15">
        <f t="shared" si="212"/>
        <v>6382336</v>
      </c>
      <c r="S184" s="109">
        <f t="shared" si="204"/>
        <v>-9.9118560314238913</v>
      </c>
      <c r="T184" s="15">
        <f t="shared" si="213"/>
        <v>12697763</v>
      </c>
      <c r="U184" s="15">
        <f t="shared" si="213"/>
        <v>13948656</v>
      </c>
      <c r="V184" s="109">
        <f t="shared" si="205"/>
        <v>9.8512864037547399</v>
      </c>
      <c r="W184" s="110">
        <f>(U184/U$184)*100</f>
        <v>100</v>
      </c>
      <c r="X184" s="11">
        <f t="shared" si="214"/>
        <v>184490.35193217732</v>
      </c>
      <c r="Y184" s="11">
        <f t="shared" si="214"/>
        <v>232778.44349045982</v>
      </c>
      <c r="Z184" s="109">
        <f t="shared" si="206"/>
        <v>26.173776055256404</v>
      </c>
      <c r="AA184" s="11">
        <f t="shared" si="215"/>
        <v>380543.4104278849</v>
      </c>
      <c r="AB184" s="11">
        <f t="shared" si="215"/>
        <v>514264.73507173918</v>
      </c>
      <c r="AC184" s="109">
        <f t="shared" si="207"/>
        <v>35.139571722841652</v>
      </c>
      <c r="AD184" s="110">
        <f>(AB184/AB$184)*100</f>
        <v>100</v>
      </c>
    </row>
    <row r="185" spans="1:33">
      <c r="A185" s="35" t="s">
        <v>68</v>
      </c>
      <c r="N185" s="28"/>
      <c r="O185" s="28"/>
      <c r="P185" s="28"/>
      <c r="Q185" s="28"/>
    </row>
    <row r="186" spans="1:33">
      <c r="A186" s="35" t="s">
        <v>16</v>
      </c>
    </row>
  </sheetData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30th June' 2021</vt:lpstr>
      <vt:lpstr>'FYP as at 31st March, 2018_TEMP'!Print_Area</vt:lpstr>
      <vt:lpstr>'FYP as at 30th June''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Arun K</cp:lastModifiedBy>
  <cp:lastPrinted>2021-07-08T04:20:15Z</cp:lastPrinted>
  <dcterms:created xsi:type="dcterms:W3CDTF">2002-04-18T04:47:59Z</dcterms:created>
  <dcterms:modified xsi:type="dcterms:W3CDTF">2021-07-08T04:20:19Z</dcterms:modified>
</cp:coreProperties>
</file>