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 tabRatio="695"/>
  </bookViews>
  <sheets>
    <sheet name="NB Stmt as at 31st March' 2021" sheetId="41" r:id="rId1"/>
  </sheets>
  <definedNames>
    <definedName name="_xlnm.Print_Titles" localSheetId="0">'NB Stmt as at 31st March'' 2021'!$A:$B,'NB Stmt as at 31st March'' 2021'!$1:$3</definedName>
  </definedNames>
  <calcPr calcId="124519"/>
  <fileRecoveryPr autoRecover="0"/>
</workbook>
</file>

<file path=xl/calcChain.xml><?xml version="1.0" encoding="utf-8"?>
<calcChain xmlns="http://schemas.openxmlformats.org/spreadsheetml/2006/main">
  <c r="AC177" i="41"/>
  <c r="Z177"/>
  <c r="V177"/>
  <c r="S177"/>
  <c r="O177"/>
  <c r="L177"/>
  <c r="H177"/>
  <c r="E177"/>
  <c r="AC176"/>
  <c r="Z176"/>
  <c r="V176"/>
  <c r="S176"/>
  <c r="O176"/>
  <c r="L176"/>
  <c r="H176"/>
  <c r="E176"/>
  <c r="AC175"/>
  <c r="Z175"/>
  <c r="V175"/>
  <c r="S175"/>
  <c r="O175"/>
  <c r="L175"/>
  <c r="H175"/>
  <c r="E175"/>
  <c r="AC174"/>
  <c r="Z174"/>
  <c r="O174"/>
  <c r="L174"/>
  <c r="H174"/>
  <c r="E174"/>
  <c r="AC173"/>
  <c r="Z173"/>
  <c r="O173"/>
  <c r="L173"/>
  <c r="H173"/>
  <c r="E173"/>
  <c r="AC172"/>
  <c r="AB172"/>
  <c r="AA172"/>
  <c r="Z172"/>
  <c r="Y172"/>
  <c r="X172"/>
  <c r="V172"/>
  <c r="U172"/>
  <c r="T172"/>
  <c r="R172"/>
  <c r="S172" s="1"/>
  <c r="Q172"/>
  <c r="N172"/>
  <c r="O172" s="1"/>
  <c r="M172"/>
  <c r="K172"/>
  <c r="J172"/>
  <c r="L172" s="1"/>
  <c r="G172"/>
  <c r="H172" s="1"/>
  <c r="F172"/>
  <c r="E172"/>
  <c r="D172"/>
  <c r="C172"/>
  <c r="AC170"/>
  <c r="AB170"/>
  <c r="AB184" s="1"/>
  <c r="AA170"/>
  <c r="AA184" s="1"/>
  <c r="Z170"/>
  <c r="Y170"/>
  <c r="Y184" s="1"/>
  <c r="Z184" s="1"/>
  <c r="X170"/>
  <c r="X184" s="1"/>
  <c r="V170"/>
  <c r="U170"/>
  <c r="T170"/>
  <c r="T184" s="1"/>
  <c r="R170"/>
  <c r="S170" s="1"/>
  <c r="Q170"/>
  <c r="Q184" s="1"/>
  <c r="N170"/>
  <c r="O170" s="1"/>
  <c r="M170"/>
  <c r="M184" s="1"/>
  <c r="K170"/>
  <c r="K184" s="1"/>
  <c r="J170"/>
  <c r="L170" s="1"/>
  <c r="G170"/>
  <c r="G184" s="1"/>
  <c r="F170"/>
  <c r="F184" s="1"/>
  <c r="E170"/>
  <c r="D170"/>
  <c r="D184" s="1"/>
  <c r="E184" s="1"/>
  <c r="C170"/>
  <c r="C184" s="1"/>
  <c r="AC169"/>
  <c r="AB169"/>
  <c r="AB183" s="1"/>
  <c r="AA169"/>
  <c r="AA183" s="1"/>
  <c r="Z169"/>
  <c r="Y169"/>
  <c r="Y183" s="1"/>
  <c r="Z183" s="1"/>
  <c r="X169"/>
  <c r="X183" s="1"/>
  <c r="V169"/>
  <c r="U169"/>
  <c r="T169"/>
  <c r="T183" s="1"/>
  <c r="R169"/>
  <c r="S169" s="1"/>
  <c r="Q169"/>
  <c r="Q183" s="1"/>
  <c r="N169"/>
  <c r="O169" s="1"/>
  <c r="M169"/>
  <c r="M183" s="1"/>
  <c r="K169"/>
  <c r="K183" s="1"/>
  <c r="J169"/>
  <c r="L169" s="1"/>
  <c r="G169"/>
  <c r="G183" s="1"/>
  <c r="F169"/>
  <c r="F183" s="1"/>
  <c r="E169"/>
  <c r="D169"/>
  <c r="D183" s="1"/>
  <c r="E183" s="1"/>
  <c r="C169"/>
  <c r="C183" s="1"/>
  <c r="AC168"/>
  <c r="AB168"/>
  <c r="AB182" s="1"/>
  <c r="AA168"/>
  <c r="AA182" s="1"/>
  <c r="Z168"/>
  <c r="Y168"/>
  <c r="Y182" s="1"/>
  <c r="Z182" s="1"/>
  <c r="X168"/>
  <c r="X182" s="1"/>
  <c r="V168"/>
  <c r="U168"/>
  <c r="T168"/>
  <c r="T182" s="1"/>
  <c r="R168"/>
  <c r="S168" s="1"/>
  <c r="Q168"/>
  <c r="Q182" s="1"/>
  <c r="N168"/>
  <c r="O168" s="1"/>
  <c r="M168"/>
  <c r="M182" s="1"/>
  <c r="K168"/>
  <c r="K182" s="1"/>
  <c r="J168"/>
  <c r="L168" s="1"/>
  <c r="G168"/>
  <c r="G182" s="1"/>
  <c r="F168"/>
  <c r="F182" s="1"/>
  <c r="E168"/>
  <c r="D168"/>
  <c r="D182" s="1"/>
  <c r="E182" s="1"/>
  <c r="C168"/>
  <c r="C182" s="1"/>
  <c r="AC167"/>
  <c r="AB167"/>
  <c r="AB181" s="1"/>
  <c r="AA167"/>
  <c r="AA181" s="1"/>
  <c r="Z167"/>
  <c r="Y167"/>
  <c r="Y181" s="1"/>
  <c r="Z181" s="1"/>
  <c r="X167"/>
  <c r="X181" s="1"/>
  <c r="U167"/>
  <c r="T167"/>
  <c r="T181" s="1"/>
  <c r="R167"/>
  <c r="Q167"/>
  <c r="Q181" s="1"/>
  <c r="N167"/>
  <c r="O167" s="1"/>
  <c r="M167"/>
  <c r="M181" s="1"/>
  <c r="K167"/>
  <c r="K181" s="1"/>
  <c r="J167"/>
  <c r="L167" s="1"/>
  <c r="G167"/>
  <c r="G181" s="1"/>
  <c r="F167"/>
  <c r="F181" s="1"/>
  <c r="E167"/>
  <c r="D167"/>
  <c r="D181" s="1"/>
  <c r="E181" s="1"/>
  <c r="C167"/>
  <c r="C181" s="1"/>
  <c r="AC166"/>
  <c r="AB166"/>
  <c r="AB180" s="1"/>
  <c r="AA166"/>
  <c r="AA180" s="1"/>
  <c r="AA179" s="1"/>
  <c r="Z166"/>
  <c r="Y166"/>
  <c r="Y180" s="1"/>
  <c r="X166"/>
  <c r="X180" s="1"/>
  <c r="X179" s="1"/>
  <c r="U166"/>
  <c r="T166"/>
  <c r="T180" s="1"/>
  <c r="T179" s="1"/>
  <c r="R166"/>
  <c r="Q166"/>
  <c r="Q180" s="1"/>
  <c r="Q179" s="1"/>
  <c r="N166"/>
  <c r="O166" s="1"/>
  <c r="M166"/>
  <c r="M180" s="1"/>
  <c r="M179" s="1"/>
  <c r="K166"/>
  <c r="K180" s="1"/>
  <c r="J166"/>
  <c r="J180" s="1"/>
  <c r="G166"/>
  <c r="G180" s="1"/>
  <c r="F166"/>
  <c r="F165" s="1"/>
  <c r="E166"/>
  <c r="D166"/>
  <c r="D180" s="1"/>
  <c r="C166"/>
  <c r="C180" s="1"/>
  <c r="C179" s="1"/>
  <c r="AC165"/>
  <c r="AB165"/>
  <c r="AA165"/>
  <c r="Z165"/>
  <c r="Y165"/>
  <c r="X165"/>
  <c r="V165"/>
  <c r="U165"/>
  <c r="T165"/>
  <c r="R165"/>
  <c r="S165" s="1"/>
  <c r="Q165"/>
  <c r="N165"/>
  <c r="O165" s="1"/>
  <c r="M165"/>
  <c r="K165"/>
  <c r="L165" s="1"/>
  <c r="J165"/>
  <c r="G165"/>
  <c r="E165"/>
  <c r="D165"/>
  <c r="C165"/>
  <c r="AC163"/>
  <c r="Z163"/>
  <c r="V163"/>
  <c r="S163"/>
  <c r="O163"/>
  <c r="L163"/>
  <c r="H163"/>
  <c r="E163"/>
  <c r="AC162"/>
  <c r="Z162"/>
  <c r="V162"/>
  <c r="S162"/>
  <c r="O162"/>
  <c r="L162"/>
  <c r="H162"/>
  <c r="E162"/>
  <c r="AC161"/>
  <c r="Z161"/>
  <c r="V161"/>
  <c r="S161"/>
  <c r="H161"/>
  <c r="E161"/>
  <c r="AC160"/>
  <c r="Z160"/>
  <c r="O160"/>
  <c r="L160"/>
  <c r="H160"/>
  <c r="E160"/>
  <c r="AC159"/>
  <c r="Z159"/>
  <c r="O159"/>
  <c r="L159"/>
  <c r="H159"/>
  <c r="E159"/>
  <c r="AC158"/>
  <c r="AB158"/>
  <c r="AA158"/>
  <c r="Z158"/>
  <c r="Y158"/>
  <c r="X158"/>
  <c r="V158"/>
  <c r="U158"/>
  <c r="T158"/>
  <c r="R158"/>
  <c r="S158" s="1"/>
  <c r="Q158"/>
  <c r="N158"/>
  <c r="O158" s="1"/>
  <c r="M158"/>
  <c r="K158"/>
  <c r="L158" s="1"/>
  <c r="J158"/>
  <c r="G158"/>
  <c r="H158" s="1"/>
  <c r="F158"/>
  <c r="E158"/>
  <c r="D158"/>
  <c r="C158"/>
  <c r="AC156"/>
  <c r="Z156"/>
  <c r="V156"/>
  <c r="S156"/>
  <c r="O156"/>
  <c r="H156"/>
  <c r="E156"/>
  <c r="AC155"/>
  <c r="Z155"/>
  <c r="V155"/>
  <c r="S155"/>
  <c r="H155"/>
  <c r="E155"/>
  <c r="AC154"/>
  <c r="Z154"/>
  <c r="V154"/>
  <c r="S154"/>
  <c r="H154"/>
  <c r="E154"/>
  <c r="AC153"/>
  <c r="Z153"/>
  <c r="O153"/>
  <c r="L153"/>
  <c r="H153"/>
  <c r="E153"/>
  <c r="AC152"/>
  <c r="Z152"/>
  <c r="O152"/>
  <c r="L152"/>
  <c r="H152"/>
  <c r="E152"/>
  <c r="AC151"/>
  <c r="AB151"/>
  <c r="AA151"/>
  <c r="Z151"/>
  <c r="Y151"/>
  <c r="X151"/>
  <c r="V151"/>
  <c r="U151"/>
  <c r="T151"/>
  <c r="R151"/>
  <c r="S151" s="1"/>
  <c r="Q151"/>
  <c r="N151"/>
  <c r="O151" s="1"/>
  <c r="M151"/>
  <c r="K151"/>
  <c r="J151"/>
  <c r="L151" s="1"/>
  <c r="G151"/>
  <c r="H151" s="1"/>
  <c r="F151"/>
  <c r="E151"/>
  <c r="D151"/>
  <c r="C151"/>
  <c r="AC149"/>
  <c r="Z149"/>
  <c r="V149"/>
  <c r="S149"/>
  <c r="O149"/>
  <c r="H149"/>
  <c r="E149"/>
  <c r="AC147"/>
  <c r="Z147"/>
  <c r="V147"/>
  <c r="S147"/>
  <c r="O147"/>
  <c r="L147"/>
  <c r="H147"/>
  <c r="E147"/>
  <c r="AC146"/>
  <c r="Z146"/>
  <c r="O146"/>
  <c r="L146"/>
  <c r="H146"/>
  <c r="E146"/>
  <c r="AC145"/>
  <c r="Z145"/>
  <c r="O145"/>
  <c r="L145"/>
  <c r="H145"/>
  <c r="E145"/>
  <c r="AC144"/>
  <c r="AB144"/>
  <c r="AA144"/>
  <c r="Z144"/>
  <c r="Y144"/>
  <c r="X144"/>
  <c r="V144"/>
  <c r="U144"/>
  <c r="T144"/>
  <c r="R144"/>
  <c r="S144" s="1"/>
  <c r="Q144"/>
  <c r="N144"/>
  <c r="O144" s="1"/>
  <c r="M144"/>
  <c r="K144"/>
  <c r="L144" s="1"/>
  <c r="J144"/>
  <c r="G144"/>
  <c r="H144" s="1"/>
  <c r="F144"/>
  <c r="E144"/>
  <c r="D144"/>
  <c r="C144"/>
  <c r="AC142"/>
  <c r="Z142"/>
  <c r="V142"/>
  <c r="S142"/>
  <c r="O142"/>
  <c r="L142"/>
  <c r="H142"/>
  <c r="E142"/>
  <c r="AC141"/>
  <c r="Z141"/>
  <c r="V141"/>
  <c r="S141"/>
  <c r="H141"/>
  <c r="E141"/>
  <c r="AC140"/>
  <c r="Z140"/>
  <c r="V140"/>
  <c r="S140"/>
  <c r="O140"/>
  <c r="L140"/>
  <c r="H140"/>
  <c r="E140"/>
  <c r="AC139"/>
  <c r="Z139"/>
  <c r="O139"/>
  <c r="L139"/>
  <c r="H139"/>
  <c r="E139"/>
  <c r="AC138"/>
  <c r="Z138"/>
  <c r="O138"/>
  <c r="L138"/>
  <c r="H138"/>
  <c r="E138"/>
  <c r="AC137"/>
  <c r="AB137"/>
  <c r="AA137"/>
  <c r="Z137"/>
  <c r="Y137"/>
  <c r="X137"/>
  <c r="V137"/>
  <c r="U137"/>
  <c r="T137"/>
  <c r="R137"/>
  <c r="S137" s="1"/>
  <c r="Q137"/>
  <c r="N137"/>
  <c r="O137" s="1"/>
  <c r="M137"/>
  <c r="K137"/>
  <c r="L137" s="1"/>
  <c r="J137"/>
  <c r="G137"/>
  <c r="H137" s="1"/>
  <c r="F137"/>
  <c r="E137"/>
  <c r="D137"/>
  <c r="C137"/>
  <c r="AC128"/>
  <c r="Z128"/>
  <c r="V128"/>
  <c r="S128"/>
  <c r="O128"/>
  <c r="L128"/>
  <c r="H128"/>
  <c r="E128"/>
  <c r="AC127"/>
  <c r="Z127"/>
  <c r="V127"/>
  <c r="S127"/>
  <c r="O127"/>
  <c r="L127"/>
  <c r="H127"/>
  <c r="E127"/>
  <c r="AC126"/>
  <c r="Z126"/>
  <c r="V126"/>
  <c r="S126"/>
  <c r="H126"/>
  <c r="AC125"/>
  <c r="Z125"/>
  <c r="O125"/>
  <c r="L125"/>
  <c r="H125"/>
  <c r="E125"/>
  <c r="AC124"/>
  <c r="Z124"/>
  <c r="O124"/>
  <c r="L124"/>
  <c r="H124"/>
  <c r="E124"/>
  <c r="AB123"/>
  <c r="AA123"/>
  <c r="AC123" s="1"/>
  <c r="Y123"/>
  <c r="Z123" s="1"/>
  <c r="X123"/>
  <c r="U123"/>
  <c r="T123"/>
  <c r="R123"/>
  <c r="Q123"/>
  <c r="S123" s="1"/>
  <c r="N123"/>
  <c r="M123"/>
  <c r="O123" s="1"/>
  <c r="K123"/>
  <c r="L123" s="1"/>
  <c r="J123"/>
  <c r="G123"/>
  <c r="H123" s="1"/>
  <c r="F123"/>
  <c r="E123"/>
  <c r="D123"/>
  <c r="C123"/>
  <c r="AC121"/>
  <c r="Z121"/>
  <c r="V121"/>
  <c r="S121"/>
  <c r="O121"/>
  <c r="L121"/>
  <c r="H121"/>
  <c r="E121"/>
  <c r="AC119"/>
  <c r="Z119"/>
  <c r="V119"/>
  <c r="S119"/>
  <c r="O119"/>
  <c r="L119"/>
  <c r="H119"/>
  <c r="E119"/>
  <c r="AC118"/>
  <c r="Z118"/>
  <c r="O118"/>
  <c r="L118"/>
  <c r="H118"/>
  <c r="E118"/>
  <c r="AC117"/>
  <c r="Z117"/>
  <c r="O117"/>
  <c r="L117"/>
  <c r="H117"/>
  <c r="E117"/>
  <c r="AB116"/>
  <c r="AA116"/>
  <c r="AC116" s="1"/>
  <c r="Y116"/>
  <c r="Z116" s="1"/>
  <c r="X116"/>
  <c r="U116"/>
  <c r="T116"/>
  <c r="R116"/>
  <c r="Q116"/>
  <c r="S116" s="1"/>
  <c r="N116"/>
  <c r="M116"/>
  <c r="O116" s="1"/>
  <c r="K116"/>
  <c r="L116" s="1"/>
  <c r="J116"/>
  <c r="G116"/>
  <c r="H116" s="1"/>
  <c r="F116"/>
  <c r="D116"/>
  <c r="C116"/>
  <c r="E116" s="1"/>
  <c r="AC114"/>
  <c r="Z114"/>
  <c r="V114"/>
  <c r="S114"/>
  <c r="H114"/>
  <c r="E114"/>
  <c r="AC113"/>
  <c r="Z113"/>
  <c r="V113"/>
  <c r="S113"/>
  <c r="O113"/>
  <c r="L113"/>
  <c r="H113"/>
  <c r="E113"/>
  <c r="AC112"/>
  <c r="Z112"/>
  <c r="V112"/>
  <c r="S112"/>
  <c r="O112"/>
  <c r="L112"/>
  <c r="H112"/>
  <c r="E112"/>
  <c r="AC111"/>
  <c r="Z111"/>
  <c r="O111"/>
  <c r="L111"/>
  <c r="H111"/>
  <c r="E111"/>
  <c r="AC110"/>
  <c r="Z110"/>
  <c r="O110"/>
  <c r="L110"/>
  <c r="H110"/>
  <c r="E110"/>
  <c r="AB109"/>
  <c r="AA109"/>
  <c r="AC109" s="1"/>
  <c r="Y109"/>
  <c r="Z109" s="1"/>
  <c r="X109"/>
  <c r="U109"/>
  <c r="T109"/>
  <c r="R109"/>
  <c r="Q109"/>
  <c r="S109" s="1"/>
  <c r="N109"/>
  <c r="M109"/>
  <c r="O109" s="1"/>
  <c r="K109"/>
  <c r="L109" s="1"/>
  <c r="J109"/>
  <c r="G109"/>
  <c r="H109" s="1"/>
  <c r="F109"/>
  <c r="E109"/>
  <c r="D109"/>
  <c r="C109"/>
  <c r="AC107"/>
  <c r="Z107"/>
  <c r="V107"/>
  <c r="S107"/>
  <c r="O107"/>
  <c r="L107"/>
  <c r="H107"/>
  <c r="E107"/>
  <c r="AC105"/>
  <c r="Z105"/>
  <c r="V105"/>
  <c r="S105"/>
  <c r="O105"/>
  <c r="L105"/>
  <c r="H105"/>
  <c r="E105"/>
  <c r="AC104"/>
  <c r="Z104"/>
  <c r="O104"/>
  <c r="L104"/>
  <c r="H104"/>
  <c r="E104"/>
  <c r="AC103"/>
  <c r="Z103"/>
  <c r="O103"/>
  <c r="L103"/>
  <c r="H103"/>
  <c r="E103"/>
  <c r="AB102"/>
  <c r="AA102"/>
  <c r="AC102" s="1"/>
  <c r="Y102"/>
  <c r="Z102" s="1"/>
  <c r="X102"/>
  <c r="U102"/>
  <c r="T102"/>
  <c r="R102"/>
  <c r="Q102"/>
  <c r="S102" s="1"/>
  <c r="N102"/>
  <c r="M102"/>
  <c r="O102" s="1"/>
  <c r="K102"/>
  <c r="L102" s="1"/>
  <c r="J102"/>
  <c r="G102"/>
  <c r="H102" s="1"/>
  <c r="F102"/>
  <c r="E102"/>
  <c r="D102"/>
  <c r="C102"/>
  <c r="AC100"/>
  <c r="Z100"/>
  <c r="V100"/>
  <c r="S100"/>
  <c r="O100"/>
  <c r="L100"/>
  <c r="H100"/>
  <c r="E100"/>
  <c r="AC99"/>
  <c r="Z99"/>
  <c r="V99"/>
  <c r="S99"/>
  <c r="O99"/>
  <c r="L99"/>
  <c r="H99"/>
  <c r="E99"/>
  <c r="AC98"/>
  <c r="Z98"/>
  <c r="V98"/>
  <c r="S98"/>
  <c r="O98"/>
  <c r="L98"/>
  <c r="H98"/>
  <c r="E98"/>
  <c r="AC97"/>
  <c r="Z97"/>
  <c r="O97"/>
  <c r="L97"/>
  <c r="H97"/>
  <c r="E97"/>
  <c r="AC96"/>
  <c r="Z96"/>
  <c r="O96"/>
  <c r="L96"/>
  <c r="H96"/>
  <c r="E96"/>
  <c r="AB95"/>
  <c r="AA95"/>
  <c r="AC95" s="1"/>
  <c r="Y95"/>
  <c r="Z95" s="1"/>
  <c r="X95"/>
  <c r="U95"/>
  <c r="T95"/>
  <c r="R95"/>
  <c r="Q95"/>
  <c r="S95" s="1"/>
  <c r="N95"/>
  <c r="M95"/>
  <c r="O95" s="1"/>
  <c r="K95"/>
  <c r="L95" s="1"/>
  <c r="J95"/>
  <c r="G95"/>
  <c r="H95" s="1"/>
  <c r="F95"/>
  <c r="D95"/>
  <c r="C95"/>
  <c r="E95" s="1"/>
  <c r="AC92"/>
  <c r="Z92"/>
  <c r="V92"/>
  <c r="S92"/>
  <c r="O92"/>
  <c r="L92"/>
  <c r="H92"/>
  <c r="E92"/>
  <c r="AC91"/>
  <c r="Z91"/>
  <c r="V91"/>
  <c r="S91"/>
  <c r="O91"/>
  <c r="L91"/>
  <c r="H91"/>
  <c r="E91"/>
  <c r="AC90"/>
  <c r="Z90"/>
  <c r="O90"/>
  <c r="L90"/>
  <c r="H90"/>
  <c r="E90"/>
  <c r="AC89"/>
  <c r="Z89"/>
  <c r="O89"/>
  <c r="L89"/>
  <c r="H89"/>
  <c r="E89"/>
  <c r="AB88"/>
  <c r="AA88"/>
  <c r="AC88" s="1"/>
  <c r="Y88"/>
  <c r="Z88" s="1"/>
  <c r="X88"/>
  <c r="U88"/>
  <c r="T88"/>
  <c r="R88"/>
  <c r="Q88"/>
  <c r="S88" s="1"/>
  <c r="N88"/>
  <c r="M88"/>
  <c r="O88" s="1"/>
  <c r="K88"/>
  <c r="L88" s="1"/>
  <c r="J88"/>
  <c r="G88"/>
  <c r="H88" s="1"/>
  <c r="F88"/>
  <c r="D88"/>
  <c r="C88"/>
  <c r="E88" s="1"/>
  <c r="AC85"/>
  <c r="V85"/>
  <c r="H85"/>
  <c r="AC84"/>
  <c r="Z84"/>
  <c r="V84"/>
  <c r="S84"/>
  <c r="O84"/>
  <c r="L84"/>
  <c r="H84"/>
  <c r="E84"/>
  <c r="AC83"/>
  <c r="Z83"/>
  <c r="O83"/>
  <c r="L83"/>
  <c r="H83"/>
  <c r="E83"/>
  <c r="AC82"/>
  <c r="Z82"/>
  <c r="O82"/>
  <c r="L82"/>
  <c r="H82"/>
  <c r="E82"/>
  <c r="AB81"/>
  <c r="AA81"/>
  <c r="AC81" s="1"/>
  <c r="Y81"/>
  <c r="Z81" s="1"/>
  <c r="X81"/>
  <c r="U81"/>
  <c r="T81"/>
  <c r="R81"/>
  <c r="Q81"/>
  <c r="S81" s="1"/>
  <c r="N81"/>
  <c r="M81"/>
  <c r="O81" s="1"/>
  <c r="K81"/>
  <c r="L81" s="1"/>
  <c r="J81"/>
  <c r="G81"/>
  <c r="H81" s="1"/>
  <c r="F81"/>
  <c r="D81"/>
  <c r="C81"/>
  <c r="E81" s="1"/>
  <c r="AC79"/>
  <c r="Z79"/>
  <c r="V79"/>
  <c r="S79"/>
  <c r="O79"/>
  <c r="L79"/>
  <c r="H79"/>
  <c r="E79"/>
  <c r="AC77"/>
  <c r="Z77"/>
  <c r="V77"/>
  <c r="S77"/>
  <c r="O77"/>
  <c r="L77"/>
  <c r="H77"/>
  <c r="E77"/>
  <c r="AC76"/>
  <c r="Z76"/>
  <c r="O76"/>
  <c r="L76"/>
  <c r="H76"/>
  <c r="E76"/>
  <c r="AC75"/>
  <c r="Z75"/>
  <c r="O75"/>
  <c r="L75"/>
  <c r="H75"/>
  <c r="E75"/>
  <c r="AB74"/>
  <c r="AA74"/>
  <c r="AC74" s="1"/>
  <c r="Y74"/>
  <c r="Z74" s="1"/>
  <c r="X74"/>
  <c r="U74"/>
  <c r="T74"/>
  <c r="R74"/>
  <c r="Q74"/>
  <c r="S74" s="1"/>
  <c r="N74"/>
  <c r="M74"/>
  <c r="O74" s="1"/>
  <c r="K74"/>
  <c r="L74" s="1"/>
  <c r="J74"/>
  <c r="G74"/>
  <c r="H74" s="1"/>
  <c r="F74"/>
  <c r="D74"/>
  <c r="C74"/>
  <c r="E74" s="1"/>
  <c r="AC72"/>
  <c r="Z72"/>
  <c r="V72"/>
  <c r="S72"/>
  <c r="O72"/>
  <c r="L72"/>
  <c r="H72"/>
  <c r="E72"/>
  <c r="AC70"/>
  <c r="Z70"/>
  <c r="V70"/>
  <c r="S70"/>
  <c r="O70"/>
  <c r="L70"/>
  <c r="H70"/>
  <c r="E70"/>
  <c r="AC69"/>
  <c r="Z69"/>
  <c r="O69"/>
  <c r="L69"/>
  <c r="H69"/>
  <c r="E69"/>
  <c r="AC68"/>
  <c r="Z68"/>
  <c r="O68"/>
  <c r="L68"/>
  <c r="H68"/>
  <c r="E68"/>
  <c r="AB67"/>
  <c r="AA67"/>
  <c r="AC67" s="1"/>
  <c r="Y67"/>
  <c r="Z67" s="1"/>
  <c r="X67"/>
  <c r="U67"/>
  <c r="T67"/>
  <c r="R67"/>
  <c r="Q67"/>
  <c r="S67" s="1"/>
  <c r="N67"/>
  <c r="M67"/>
  <c r="O67" s="1"/>
  <c r="K67"/>
  <c r="L67" s="1"/>
  <c r="J67"/>
  <c r="G67"/>
  <c r="H67" s="1"/>
  <c r="F67"/>
  <c r="D67"/>
  <c r="C67"/>
  <c r="E67" s="1"/>
  <c r="AC65"/>
  <c r="Z65"/>
  <c r="V65"/>
  <c r="S65"/>
  <c r="O65"/>
  <c r="L65"/>
  <c r="H65"/>
  <c r="E65"/>
  <c r="AC63"/>
  <c r="Z63"/>
  <c r="V63"/>
  <c r="S63"/>
  <c r="O63"/>
  <c r="H63"/>
  <c r="E63"/>
  <c r="AC62"/>
  <c r="Z62"/>
  <c r="O62"/>
  <c r="L62"/>
  <c r="H62"/>
  <c r="E62"/>
  <c r="AC61"/>
  <c r="Z61"/>
  <c r="O61"/>
  <c r="L61"/>
  <c r="H61"/>
  <c r="E61"/>
  <c r="AB60"/>
  <c r="AA60"/>
  <c r="AC60" s="1"/>
  <c r="Y60"/>
  <c r="Z60" s="1"/>
  <c r="X60"/>
  <c r="U60"/>
  <c r="T60"/>
  <c r="R60"/>
  <c r="Q60"/>
  <c r="S60" s="1"/>
  <c r="N60"/>
  <c r="M60"/>
  <c r="O60" s="1"/>
  <c r="K60"/>
  <c r="L60" s="1"/>
  <c r="J60"/>
  <c r="G60"/>
  <c r="H60" s="1"/>
  <c r="F60"/>
  <c r="D60"/>
  <c r="C60"/>
  <c r="E60" s="1"/>
  <c r="AC58"/>
  <c r="Z58"/>
  <c r="V58"/>
  <c r="S58"/>
  <c r="H58"/>
  <c r="E58"/>
  <c r="AC57"/>
  <c r="Z57"/>
  <c r="V57"/>
  <c r="S57"/>
  <c r="O57"/>
  <c r="L57"/>
  <c r="H57"/>
  <c r="E57"/>
  <c r="AC56"/>
  <c r="Z56"/>
  <c r="V56"/>
  <c r="S56"/>
  <c r="H56"/>
  <c r="E56"/>
  <c r="AC55"/>
  <c r="Z55"/>
  <c r="O55"/>
  <c r="L55"/>
  <c r="H55"/>
  <c r="E55"/>
  <c r="AC54"/>
  <c r="Z54"/>
  <c r="O54"/>
  <c r="L54"/>
  <c r="H54"/>
  <c r="E54"/>
  <c r="AB53"/>
  <c r="AA53"/>
  <c r="AC53" s="1"/>
  <c r="Y53"/>
  <c r="Z53" s="1"/>
  <c r="X53"/>
  <c r="U53"/>
  <c r="T53"/>
  <c r="R53"/>
  <c r="Q53"/>
  <c r="S53" s="1"/>
  <c r="N53"/>
  <c r="M53"/>
  <c r="O53" s="1"/>
  <c r="K53"/>
  <c r="L53" s="1"/>
  <c r="J53"/>
  <c r="G53"/>
  <c r="H53" s="1"/>
  <c r="F53"/>
  <c r="D53"/>
  <c r="C53"/>
  <c r="E53" s="1"/>
  <c r="AC51"/>
  <c r="Z51"/>
  <c r="V51"/>
  <c r="S51"/>
  <c r="O51"/>
  <c r="L51"/>
  <c r="H51"/>
  <c r="E51"/>
  <c r="AC50"/>
  <c r="V50"/>
  <c r="O50"/>
  <c r="H50"/>
  <c r="E50"/>
  <c r="AC49"/>
  <c r="Z49"/>
  <c r="V49"/>
  <c r="S49"/>
  <c r="O49"/>
  <c r="H49"/>
  <c r="E49"/>
  <c r="AC48"/>
  <c r="Z48"/>
  <c r="O48"/>
  <c r="L48"/>
  <c r="H48"/>
  <c r="E48"/>
  <c r="AC47"/>
  <c r="Z47"/>
  <c r="O47"/>
  <c r="L47"/>
  <c r="H47"/>
  <c r="E47"/>
  <c r="AB46"/>
  <c r="AA46"/>
  <c r="AC46" s="1"/>
  <c r="Y46"/>
  <c r="Z46" s="1"/>
  <c r="X46"/>
  <c r="U46"/>
  <c r="T46"/>
  <c r="R46"/>
  <c r="Q46"/>
  <c r="S46" s="1"/>
  <c r="N46"/>
  <c r="M46"/>
  <c r="O46" s="1"/>
  <c r="K46"/>
  <c r="L46" s="1"/>
  <c r="J46"/>
  <c r="G46"/>
  <c r="H46" s="1"/>
  <c r="F46"/>
  <c r="D46"/>
  <c r="C46"/>
  <c r="E46" s="1"/>
  <c r="AC44"/>
  <c r="Z44"/>
  <c r="V44"/>
  <c r="S44"/>
  <c r="O44"/>
  <c r="H44"/>
  <c r="E44"/>
  <c r="AC43"/>
  <c r="Z43"/>
  <c r="V43"/>
  <c r="S43"/>
  <c r="O43"/>
  <c r="H43"/>
  <c r="E43"/>
  <c r="AC42"/>
  <c r="Z42"/>
  <c r="V42"/>
  <c r="S42"/>
  <c r="O42"/>
  <c r="L42"/>
  <c r="H42"/>
  <c r="E42"/>
  <c r="AC41"/>
  <c r="Z41"/>
  <c r="O41"/>
  <c r="L41"/>
  <c r="H41"/>
  <c r="E41"/>
  <c r="AC40"/>
  <c r="Z40"/>
  <c r="O40"/>
  <c r="L40"/>
  <c r="H40"/>
  <c r="E40"/>
  <c r="AC39"/>
  <c r="AB39"/>
  <c r="AA39"/>
  <c r="Z39"/>
  <c r="Y39"/>
  <c r="X39"/>
  <c r="V39"/>
  <c r="U39"/>
  <c r="T39"/>
  <c r="R39"/>
  <c r="S39" s="1"/>
  <c r="Q39"/>
  <c r="N39"/>
  <c r="O39" s="1"/>
  <c r="M39"/>
  <c r="K39"/>
  <c r="J39"/>
  <c r="L39" s="1"/>
  <c r="G39"/>
  <c r="F39"/>
  <c r="H39" s="1"/>
  <c r="E39"/>
  <c r="D39"/>
  <c r="C39"/>
  <c r="AC35"/>
  <c r="Z35"/>
  <c r="V35"/>
  <c r="S35"/>
  <c r="O35"/>
  <c r="L35"/>
  <c r="H35"/>
  <c r="E35"/>
  <c r="AC34"/>
  <c r="Z34"/>
  <c r="O34"/>
  <c r="L34"/>
  <c r="H34"/>
  <c r="E34"/>
  <c r="AC33"/>
  <c r="Z33"/>
  <c r="O33"/>
  <c r="L33"/>
  <c r="H33"/>
  <c r="E33"/>
  <c r="AB32"/>
  <c r="AA32"/>
  <c r="AC32" s="1"/>
  <c r="Z32"/>
  <c r="Y32"/>
  <c r="X32"/>
  <c r="V32"/>
  <c r="U32"/>
  <c r="T32"/>
  <c r="R32"/>
  <c r="S32" s="1"/>
  <c r="Q32"/>
  <c r="N32"/>
  <c r="O32" s="1"/>
  <c r="M32"/>
  <c r="K32"/>
  <c r="L32" s="1"/>
  <c r="J32"/>
  <c r="G32"/>
  <c r="H32" s="1"/>
  <c r="F32"/>
  <c r="D32"/>
  <c r="C32"/>
  <c r="E32" s="1"/>
  <c r="AC30"/>
  <c r="Z30"/>
  <c r="V30"/>
  <c r="S30"/>
  <c r="O30"/>
  <c r="H30"/>
  <c r="E30"/>
  <c r="H29"/>
  <c r="E29"/>
  <c r="AC28"/>
  <c r="Z28"/>
  <c r="V28"/>
  <c r="S28"/>
  <c r="O28"/>
  <c r="L28"/>
  <c r="H28"/>
  <c r="E28"/>
  <c r="AC27"/>
  <c r="Z27"/>
  <c r="O27"/>
  <c r="L27"/>
  <c r="H27"/>
  <c r="E27"/>
  <c r="AC26"/>
  <c r="Z26"/>
  <c r="O26"/>
  <c r="L26"/>
  <c r="H26"/>
  <c r="E26"/>
  <c r="AB25"/>
  <c r="AA25"/>
  <c r="AC25" s="1"/>
  <c r="Z25"/>
  <c r="Y25"/>
  <c r="X25"/>
  <c r="V25"/>
  <c r="U25"/>
  <c r="T25"/>
  <c r="R25"/>
  <c r="S25" s="1"/>
  <c r="Q25"/>
  <c r="N25"/>
  <c r="O25" s="1"/>
  <c r="M25"/>
  <c r="K25"/>
  <c r="L25" s="1"/>
  <c r="J25"/>
  <c r="G25"/>
  <c r="H25" s="1"/>
  <c r="F25"/>
  <c r="E25"/>
  <c r="D25"/>
  <c r="C25"/>
  <c r="AC23"/>
  <c r="Z23"/>
  <c r="V23"/>
  <c r="S23"/>
  <c r="O23"/>
  <c r="L23"/>
  <c r="H23"/>
  <c r="E23"/>
  <c r="AC22"/>
  <c r="Z22"/>
  <c r="H22"/>
  <c r="E22"/>
  <c r="AC21"/>
  <c r="Z21"/>
  <c r="V21"/>
  <c r="S21"/>
  <c r="O21"/>
  <c r="H21"/>
  <c r="E21"/>
  <c r="AC20"/>
  <c r="Z20"/>
  <c r="O20"/>
  <c r="L20"/>
  <c r="H20"/>
  <c r="E20"/>
  <c r="AC19"/>
  <c r="Z19"/>
  <c r="O19"/>
  <c r="L19"/>
  <c r="H19"/>
  <c r="E19"/>
  <c r="AB18"/>
  <c r="AA18"/>
  <c r="AC18" s="1"/>
  <c r="Y18"/>
  <c r="Z18" s="1"/>
  <c r="X18"/>
  <c r="U18"/>
  <c r="T18"/>
  <c r="R18"/>
  <c r="Q18"/>
  <c r="S18" s="1"/>
  <c r="N18"/>
  <c r="M18"/>
  <c r="O18" s="1"/>
  <c r="K18"/>
  <c r="L18" s="1"/>
  <c r="J18"/>
  <c r="G18"/>
  <c r="H18" s="1"/>
  <c r="F18"/>
  <c r="D18"/>
  <c r="C18"/>
  <c r="E18" s="1"/>
  <c r="AC16"/>
  <c r="Z16"/>
  <c r="V16"/>
  <c r="S16"/>
  <c r="O16"/>
  <c r="L16"/>
  <c r="H16"/>
  <c r="E16"/>
  <c r="H14"/>
  <c r="AC13"/>
  <c r="Z13"/>
  <c r="O13"/>
  <c r="L13"/>
  <c r="H13"/>
  <c r="E13"/>
  <c r="AC12"/>
  <c r="Z12"/>
  <c r="O12"/>
  <c r="L12"/>
  <c r="H12"/>
  <c r="E12"/>
  <c r="AB11"/>
  <c r="AA11"/>
  <c r="AC11" s="1"/>
  <c r="Y11"/>
  <c r="Z11" s="1"/>
  <c r="X11"/>
  <c r="U11"/>
  <c r="T11"/>
  <c r="R11"/>
  <c r="Q11"/>
  <c r="S11" s="1"/>
  <c r="N11"/>
  <c r="M11"/>
  <c r="O11" s="1"/>
  <c r="K11"/>
  <c r="L11" s="1"/>
  <c r="J11"/>
  <c r="G11"/>
  <c r="H11" s="1"/>
  <c r="F11"/>
  <c r="D11"/>
  <c r="C11"/>
  <c r="E11" s="1"/>
  <c r="AC9"/>
  <c r="Z9"/>
  <c r="V9"/>
  <c r="S9"/>
  <c r="O9"/>
  <c r="L9"/>
  <c r="H9"/>
  <c r="E9"/>
  <c r="V8"/>
  <c r="S8"/>
  <c r="O8"/>
  <c r="L8"/>
  <c r="H8"/>
  <c r="E8"/>
  <c r="AC7"/>
  <c r="Z7"/>
  <c r="V7"/>
  <c r="S7"/>
  <c r="O7"/>
  <c r="L7"/>
  <c r="H7"/>
  <c r="E7"/>
  <c r="AC6"/>
  <c r="Z6"/>
  <c r="O6"/>
  <c r="L6"/>
  <c r="H6"/>
  <c r="E6"/>
  <c r="AC5"/>
  <c r="Z5"/>
  <c r="O5"/>
  <c r="L5"/>
  <c r="H5"/>
  <c r="E5"/>
  <c r="AB4"/>
  <c r="AA4"/>
  <c r="AC4" s="1"/>
  <c r="Y4"/>
  <c r="Z4" s="1"/>
  <c r="X4"/>
  <c r="U4"/>
  <c r="T4"/>
  <c r="R4"/>
  <c r="Q4"/>
  <c r="S4" s="1"/>
  <c r="N4"/>
  <c r="M4"/>
  <c r="O4" s="1"/>
  <c r="L4"/>
  <c r="K4"/>
  <c r="J4"/>
  <c r="H4"/>
  <c r="G4"/>
  <c r="F4"/>
  <c r="D4"/>
  <c r="E4" s="1"/>
  <c r="C4"/>
  <c r="AB130"/>
  <c r="AA130"/>
  <c r="Y130"/>
  <c r="X130"/>
  <c r="U130"/>
  <c r="T130"/>
  <c r="R130"/>
  <c r="Q130"/>
  <c r="N130"/>
  <c r="M130"/>
  <c r="K130"/>
  <c r="J130"/>
  <c r="G130"/>
  <c r="D130"/>
  <c r="C130"/>
  <c r="Y179" l="1"/>
  <c r="Z179" s="1"/>
  <c r="Z180"/>
  <c r="K179"/>
  <c r="L180"/>
  <c r="AD173"/>
  <c r="AD166"/>
  <c r="AD145"/>
  <c r="AB179"/>
  <c r="AD40"/>
  <c r="AD138"/>
  <c r="AC180"/>
  <c r="AD180"/>
  <c r="AD159"/>
  <c r="AD152"/>
  <c r="AD167"/>
  <c r="AD146"/>
  <c r="AD139"/>
  <c r="AD41"/>
  <c r="AD174"/>
  <c r="AD160"/>
  <c r="AC181"/>
  <c r="AD181"/>
  <c r="AD153"/>
  <c r="AD175"/>
  <c r="AD168"/>
  <c r="AD161"/>
  <c r="AD147"/>
  <c r="AD42"/>
  <c r="AC182"/>
  <c r="AD182"/>
  <c r="AD154"/>
  <c r="AD140"/>
  <c r="AD169"/>
  <c r="AD141"/>
  <c r="AD43"/>
  <c r="AD176"/>
  <c r="AD162"/>
  <c r="AD148"/>
  <c r="AC183"/>
  <c r="AD183"/>
  <c r="AD155"/>
  <c r="AD149"/>
  <c r="AD142"/>
  <c r="AD44"/>
  <c r="AD170"/>
  <c r="AD163"/>
  <c r="AD156"/>
  <c r="AC184"/>
  <c r="AD184"/>
  <c r="AD177"/>
  <c r="D179"/>
  <c r="E179" s="1"/>
  <c r="E180"/>
  <c r="G179"/>
  <c r="I180"/>
  <c r="I173"/>
  <c r="I166"/>
  <c r="I159"/>
  <c r="I152"/>
  <c r="I145"/>
  <c r="I138"/>
  <c r="I40"/>
  <c r="H181"/>
  <c r="I181"/>
  <c r="I174"/>
  <c r="I167"/>
  <c r="I160"/>
  <c r="I153"/>
  <c r="I146"/>
  <c r="I139"/>
  <c r="I41"/>
  <c r="H182"/>
  <c r="I182"/>
  <c r="I175"/>
  <c r="I168"/>
  <c r="I161"/>
  <c r="I154"/>
  <c r="I147"/>
  <c r="I140"/>
  <c r="I42"/>
  <c r="H183"/>
  <c r="I183"/>
  <c r="I176"/>
  <c r="I169"/>
  <c r="I162"/>
  <c r="I155"/>
  <c r="I148"/>
  <c r="I141"/>
  <c r="I43"/>
  <c r="H184"/>
  <c r="I184"/>
  <c r="I177"/>
  <c r="I170"/>
  <c r="I163"/>
  <c r="I156"/>
  <c r="I149"/>
  <c r="I142"/>
  <c r="I44"/>
  <c r="H165"/>
  <c r="W168"/>
  <c r="W170"/>
  <c r="F180"/>
  <c r="F179" s="1"/>
  <c r="N180"/>
  <c r="R180"/>
  <c r="J181"/>
  <c r="L181" s="1"/>
  <c r="N181"/>
  <c r="P55" s="1"/>
  <c r="R181"/>
  <c r="J182"/>
  <c r="L182" s="1"/>
  <c r="N182"/>
  <c r="R182"/>
  <c r="S182" s="1"/>
  <c r="J183"/>
  <c r="L183" s="1"/>
  <c r="N183"/>
  <c r="P169" s="1"/>
  <c r="R183"/>
  <c r="S183" s="1"/>
  <c r="J184"/>
  <c r="L184" s="1"/>
  <c r="N184"/>
  <c r="R184"/>
  <c r="S184" s="1"/>
  <c r="U180"/>
  <c r="U181"/>
  <c r="U182"/>
  <c r="U183"/>
  <c r="W169" s="1"/>
  <c r="U184"/>
  <c r="H166"/>
  <c r="L166"/>
  <c r="P166"/>
  <c r="H167"/>
  <c r="H168"/>
  <c r="P168"/>
  <c r="H169"/>
  <c r="H170"/>
  <c r="P170"/>
  <c r="V123"/>
  <c r="AD124"/>
  <c r="AD125"/>
  <c r="AD126"/>
  <c r="AD127"/>
  <c r="AD128"/>
  <c r="I124"/>
  <c r="I125"/>
  <c r="I126"/>
  <c r="I127"/>
  <c r="I128"/>
  <c r="P124"/>
  <c r="P126"/>
  <c r="P128"/>
  <c r="W126"/>
  <c r="W127"/>
  <c r="W128"/>
  <c r="V116"/>
  <c r="AD117"/>
  <c r="AD118"/>
  <c r="AD119"/>
  <c r="AD120"/>
  <c r="AD121"/>
  <c r="I117"/>
  <c r="I118"/>
  <c r="I119"/>
  <c r="I120"/>
  <c r="I121"/>
  <c r="P117"/>
  <c r="P118"/>
  <c r="P119"/>
  <c r="P120"/>
  <c r="P121"/>
  <c r="W119"/>
  <c r="W121"/>
  <c r="V46"/>
  <c r="AD47"/>
  <c r="AD48"/>
  <c r="AD49"/>
  <c r="AD50"/>
  <c r="AD51"/>
  <c r="V53"/>
  <c r="AD54"/>
  <c r="AD55"/>
  <c r="AD56"/>
  <c r="AD57"/>
  <c r="AD58"/>
  <c r="V60"/>
  <c r="AD61"/>
  <c r="AD62"/>
  <c r="AD63"/>
  <c r="AD64"/>
  <c r="AD65"/>
  <c r="V67"/>
  <c r="AD68"/>
  <c r="AD69"/>
  <c r="AD70"/>
  <c r="AD71"/>
  <c r="AD72"/>
  <c r="V74"/>
  <c r="AD75"/>
  <c r="AD76"/>
  <c r="AD77"/>
  <c r="AD78"/>
  <c r="AD79"/>
  <c r="V81"/>
  <c r="AD82"/>
  <c r="AD83"/>
  <c r="AD84"/>
  <c r="AD85"/>
  <c r="AD86"/>
  <c r="V88"/>
  <c r="AD89"/>
  <c r="AD90"/>
  <c r="AD91"/>
  <c r="AD92"/>
  <c r="AD93"/>
  <c r="V95"/>
  <c r="AD96"/>
  <c r="AD97"/>
  <c r="AD98"/>
  <c r="AD99"/>
  <c r="AD100"/>
  <c r="V102"/>
  <c r="AD103"/>
  <c r="AD104"/>
  <c r="AD105"/>
  <c r="AD106"/>
  <c r="AD107"/>
  <c r="V109"/>
  <c r="AD110"/>
  <c r="AD111"/>
  <c r="AD112"/>
  <c r="AD113"/>
  <c r="AD114"/>
  <c r="I47"/>
  <c r="I48"/>
  <c r="I49"/>
  <c r="I50"/>
  <c r="I51"/>
  <c r="I54"/>
  <c r="I55"/>
  <c r="I56"/>
  <c r="I57"/>
  <c r="I58"/>
  <c r="I61"/>
  <c r="I62"/>
  <c r="I63"/>
  <c r="I64"/>
  <c r="I65"/>
  <c r="I68"/>
  <c r="I69"/>
  <c r="I70"/>
  <c r="I71"/>
  <c r="I72"/>
  <c r="I75"/>
  <c r="I76"/>
  <c r="I77"/>
  <c r="I78"/>
  <c r="I79"/>
  <c r="I82"/>
  <c r="I83"/>
  <c r="I84"/>
  <c r="I85"/>
  <c r="I86"/>
  <c r="I89"/>
  <c r="I90"/>
  <c r="I91"/>
  <c r="I92"/>
  <c r="I93"/>
  <c r="I96"/>
  <c r="I97"/>
  <c r="I98"/>
  <c r="I99"/>
  <c r="I100"/>
  <c r="I103"/>
  <c r="I104"/>
  <c r="I105"/>
  <c r="I106"/>
  <c r="I107"/>
  <c r="I110"/>
  <c r="I111"/>
  <c r="I112"/>
  <c r="I113"/>
  <c r="I114"/>
  <c r="P47"/>
  <c r="P48"/>
  <c r="P49"/>
  <c r="P50"/>
  <c r="P51"/>
  <c r="P54"/>
  <c r="P56"/>
  <c r="P58"/>
  <c r="P61"/>
  <c r="P62"/>
  <c r="P63"/>
  <c r="P64"/>
  <c r="P65"/>
  <c r="P68"/>
  <c r="P70"/>
  <c r="P72"/>
  <c r="P75"/>
  <c r="P76"/>
  <c r="P77"/>
  <c r="P78"/>
  <c r="P79"/>
  <c r="P82"/>
  <c r="P84"/>
  <c r="P86"/>
  <c r="P89"/>
  <c r="P90"/>
  <c r="P91"/>
  <c r="P92"/>
  <c r="P93"/>
  <c r="P96"/>
  <c r="P98"/>
  <c r="P100"/>
  <c r="P103"/>
  <c r="P104"/>
  <c r="P105"/>
  <c r="P106"/>
  <c r="P107"/>
  <c r="P110"/>
  <c r="P111"/>
  <c r="P112"/>
  <c r="P114"/>
  <c r="W49"/>
  <c r="W50"/>
  <c r="W51"/>
  <c r="W56"/>
  <c r="W58"/>
  <c r="W63"/>
  <c r="W64"/>
  <c r="W65"/>
  <c r="W70"/>
  <c r="W71"/>
  <c r="W72"/>
  <c r="W77"/>
  <c r="W78"/>
  <c r="W79"/>
  <c r="W84"/>
  <c r="W85"/>
  <c r="W86"/>
  <c r="W91"/>
  <c r="W92"/>
  <c r="W93"/>
  <c r="W98"/>
  <c r="W99"/>
  <c r="W100"/>
  <c r="W105"/>
  <c r="W106"/>
  <c r="W107"/>
  <c r="W112"/>
  <c r="W113"/>
  <c r="W114"/>
  <c r="V4"/>
  <c r="AD5"/>
  <c r="AD6"/>
  <c r="AD7"/>
  <c r="AD8"/>
  <c r="AD9"/>
  <c r="V11"/>
  <c r="AD12"/>
  <c r="AD13"/>
  <c r="AD14"/>
  <c r="AD15"/>
  <c r="AD16"/>
  <c r="V18"/>
  <c r="AD19"/>
  <c r="AD20"/>
  <c r="AD21"/>
  <c r="AD22"/>
  <c r="AD23"/>
  <c r="AD26"/>
  <c r="AD27"/>
  <c r="AD28"/>
  <c r="AD29"/>
  <c r="AD30"/>
  <c r="AD33"/>
  <c r="AD34"/>
  <c r="AD35"/>
  <c r="AD36"/>
  <c r="AD37"/>
  <c r="I5"/>
  <c r="I6"/>
  <c r="I7"/>
  <c r="I8"/>
  <c r="I9"/>
  <c r="I12"/>
  <c r="I13"/>
  <c r="I14"/>
  <c r="I15"/>
  <c r="I16"/>
  <c r="I19"/>
  <c r="I20"/>
  <c r="I21"/>
  <c r="I22"/>
  <c r="I23"/>
  <c r="I26"/>
  <c r="I27"/>
  <c r="I28"/>
  <c r="I29"/>
  <c r="I30"/>
  <c r="I33"/>
  <c r="I34"/>
  <c r="I35"/>
  <c r="I36"/>
  <c r="I37"/>
  <c r="P5"/>
  <c r="P6"/>
  <c r="P7"/>
  <c r="P8"/>
  <c r="P9"/>
  <c r="P12"/>
  <c r="P13"/>
  <c r="P14"/>
  <c r="P15"/>
  <c r="P16"/>
  <c r="P19"/>
  <c r="P20"/>
  <c r="P21"/>
  <c r="P22"/>
  <c r="P23"/>
  <c r="P26"/>
  <c r="P27"/>
  <c r="P28"/>
  <c r="P29"/>
  <c r="P30"/>
  <c r="P33"/>
  <c r="P34"/>
  <c r="P35"/>
  <c r="P36"/>
  <c r="P37"/>
  <c r="W7"/>
  <c r="W8"/>
  <c r="W9"/>
  <c r="W14"/>
  <c r="W15"/>
  <c r="W16"/>
  <c r="W21"/>
  <c r="W22"/>
  <c r="W23"/>
  <c r="W28"/>
  <c r="W29"/>
  <c r="W30"/>
  <c r="W35"/>
  <c r="W36"/>
  <c r="W37"/>
  <c r="P131"/>
  <c r="W133"/>
  <c r="AD133"/>
  <c r="I134"/>
  <c r="P135"/>
  <c r="I131"/>
  <c r="P132"/>
  <c r="W134"/>
  <c r="AD134"/>
  <c r="I135"/>
  <c r="AD116"/>
  <c r="AD131"/>
  <c r="I132"/>
  <c r="P133"/>
  <c r="W135"/>
  <c r="AD135"/>
  <c r="AD132"/>
  <c r="I133"/>
  <c r="P134"/>
  <c r="W182" l="1"/>
  <c r="W175"/>
  <c r="W161"/>
  <c r="W154"/>
  <c r="W147"/>
  <c r="W140"/>
  <c r="W42"/>
  <c r="V182"/>
  <c r="O184"/>
  <c r="P44"/>
  <c r="P184"/>
  <c r="P177"/>
  <c r="P163"/>
  <c r="P156"/>
  <c r="P149"/>
  <c r="P142"/>
  <c r="O180"/>
  <c r="P180"/>
  <c r="P173"/>
  <c r="P159"/>
  <c r="P152"/>
  <c r="P145"/>
  <c r="P138"/>
  <c r="N179"/>
  <c r="P40"/>
  <c r="P113"/>
  <c r="P97"/>
  <c r="P85"/>
  <c r="P69"/>
  <c r="P57"/>
  <c r="W120"/>
  <c r="P125"/>
  <c r="P167"/>
  <c r="J179"/>
  <c r="W183"/>
  <c r="W176"/>
  <c r="W162"/>
  <c r="W155"/>
  <c r="W148"/>
  <c r="W141"/>
  <c r="W43"/>
  <c r="V183"/>
  <c r="O183"/>
  <c r="P183"/>
  <c r="P176"/>
  <c r="P162"/>
  <c r="P155"/>
  <c r="P148"/>
  <c r="P141"/>
  <c r="P43"/>
  <c r="R179"/>
  <c r="S179" s="1"/>
  <c r="H179"/>
  <c r="I179"/>
  <c r="I172"/>
  <c r="I165"/>
  <c r="I158"/>
  <c r="I151"/>
  <c r="I144"/>
  <c r="I137"/>
  <c r="W184"/>
  <c r="W177"/>
  <c r="W163"/>
  <c r="W156"/>
  <c r="W149"/>
  <c r="W142"/>
  <c r="W44"/>
  <c r="V184"/>
  <c r="U179"/>
  <c r="O182"/>
  <c r="P182"/>
  <c r="P175"/>
  <c r="P161"/>
  <c r="P154"/>
  <c r="P147"/>
  <c r="P140"/>
  <c r="P42"/>
  <c r="W57"/>
  <c r="P99"/>
  <c r="P83"/>
  <c r="P71"/>
  <c r="P127"/>
  <c r="H180"/>
  <c r="L179"/>
  <c r="O181"/>
  <c r="P41"/>
  <c r="P181"/>
  <c r="P174"/>
  <c r="P160"/>
  <c r="P153"/>
  <c r="P146"/>
  <c r="P139"/>
  <c r="AD165"/>
  <c r="AD158"/>
  <c r="AD137"/>
  <c r="AD172"/>
  <c r="AD151"/>
  <c r="AD144"/>
  <c r="AC179"/>
  <c r="AD179"/>
  <c r="P123"/>
  <c r="I67"/>
  <c r="I123"/>
  <c r="W123"/>
  <c r="AD123"/>
  <c r="I116"/>
  <c r="W116"/>
  <c r="P102"/>
  <c r="P88"/>
  <c r="P81"/>
  <c r="P67"/>
  <c r="P60"/>
  <c r="AD11"/>
  <c r="AD46"/>
  <c r="I81"/>
  <c r="I46"/>
  <c r="AD88"/>
  <c r="AD74"/>
  <c r="W67"/>
  <c r="W53"/>
  <c r="AD102"/>
  <c r="P109"/>
  <c r="P95"/>
  <c r="W81"/>
  <c r="AD67"/>
  <c r="AD53"/>
  <c r="P46"/>
  <c r="W109"/>
  <c r="I11"/>
  <c r="I109"/>
  <c r="I102"/>
  <c r="I95"/>
  <c r="I74"/>
  <c r="I53"/>
  <c r="I88"/>
  <c r="W95"/>
  <c r="AD81"/>
  <c r="P74"/>
  <c r="W60"/>
  <c r="W46"/>
  <c r="AD109"/>
  <c r="I60"/>
  <c r="AD95"/>
  <c r="W88"/>
  <c r="W74"/>
  <c r="AD60"/>
  <c r="P53"/>
  <c r="W102"/>
  <c r="P11"/>
  <c r="P4"/>
  <c r="P32"/>
  <c r="W32"/>
  <c r="W25"/>
  <c r="AD130"/>
  <c r="AD39"/>
  <c r="AD32"/>
  <c r="AD25"/>
  <c r="I4"/>
  <c r="P18"/>
  <c r="W4"/>
  <c r="P39"/>
  <c r="P25"/>
  <c r="W39"/>
  <c r="W18"/>
  <c r="AD4"/>
  <c r="I39"/>
  <c r="I32"/>
  <c r="I25"/>
  <c r="I18"/>
  <c r="AD18"/>
  <c r="W130"/>
  <c r="P130"/>
  <c r="I130"/>
  <c r="W179" l="1"/>
  <c r="V179"/>
  <c r="W158"/>
  <c r="W151"/>
  <c r="W172"/>
  <c r="W11"/>
  <c r="W144"/>
  <c r="W137"/>
  <c r="W165"/>
  <c r="O179"/>
  <c r="P179"/>
  <c r="P137"/>
  <c r="P165"/>
  <c r="P172"/>
  <c r="P158"/>
  <c r="P151"/>
  <c r="P144"/>
  <c r="P116"/>
</calcChain>
</file>

<file path=xl/sharedStrings.xml><?xml version="1.0" encoding="utf-8"?>
<sst xmlns="http://schemas.openxmlformats.org/spreadsheetml/2006/main" count="534" uniqueCount="48">
  <si>
    <t>Insurer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</si>
  <si>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</si>
  <si>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</si>
  <si>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</si>
  <si>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</si>
  <si>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</si>
  <si>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</si>
  <si>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</si>
  <si>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</si>
  <si>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</si>
  <si>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</si>
  <si>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</si>
  <si>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</si>
  <si>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</si>
  <si>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</si>
  <si>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</si>
  <si>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</si>
  <si>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</si>
  <si>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</si>
  <si>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</si>
  <si>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</si>
  <si>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</si>
  <si>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</si>
  <si>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</si>
  <si>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Aviva Life</t>
  </si>
  <si>
    <t>Bajaj Allianz Life</t>
  </si>
  <si>
    <t>ICICI Prudential Life</t>
  </si>
  <si>
    <t>India First Life</t>
  </si>
  <si>
    <t>Reliance Nippon Life</t>
  </si>
  <si>
    <t>Tata AIA Life</t>
  </si>
  <si>
    <t>Aditya Birla Sun Life</t>
  </si>
  <si>
    <t>Kotak Mahindra Life</t>
  </si>
  <si>
    <t>LIC of India</t>
  </si>
  <si>
    <t>Market Share</t>
  </si>
  <si>
    <t>Sum Assured</t>
  </si>
  <si>
    <t>(Premium &amp; Sum Assured in Rs.Crore)</t>
  </si>
  <si>
    <t xml:space="preserve">First Year Premium  </t>
  </si>
  <si>
    <t>Edelweiss Tokio Life</t>
  </si>
  <si>
    <t xml:space="preserve">Star Union Dai-ichi Life </t>
  </si>
  <si>
    <t>HDFC Life</t>
  </si>
  <si>
    <t>Pramerica Life</t>
  </si>
  <si>
    <t>Ageas Federal Life</t>
  </si>
  <si>
    <t>NA</t>
  </si>
  <si>
    <r>
      <t xml:space="preserve">New Business Statement of Life Insurers for the Period ended ended 31st March, 2021 </t>
    </r>
    <r>
      <rPr>
        <b/>
        <i/>
        <sz val="11"/>
        <rFont val="Arial"/>
        <family val="2"/>
      </rPr>
      <t>(Premium &amp; Sum Assured in Rs.Crore)</t>
    </r>
  </si>
  <si>
    <t>For March, 2020</t>
  </si>
  <si>
    <t>For March, 2021</t>
  </si>
  <si>
    <t>Up to 31st March, 2020</t>
  </si>
  <si>
    <t>Up to 31st March, 2021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</si>
</sst>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9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1" fontId="5" fillId="2" borderId="1" xfId="0" applyNumberFormat="1" applyFont="1" applyFill="1" applyBorder="1" applyAlignment="1">
      <alignment horizontal="right" vertical="center"/>
    </xf>
    <xf numFmtId="1" fontId="5" fillId="2" borderId="1" xfId="0" applyNumberFormat="1" applyFont="1" applyFill="1" applyBorder="1" applyAlignment="1">
      <alignment horizontal="right"/>
    </xf>
    <xf numFmtId="0" fontId="6" fillId="0" borderId="0" xfId="0" applyFont="1" applyFill="1"/>
    <xf numFmtId="0" fontId="5" fillId="0" borderId="0" xfId="0" applyFont="1" applyFill="1"/>
    <xf numFmtId="0" fontId="6" fillId="0" borderId="0" xfId="0" applyFont="1" applyAlignment="1">
      <alignment wrapText="1"/>
    </xf>
    <xf numFmtId="0" fontId="5" fillId="0" borderId="1" xfId="8" applyFont="1" applyFill="1" applyBorder="1" applyAlignment="1">
      <alignment horizontal="center"/>
    </xf>
    <xf numFmtId="0" fontId="5" fillId="0" borderId="1" xfId="8" applyFont="1" applyFill="1" applyBorder="1"/>
    <xf numFmtId="0" fontId="6" fillId="0" borderId="0" xfId="0" applyFont="1" applyBorder="1"/>
    <xf numFmtId="0" fontId="5" fillId="0" borderId="0" xfId="0" applyFont="1" applyBorder="1"/>
    <xf numFmtId="0" fontId="5" fillId="0" borderId="0" xfId="8" applyFont="1"/>
    <xf numFmtId="0" fontId="1" fillId="0" borderId="0" xfId="0" applyFont="1"/>
    <xf numFmtId="0" fontId="8" fillId="0" borderId="0" xfId="0" applyFont="1"/>
    <xf numFmtId="2" fontId="5" fillId="0" borderId="0" xfId="0" applyNumberFormat="1" applyFont="1"/>
    <xf numFmtId="2" fontId="6" fillId="0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2" fontId="7" fillId="2" borderId="1" xfId="0" applyNumberFormat="1" applyFont="1" applyFill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6" fillId="0" borderId="3" xfId="0" quotePrefix="1" applyFont="1" applyBorder="1" applyAlignment="1">
      <alignment horizontal="left"/>
    </xf>
    <xf numFmtId="0" fontId="6" fillId="0" borderId="2" xfId="0" quotePrefix="1" applyFont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2" fontId="6" fillId="0" borderId="1" xfId="0" applyNumberFormat="1" applyFont="1" applyFill="1" applyBorder="1"/>
    <xf numFmtId="2" fontId="4" fillId="2" borderId="1" xfId="0" applyNumberFormat="1" applyFont="1" applyFill="1" applyBorder="1"/>
    <xf numFmtId="2" fontId="4" fillId="0" borderId="1" xfId="0" applyNumberFormat="1" applyFont="1" applyBorder="1"/>
    <xf numFmtId="1" fontId="6" fillId="0" borderId="1" xfId="0" applyNumberFormat="1" applyFont="1" applyFill="1" applyBorder="1"/>
    <xf numFmtId="2" fontId="5" fillId="0" borderId="1" xfId="1" applyNumberFormat="1" applyFont="1" applyFill="1" applyBorder="1"/>
    <xf numFmtId="2" fontId="7" fillId="2" borderId="1" xfId="0" applyNumberFormat="1" applyFont="1" applyFill="1" applyBorder="1"/>
    <xf numFmtId="2" fontId="7" fillId="0" borderId="1" xfId="0" applyNumberFormat="1" applyFont="1" applyBorder="1"/>
    <xf numFmtId="1" fontId="5" fillId="0" borderId="1" xfId="1" applyNumberFormat="1" applyFont="1" applyFill="1" applyBorder="1"/>
    <xf numFmtId="1" fontId="5" fillId="2" borderId="1" xfId="0" applyNumberFormat="1" applyFont="1" applyFill="1" applyBorder="1"/>
    <xf numFmtId="2" fontId="5" fillId="0" borderId="1" xfId="0" applyNumberFormat="1" applyFont="1" applyFill="1" applyBorder="1"/>
    <xf numFmtId="1" fontId="5" fillId="0" borderId="1" xfId="0" applyNumberFormat="1" applyFont="1" applyFill="1" applyBorder="1"/>
    <xf numFmtId="0" fontId="5" fillId="0" borderId="1" xfId="0" applyFont="1" applyBorder="1"/>
    <xf numFmtId="1" fontId="5" fillId="2" borderId="1" xfId="1" applyNumberFormat="1" applyFont="1" applyFill="1" applyBorder="1"/>
    <xf numFmtId="2" fontId="5" fillId="0" borderId="1" xfId="0" applyNumberFormat="1" applyFont="1" applyBorder="1"/>
    <xf numFmtId="2" fontId="5" fillId="2" borderId="1" xfId="0" applyNumberFormat="1" applyFont="1" applyFill="1" applyBorder="1"/>
    <xf numFmtId="0" fontId="6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left" vertical="center" wrapText="1"/>
    </xf>
  </cellXfs>
  <cellStyles count="14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Normal 2" xfId="7"/>
    <cellStyle name="Normal 3" xfId="10"/>
    <cellStyle name="Normal 4" xfId="11"/>
    <cellStyle name="Normal 5" xfId="12"/>
    <cellStyle name="Normal 6" xfId="13"/>
    <cellStyle name="Normal_companywise Month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6"/>
  <sheetViews>
    <sheetView tabSelected="1" topLeftCell="A136" zoomScaleSheetLayoutView="50" workbookViewId="0">
      <selection activeCell="F14" sqref="F14"/>
    </sheetView>
  </sheetViews>
  <sheetFormatPr defaultColWidth="9.140625" defaultRowHeight="14.25"/>
  <cols>
    <col min="1" max="1" width="6.42578125" style="1" customWidth="1"/>
    <col min="2" max="2" width="30.7109375" style="1" customWidth="1"/>
    <col min="3" max="21" width="12.7109375" style="1" customWidth="1"/>
    <col min="22" max="22" width="11.85546875" style="1" customWidth="1"/>
    <col min="23" max="23" width="9.140625" style="1" customWidth="1"/>
    <col min="24" max="30" width="12.7109375" style="1" customWidth="1"/>
    <col min="31" max="16384" width="9.140625" style="1"/>
  </cols>
  <sheetData>
    <row r="1" spans="1:30" ht="15">
      <c r="A1" s="29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27" t="s">
        <v>35</v>
      </c>
      <c r="M1" s="27"/>
      <c r="N1" s="27"/>
      <c r="O1" s="27"/>
      <c r="P1" s="27"/>
      <c r="Q1" s="27" t="s">
        <v>35</v>
      </c>
      <c r="R1" s="27"/>
      <c r="S1" s="27"/>
      <c r="T1" s="27"/>
      <c r="U1" s="27"/>
      <c r="V1" s="27"/>
      <c r="W1" s="27"/>
      <c r="X1" s="27" t="s">
        <v>35</v>
      </c>
      <c r="Y1" s="27"/>
      <c r="Z1" s="27"/>
      <c r="AA1" s="27"/>
      <c r="AB1" s="27"/>
      <c r="AC1" s="27"/>
      <c r="AD1" s="27"/>
    </row>
    <row r="2" spans="1:30" s="16" customFormat="1" ht="41.25" customHeight="1">
      <c r="A2" s="28" t="s">
        <v>1</v>
      </c>
      <c r="B2" s="28" t="s">
        <v>0</v>
      </c>
      <c r="C2" s="28" t="s">
        <v>36</v>
      </c>
      <c r="D2" s="28"/>
      <c r="E2" s="28"/>
      <c r="F2" s="28"/>
      <c r="G2" s="28"/>
      <c r="H2" s="28"/>
      <c r="I2" s="28"/>
      <c r="J2" s="28" t="s">
        <v>7</v>
      </c>
      <c r="K2" s="28"/>
      <c r="L2" s="28"/>
      <c r="M2" s="28"/>
      <c r="N2" s="28"/>
      <c r="O2" s="28"/>
      <c r="P2" s="28"/>
      <c r="Q2" s="31" t="s">
        <v>8</v>
      </c>
      <c r="R2" s="31"/>
      <c r="S2" s="31"/>
      <c r="T2" s="31"/>
      <c r="U2" s="31"/>
      <c r="V2" s="31"/>
      <c r="W2" s="31"/>
      <c r="X2" s="28" t="s">
        <v>34</v>
      </c>
      <c r="Y2" s="28"/>
      <c r="Z2" s="28"/>
      <c r="AA2" s="28"/>
      <c r="AB2" s="28"/>
      <c r="AC2" s="28"/>
      <c r="AD2" s="28"/>
    </row>
    <row r="3" spans="1:30" s="17" customFormat="1" ht="39.75" customHeight="1">
      <c r="A3" s="28"/>
      <c r="B3" s="28"/>
      <c r="C3" s="47" t="s">
        <v>44</v>
      </c>
      <c r="D3" s="47" t="s">
        <v>45</v>
      </c>
      <c r="E3" s="48" t="s">
        <v>21</v>
      </c>
      <c r="F3" s="49" t="s">
        <v>46</v>
      </c>
      <c r="G3" s="49" t="s">
        <v>47</v>
      </c>
      <c r="H3" s="48" t="s">
        <v>21</v>
      </c>
      <c r="I3" s="48" t="s">
        <v>33</v>
      </c>
      <c r="J3" s="47" t="s">
        <v>44</v>
      </c>
      <c r="K3" s="47" t="s">
        <v>45</v>
      </c>
      <c r="L3" s="48" t="s">
        <v>21</v>
      </c>
      <c r="M3" s="49" t="s">
        <v>46</v>
      </c>
      <c r="N3" s="49" t="s">
        <v>47</v>
      </c>
      <c r="O3" s="48" t="s">
        <v>21</v>
      </c>
      <c r="P3" s="48" t="s">
        <v>33</v>
      </c>
      <c r="Q3" s="47" t="s">
        <v>44</v>
      </c>
      <c r="R3" s="47" t="s">
        <v>45</v>
      </c>
      <c r="S3" s="48" t="s">
        <v>21</v>
      </c>
      <c r="T3" s="49" t="s">
        <v>46</v>
      </c>
      <c r="U3" s="49" t="s">
        <v>47</v>
      </c>
      <c r="V3" s="48" t="s">
        <v>21</v>
      </c>
      <c r="W3" s="48" t="s">
        <v>33</v>
      </c>
      <c r="X3" s="47" t="s">
        <v>44</v>
      </c>
      <c r="Y3" s="47" t="s">
        <v>45</v>
      </c>
      <c r="Z3" s="48" t="s">
        <v>21</v>
      </c>
      <c r="AA3" s="49" t="s">
        <v>46</v>
      </c>
      <c r="AB3" s="49" t="s">
        <v>47</v>
      </c>
      <c r="AC3" s="48" t="s">
        <v>21</v>
      </c>
      <c r="AD3" s="48" t="s">
        <v>33</v>
      </c>
    </row>
    <row r="4" spans="1:30" s="2" customFormat="1" ht="15">
      <c r="A4" s="3">
        <v>1</v>
      </c>
      <c r="B4" s="4" t="s">
        <v>30</v>
      </c>
      <c r="C4" s="32">
        <f>C5+C6+C7+C8+C9</f>
        <v>480.89885268076466</v>
      </c>
      <c r="D4" s="32">
        <f>D5+D6+D7+D8+D9</f>
        <v>713.08958519821113</v>
      </c>
      <c r="E4" s="33">
        <f t="shared" ref="E4:E9" si="0">((D4-C4)/C4)*100</f>
        <v>48.282654704435686</v>
      </c>
      <c r="F4" s="32">
        <f>F5+F6+F7+F8+F9</f>
        <v>3657.1064493115059</v>
      </c>
      <c r="G4" s="32">
        <f>G5+G6+G7+G8+G9</f>
        <v>4564.2627971453785</v>
      </c>
      <c r="H4" s="33">
        <f t="shared" ref="H4:H9" si="1">((G4-F4)/F4)*100</f>
        <v>24.805303329484861</v>
      </c>
      <c r="I4" s="34">
        <f>(G4/G$179)*100</f>
        <v>1.6401810760038098</v>
      </c>
      <c r="J4" s="35">
        <f>J5+J6+J7+J8+J9</f>
        <v>28281</v>
      </c>
      <c r="K4" s="35">
        <f>K5+K6+K7+K8+K9</f>
        <v>36723</v>
      </c>
      <c r="L4" s="33">
        <f t="shared" ref="L4:L9" si="2">((K4-J4)/J4)*100</f>
        <v>29.85042961705739</v>
      </c>
      <c r="M4" s="35">
        <f>M5+M6+M7+M8+M9</f>
        <v>262495</v>
      </c>
      <c r="N4" s="35">
        <f>N5+N6+N7+N8+N9</f>
        <v>258069</v>
      </c>
      <c r="O4" s="33">
        <f t="shared" ref="O4:O9" si="3">((N4-M4)/M4)*100</f>
        <v>-1.6861273548067583</v>
      </c>
      <c r="P4" s="34">
        <f>(N4/N$179)*100</f>
        <v>0.91619377259185075</v>
      </c>
      <c r="Q4" s="35">
        <f>Q5+Q6+Q7+Q8+Q9</f>
        <v>204628</v>
      </c>
      <c r="R4" s="35">
        <f>R5+R6+R7+R8+R9</f>
        <v>255044</v>
      </c>
      <c r="S4" s="33">
        <f t="shared" ref="S4:S9" si="4">((R4-Q4)/Q4)*100</f>
        <v>24.637879469085362</v>
      </c>
      <c r="T4" s="35">
        <f>T5+T6+T7+T8+T9</f>
        <v>2933029</v>
      </c>
      <c r="U4" s="35">
        <f>U5+U6+U7+U8+U9</f>
        <v>1717906</v>
      </c>
      <c r="V4" s="33">
        <f t="shared" ref="V4:V9" si="5">((U4-T4)/T4)*100</f>
        <v>-41.428945980418199</v>
      </c>
      <c r="W4" s="34">
        <f>(U4/U$179)*100</f>
        <v>0.95546539564647126</v>
      </c>
      <c r="X4" s="32">
        <f>X5+X6+X7+X8+X9</f>
        <v>18235.923296116001</v>
      </c>
      <c r="Y4" s="32">
        <f>Y5+Y6+Y7+Y8+Y9</f>
        <v>20312.590151854994</v>
      </c>
      <c r="Z4" s="33">
        <f t="shared" ref="Z4:Z9" si="6">((Y4-X4)/X4)*100</f>
        <v>11.387780163460626</v>
      </c>
      <c r="AA4" s="32">
        <f>AA5+AA6+AA7+AA8+AA9</f>
        <v>216535.23924047197</v>
      </c>
      <c r="AB4" s="32">
        <f>AB5+AB6+AB7+AB8+AB9</f>
        <v>202454.712526494</v>
      </c>
      <c r="AC4" s="33">
        <f t="shared" ref="AC4:AC9" si="7">((AB4-AA4)/AA4)*100</f>
        <v>-6.5026490668989574</v>
      </c>
      <c r="AD4" s="34">
        <f>(AB4/AB$179)*100</f>
        <v>4.0975921506514155</v>
      </c>
    </row>
    <row r="5" spans="1:30">
      <c r="A5" s="3"/>
      <c r="B5" s="5" t="s">
        <v>2</v>
      </c>
      <c r="C5" s="36">
        <v>12.8746386738511</v>
      </c>
      <c r="D5" s="36">
        <v>31.334396977944003</v>
      </c>
      <c r="E5" s="37">
        <f t="shared" si="0"/>
        <v>143.3807873892834</v>
      </c>
      <c r="F5" s="36">
        <v>112.94123124103395</v>
      </c>
      <c r="G5" s="36">
        <v>153.06885042983711</v>
      </c>
      <c r="H5" s="37">
        <f t="shared" si="1"/>
        <v>35.52964559343669</v>
      </c>
      <c r="I5" s="38">
        <f>(G5/G$180)*100</f>
        <v>0.36095464777249719</v>
      </c>
      <c r="J5" s="39">
        <v>230</v>
      </c>
      <c r="K5" s="39">
        <v>357</v>
      </c>
      <c r="L5" s="37">
        <f t="shared" si="2"/>
        <v>55.217391304347828</v>
      </c>
      <c r="M5" s="39">
        <v>2971</v>
      </c>
      <c r="N5" s="39">
        <v>2127</v>
      </c>
      <c r="O5" s="37">
        <f t="shared" si="3"/>
        <v>-28.4079434533827</v>
      </c>
      <c r="P5" s="38">
        <f>(N5/N$180)*100</f>
        <v>0.17638439358846461</v>
      </c>
      <c r="Q5" s="40">
        <v>0</v>
      </c>
      <c r="R5" s="40">
        <v>0</v>
      </c>
      <c r="S5" s="23" t="s">
        <v>42</v>
      </c>
      <c r="T5" s="39">
        <v>0</v>
      </c>
      <c r="U5" s="39">
        <v>0</v>
      </c>
      <c r="V5" s="23" t="s">
        <v>42</v>
      </c>
      <c r="W5" s="23" t="s">
        <v>42</v>
      </c>
      <c r="X5" s="36">
        <v>19.297288269000042</v>
      </c>
      <c r="Y5" s="36">
        <v>49.659220674000096</v>
      </c>
      <c r="Z5" s="37">
        <f t="shared" si="6"/>
        <v>157.33781856684348</v>
      </c>
      <c r="AA5" s="36">
        <v>222.31803702800022</v>
      </c>
      <c r="AB5" s="36">
        <v>252.20313487299984</v>
      </c>
      <c r="AC5" s="37">
        <f t="shared" si="7"/>
        <v>13.442498073710363</v>
      </c>
      <c r="AD5" s="38">
        <f>(AB5/AB$180)*100</f>
        <v>0.61018988754058989</v>
      </c>
    </row>
    <row r="6" spans="1:30">
      <c r="A6" s="3"/>
      <c r="B6" s="5" t="s">
        <v>3</v>
      </c>
      <c r="C6" s="36">
        <v>211.20432708877888</v>
      </c>
      <c r="D6" s="36">
        <v>339.7996020812671</v>
      </c>
      <c r="E6" s="37">
        <f t="shared" si="0"/>
        <v>60.886666842973213</v>
      </c>
      <c r="F6" s="36">
        <v>1690.5221717293362</v>
      </c>
      <c r="G6" s="36">
        <v>1923.4949302345419</v>
      </c>
      <c r="H6" s="37">
        <f t="shared" si="1"/>
        <v>13.781112274137405</v>
      </c>
      <c r="I6" s="38">
        <f>(G6/G$181)*100</f>
        <v>2.6933145544159141</v>
      </c>
      <c r="J6" s="39">
        <v>27997</v>
      </c>
      <c r="K6" s="39">
        <v>36328</v>
      </c>
      <c r="L6" s="37">
        <f t="shared" si="2"/>
        <v>29.756759652819948</v>
      </c>
      <c r="M6" s="39">
        <v>258851</v>
      </c>
      <c r="N6" s="39">
        <v>255429</v>
      </c>
      <c r="O6" s="37">
        <f t="shared" si="3"/>
        <v>-1.3219960517826856</v>
      </c>
      <c r="P6" s="38">
        <f>(N6/N$181)*100</f>
        <v>0.94875943544451058</v>
      </c>
      <c r="Q6" s="40">
        <v>0</v>
      </c>
      <c r="R6" s="40">
        <v>0</v>
      </c>
      <c r="S6" s="23" t="s">
        <v>42</v>
      </c>
      <c r="T6" s="39">
        <v>0</v>
      </c>
      <c r="U6" s="39">
        <v>0</v>
      </c>
      <c r="V6" s="23" t="s">
        <v>42</v>
      </c>
      <c r="W6" s="23" t="s">
        <v>42</v>
      </c>
      <c r="X6" s="36">
        <v>5639.183885937</v>
      </c>
      <c r="Y6" s="36">
        <v>8417.3748508839908</v>
      </c>
      <c r="Z6" s="37">
        <f t="shared" si="6"/>
        <v>49.265833871373573</v>
      </c>
      <c r="AA6" s="36">
        <v>49199.190588320002</v>
      </c>
      <c r="AB6" s="36">
        <v>47829.353523412989</v>
      </c>
      <c r="AC6" s="37">
        <f t="shared" si="7"/>
        <v>-2.7842674818967761</v>
      </c>
      <c r="AD6" s="38">
        <f>(AB6/AB$181)*100</f>
        <v>2.4278749006690759</v>
      </c>
    </row>
    <row r="7" spans="1:30">
      <c r="A7" s="3"/>
      <c r="B7" s="5" t="s">
        <v>4</v>
      </c>
      <c r="C7" s="36">
        <v>234.02585461599963</v>
      </c>
      <c r="D7" s="36">
        <v>336.30127784199999</v>
      </c>
      <c r="E7" s="37">
        <f t="shared" si="0"/>
        <v>43.702617129128136</v>
      </c>
      <c r="F7" s="36">
        <v>1753.7441674409995</v>
      </c>
      <c r="G7" s="36">
        <v>2355.8445694859997</v>
      </c>
      <c r="H7" s="37">
        <f t="shared" si="1"/>
        <v>34.332282508660519</v>
      </c>
      <c r="I7" s="38">
        <f>(G7/G$182)*100</f>
        <v>1.5511852191278823</v>
      </c>
      <c r="J7" s="39">
        <v>10</v>
      </c>
      <c r="K7" s="39">
        <v>25</v>
      </c>
      <c r="L7" s="37">
        <f t="shared" si="2"/>
        <v>150</v>
      </c>
      <c r="M7" s="39">
        <v>98</v>
      </c>
      <c r="N7" s="39">
        <v>80</v>
      </c>
      <c r="O7" s="37">
        <f t="shared" si="3"/>
        <v>-18.367346938775512</v>
      </c>
      <c r="P7" s="38">
        <f>(N7/N$182)*100</f>
        <v>5.1712992889463472</v>
      </c>
      <c r="Q7" s="40">
        <v>111916</v>
      </c>
      <c r="R7" s="40">
        <v>176190</v>
      </c>
      <c r="S7" s="37">
        <f t="shared" si="4"/>
        <v>57.430572929697277</v>
      </c>
      <c r="T7" s="39">
        <v>1529679</v>
      </c>
      <c r="U7" s="39">
        <v>872445</v>
      </c>
      <c r="V7" s="37">
        <f t="shared" si="5"/>
        <v>-42.965484915462653</v>
      </c>
      <c r="W7" s="38">
        <f>(U7/U$182)*100</f>
        <v>0.90491388950015483</v>
      </c>
      <c r="X7" s="36">
        <v>1037.3709133000002</v>
      </c>
      <c r="Y7" s="36">
        <v>2232.2532120000001</v>
      </c>
      <c r="Z7" s="37">
        <f t="shared" si="6"/>
        <v>115.18370945055104</v>
      </c>
      <c r="AA7" s="36">
        <v>10218.0292446</v>
      </c>
      <c r="AB7" s="36">
        <v>10989.176587530003</v>
      </c>
      <c r="AC7" s="37">
        <f t="shared" si="7"/>
        <v>7.5469283212076954</v>
      </c>
      <c r="AD7" s="38">
        <f>(AB7/AB$182)*100</f>
        <v>1.1273455462651001</v>
      </c>
    </row>
    <row r="8" spans="1:30">
      <c r="A8" s="3"/>
      <c r="B8" s="5" t="s">
        <v>5</v>
      </c>
      <c r="C8" s="36">
        <v>16.355778134999994</v>
      </c>
      <c r="D8" s="36">
        <v>1.9936845159999999</v>
      </c>
      <c r="E8" s="37">
        <f t="shared" si="0"/>
        <v>-87.81051870755276</v>
      </c>
      <c r="F8" s="36">
        <v>21.226155851999991</v>
      </c>
      <c r="G8" s="36">
        <v>60.527169376000018</v>
      </c>
      <c r="H8" s="37">
        <f t="shared" si="1"/>
        <v>185.15370280906032</v>
      </c>
      <c r="I8" s="38">
        <f>(G8/G$183)*100</f>
        <v>1.0087918348193261</v>
      </c>
      <c r="J8" s="39">
        <v>2</v>
      </c>
      <c r="K8" s="39">
        <v>0</v>
      </c>
      <c r="L8" s="37">
        <f t="shared" si="2"/>
        <v>-100</v>
      </c>
      <c r="M8" s="39">
        <v>4</v>
      </c>
      <c r="N8" s="39">
        <v>1</v>
      </c>
      <c r="O8" s="37">
        <f t="shared" si="3"/>
        <v>-75</v>
      </c>
      <c r="P8" s="38">
        <f>(N8/N$183)*100</f>
        <v>1.1474469305794608E-2</v>
      </c>
      <c r="Q8" s="40">
        <v>112</v>
      </c>
      <c r="R8" s="40">
        <v>0</v>
      </c>
      <c r="S8" s="37">
        <f t="shared" si="4"/>
        <v>-100</v>
      </c>
      <c r="T8" s="39">
        <v>154</v>
      </c>
      <c r="U8" s="39">
        <v>108</v>
      </c>
      <c r="V8" s="37">
        <f t="shared" si="5"/>
        <v>-29.870129870129869</v>
      </c>
      <c r="W8" s="38">
        <f>(U8/U$183)*100</f>
        <v>3.0443708596203951E-3</v>
      </c>
      <c r="X8" s="36">
        <v>0</v>
      </c>
      <c r="Y8" s="36">
        <v>0</v>
      </c>
      <c r="Z8" s="23" t="s">
        <v>42</v>
      </c>
      <c r="AA8" s="36">
        <v>0</v>
      </c>
      <c r="AB8" s="36">
        <v>0</v>
      </c>
      <c r="AC8" s="23" t="s">
        <v>42</v>
      </c>
      <c r="AD8" s="38">
        <f>(AB8/AB$183)*100</f>
        <v>0</v>
      </c>
    </row>
    <row r="9" spans="1:30">
      <c r="A9" s="3"/>
      <c r="B9" s="5" t="s">
        <v>23</v>
      </c>
      <c r="C9" s="36">
        <v>6.4382541671350921</v>
      </c>
      <c r="D9" s="36">
        <v>3.6606237810000128</v>
      </c>
      <c r="E9" s="37">
        <f t="shared" si="0"/>
        <v>-43.142602233907688</v>
      </c>
      <c r="F9" s="36">
        <v>78.672723048136419</v>
      </c>
      <c r="G9" s="36">
        <v>71.327277619000014</v>
      </c>
      <c r="H9" s="37">
        <f t="shared" si="1"/>
        <v>-9.3367118164221239</v>
      </c>
      <c r="I9" s="38">
        <f>(G9/G$184)*100</f>
        <v>1.0839822638896122</v>
      </c>
      <c r="J9" s="39">
        <v>42</v>
      </c>
      <c r="K9" s="39">
        <v>13</v>
      </c>
      <c r="L9" s="37">
        <f t="shared" si="2"/>
        <v>-69.047619047619051</v>
      </c>
      <c r="M9" s="39">
        <v>571</v>
      </c>
      <c r="N9" s="39">
        <v>432</v>
      </c>
      <c r="O9" s="37">
        <f t="shared" si="3"/>
        <v>-24.343257443082312</v>
      </c>
      <c r="P9" s="38">
        <f>(N9/N$184)*100</f>
        <v>1.4926404533204338</v>
      </c>
      <c r="Q9" s="40">
        <v>92600</v>
      </c>
      <c r="R9" s="40">
        <v>78854</v>
      </c>
      <c r="S9" s="37">
        <f t="shared" si="4"/>
        <v>-14.84449244060475</v>
      </c>
      <c r="T9" s="39">
        <v>1403196</v>
      </c>
      <c r="U9" s="39">
        <v>845353</v>
      </c>
      <c r="V9" s="37">
        <f t="shared" si="5"/>
        <v>-39.755173190345467</v>
      </c>
      <c r="W9" s="38">
        <f>(U9/U$184)*100</f>
        <v>1.0588306437865367</v>
      </c>
      <c r="X9" s="36">
        <v>11540.071208610001</v>
      </c>
      <c r="Y9" s="36">
        <v>9613.3028682970016</v>
      </c>
      <c r="Z9" s="37">
        <f t="shared" si="6"/>
        <v>-16.696329732137574</v>
      </c>
      <c r="AA9" s="36">
        <v>156895.70137052398</v>
      </c>
      <c r="AB9" s="36">
        <v>143383.979280678</v>
      </c>
      <c r="AC9" s="37">
        <f t="shared" si="7"/>
        <v>-8.611913501655966</v>
      </c>
      <c r="AD9" s="38">
        <f>(AB9/AB$184)*100</f>
        <v>7.84868753728525</v>
      </c>
    </row>
    <row r="10" spans="1:30">
      <c r="A10" s="3"/>
      <c r="B10" s="5"/>
      <c r="C10" s="36"/>
      <c r="D10" s="36"/>
      <c r="E10" s="37"/>
      <c r="F10" s="36"/>
      <c r="G10" s="36"/>
      <c r="H10" s="37"/>
      <c r="I10" s="38"/>
      <c r="J10" s="39"/>
      <c r="K10" s="39"/>
      <c r="L10" s="37"/>
      <c r="M10" s="39"/>
      <c r="N10" s="39"/>
      <c r="O10" s="37"/>
      <c r="P10" s="38"/>
      <c r="Q10" s="40"/>
      <c r="R10" s="40"/>
      <c r="S10" s="37"/>
      <c r="T10" s="39"/>
      <c r="U10" s="39"/>
      <c r="V10" s="37"/>
      <c r="W10" s="38"/>
      <c r="X10" s="36"/>
      <c r="Y10" s="36"/>
      <c r="Z10" s="37"/>
      <c r="AA10" s="36"/>
      <c r="AB10" s="36"/>
      <c r="AC10" s="37"/>
      <c r="AD10" s="38"/>
    </row>
    <row r="11" spans="1:30" ht="15">
      <c r="A11" s="3">
        <v>2</v>
      </c>
      <c r="B11" s="4" t="s">
        <v>20</v>
      </c>
      <c r="C11" s="32">
        <f>C12+C13+C14+C15+C16</f>
        <v>9.7293583279999964</v>
      </c>
      <c r="D11" s="32">
        <f>D12+D13+D14+D15+D16</f>
        <v>3.1410473309999993</v>
      </c>
      <c r="E11" s="33">
        <f t="shared" ref="E11:E16" si="8">((D11-C11)/C11)*100</f>
        <v>-67.715781194321735</v>
      </c>
      <c r="F11" s="32">
        <f>F12+F13+F14+F15+F16</f>
        <v>91.734178876999991</v>
      </c>
      <c r="G11" s="32">
        <f>G12+G13+G14+G15+G16</f>
        <v>61.775557235999997</v>
      </c>
      <c r="H11" s="33">
        <f t="shared" ref="H11:H16" si="9">((G11-F11)/F11)*100</f>
        <v>-32.658080126459119</v>
      </c>
      <c r="I11" s="34">
        <f>(G11/G$179)*100</f>
        <v>2.2199225689074651E-2</v>
      </c>
      <c r="J11" s="35">
        <f>J12+J13+J14+J15+J16</f>
        <v>1755</v>
      </c>
      <c r="K11" s="35">
        <f>K12+K13+K14+K15+K16</f>
        <v>5675</v>
      </c>
      <c r="L11" s="33">
        <f t="shared" ref="L11:L16" si="10">((K11-J11)/J11)*100</f>
        <v>223.36182336182335</v>
      </c>
      <c r="M11" s="35">
        <f>M12+M13+M14+M15+M16</f>
        <v>37487</v>
      </c>
      <c r="N11" s="35">
        <f>N12+N13+N14+N15+N16</f>
        <v>19271</v>
      </c>
      <c r="O11" s="33">
        <f t="shared" ref="O11:O16" si="11">((N11-M11)/M11)*100</f>
        <v>-48.592845519780191</v>
      </c>
      <c r="P11" s="34">
        <f>(N11/N$179)*100</f>
        <v>6.8415695769804039E-2</v>
      </c>
      <c r="Q11" s="35">
        <f>Q12+Q13+Q14+Q15+Q16</f>
        <v>25838</v>
      </c>
      <c r="R11" s="35">
        <f>R12+R13+R14+R15+R16</f>
        <v>33583</v>
      </c>
      <c r="S11" s="33">
        <f t="shared" ref="S11:S16" si="12">((R11-Q11)/Q11)*100</f>
        <v>29.975230280981503</v>
      </c>
      <c r="T11" s="35">
        <f>T12+T13+T14+T15+T16</f>
        <v>251685</v>
      </c>
      <c r="U11" s="35">
        <f>U12+U13+U14+U15+U16</f>
        <v>152630</v>
      </c>
      <c r="V11" s="33">
        <f t="shared" ref="V11:V16" si="13">((U11-T11)/T11)*100</f>
        <v>-39.356735602042235</v>
      </c>
      <c r="W11" s="34">
        <f>(U11/U$179)*100</f>
        <v>8.4889792187419405E-2</v>
      </c>
      <c r="X11" s="32">
        <f>X12+X13+X14+X15+X16</f>
        <v>4835.6976585000002</v>
      </c>
      <c r="Y11" s="32">
        <f>Y12+Y13+Y14+Y15+Y16</f>
        <v>2954.5590885500001</v>
      </c>
      <c r="Z11" s="33">
        <f t="shared" ref="Z11:Z16" si="14">((Y11-X11)/X11)*100</f>
        <v>-38.901079074772348</v>
      </c>
      <c r="AA11" s="32">
        <f>AA12+AA13+AA14+AA15+AA16</f>
        <v>37996.833483916002</v>
      </c>
      <c r="AB11" s="32">
        <f>AB12+AB13+AB14+AB15+AB16</f>
        <v>46083.062468296004</v>
      </c>
      <c r="AC11" s="33">
        <f t="shared" ref="AC11:AC16" si="15">((AB11-AA11)/AA11)*100</f>
        <v>21.281323318173055</v>
      </c>
      <c r="AD11" s="34">
        <f>(AB11/AB$179)*100</f>
        <v>0.93270041823974636</v>
      </c>
    </row>
    <row r="12" spans="1:30">
      <c r="A12" s="3"/>
      <c r="B12" s="5" t="s">
        <v>2</v>
      </c>
      <c r="C12" s="41">
        <v>6.8014699999999997E-2</v>
      </c>
      <c r="D12" s="41">
        <v>0.33764339999999998</v>
      </c>
      <c r="E12" s="37">
        <f t="shared" si="8"/>
        <v>396.4270959072083</v>
      </c>
      <c r="F12" s="41">
        <v>2.4182424519999999</v>
      </c>
      <c r="G12" s="41">
        <v>0.91121149199999996</v>
      </c>
      <c r="H12" s="37">
        <f t="shared" si="9"/>
        <v>-62.319266571208132</v>
      </c>
      <c r="I12" s="38">
        <f>(G12/G$180)*100</f>
        <v>2.1487456279804871E-3</v>
      </c>
      <c r="J12" s="42">
        <v>2</v>
      </c>
      <c r="K12" s="42">
        <v>4564</v>
      </c>
      <c r="L12" s="37">
        <f t="shared" si="10"/>
        <v>228100</v>
      </c>
      <c r="M12" s="42">
        <v>15038</v>
      </c>
      <c r="N12" s="42">
        <v>4589</v>
      </c>
      <c r="O12" s="37">
        <f t="shared" si="11"/>
        <v>-69.483973932703819</v>
      </c>
      <c r="P12" s="38">
        <f>(N12/N$180)*100</f>
        <v>0.380549121851182</v>
      </c>
      <c r="Q12" s="40">
        <v>0</v>
      </c>
      <c r="R12" s="40">
        <v>0</v>
      </c>
      <c r="S12" s="23" t="s">
        <v>42</v>
      </c>
      <c r="T12" s="42">
        <v>0</v>
      </c>
      <c r="U12" s="42">
        <v>0</v>
      </c>
      <c r="V12" s="23" t="s">
        <v>42</v>
      </c>
      <c r="W12" s="23" t="s">
        <v>42</v>
      </c>
      <c r="X12" s="41">
        <v>0.65</v>
      </c>
      <c r="Y12" s="41">
        <v>13.709159999999999</v>
      </c>
      <c r="Z12" s="37">
        <f t="shared" si="14"/>
        <v>2009.1015384615382</v>
      </c>
      <c r="AA12" s="41">
        <v>44.602365399999996</v>
      </c>
      <c r="AB12" s="41">
        <v>32.709160000000004</v>
      </c>
      <c r="AC12" s="37">
        <f t="shared" si="15"/>
        <v>-26.664965620859189</v>
      </c>
      <c r="AD12" s="38">
        <f>(AB12/AB$180)*100</f>
        <v>7.9137789750304541E-2</v>
      </c>
    </row>
    <row r="13" spans="1:30" s="2" customFormat="1" ht="15">
      <c r="A13" s="3"/>
      <c r="B13" s="5" t="s">
        <v>3</v>
      </c>
      <c r="C13" s="41">
        <v>6.6903275639999977</v>
      </c>
      <c r="D13" s="41">
        <v>1.4197835260000002</v>
      </c>
      <c r="E13" s="37">
        <f t="shared" si="8"/>
        <v>-78.778564839788743</v>
      </c>
      <c r="F13" s="41">
        <v>70.769692293999995</v>
      </c>
      <c r="G13" s="41">
        <v>34.207130440999997</v>
      </c>
      <c r="H13" s="37">
        <f t="shared" si="9"/>
        <v>-51.664152644761252</v>
      </c>
      <c r="I13" s="38">
        <f>(G13/G$181)*100</f>
        <v>4.7897481211616702E-2</v>
      </c>
      <c r="J13" s="42">
        <v>1738</v>
      </c>
      <c r="K13" s="42">
        <v>1100</v>
      </c>
      <c r="L13" s="37">
        <f t="shared" si="10"/>
        <v>-36.708860759493675</v>
      </c>
      <c r="M13" s="42">
        <v>22335</v>
      </c>
      <c r="N13" s="42">
        <v>14586</v>
      </c>
      <c r="O13" s="37">
        <f t="shared" si="11"/>
        <v>-34.694425789120217</v>
      </c>
      <c r="P13" s="38">
        <f>(N13/N$181)*100</f>
        <v>5.4177893369169637E-2</v>
      </c>
      <c r="Q13" s="40">
        <v>0</v>
      </c>
      <c r="R13" s="40">
        <v>0</v>
      </c>
      <c r="S13" s="23" t="s">
        <v>42</v>
      </c>
      <c r="T13" s="42">
        <v>0</v>
      </c>
      <c r="U13" s="42">
        <v>0</v>
      </c>
      <c r="V13" s="23" t="s">
        <v>42</v>
      </c>
      <c r="W13" s="23" t="s">
        <v>42</v>
      </c>
      <c r="X13" s="41">
        <v>1209.1377783999999</v>
      </c>
      <c r="Y13" s="41">
        <v>1042.68682145</v>
      </c>
      <c r="Z13" s="37">
        <f t="shared" si="14"/>
        <v>-13.766086869790575</v>
      </c>
      <c r="AA13" s="41">
        <v>14608.303461700001</v>
      </c>
      <c r="AB13" s="41">
        <v>10720.32867755</v>
      </c>
      <c r="AC13" s="37">
        <f t="shared" si="15"/>
        <v>-26.614827617344339</v>
      </c>
      <c r="AD13" s="38">
        <f>(AB13/AB$181)*100</f>
        <v>0.54417664061475868</v>
      </c>
    </row>
    <row r="14" spans="1:30" s="2" customFormat="1" ht="15">
      <c r="A14" s="3"/>
      <c r="B14" s="5" t="s">
        <v>4</v>
      </c>
      <c r="C14" s="41">
        <v>0</v>
      </c>
      <c r="D14" s="41">
        <v>0</v>
      </c>
      <c r="E14" s="23" t="s">
        <v>42</v>
      </c>
      <c r="F14" s="41">
        <v>1.0822620999999999</v>
      </c>
      <c r="G14" s="41">
        <v>5.2349755000000009</v>
      </c>
      <c r="H14" s="37">
        <f t="shared" si="9"/>
        <v>383.70681187117259</v>
      </c>
      <c r="I14" s="38">
        <f>(G14/G$182)*100</f>
        <v>3.4469237585857868E-3</v>
      </c>
      <c r="J14" s="42">
        <v>0</v>
      </c>
      <c r="K14" s="42">
        <v>0</v>
      </c>
      <c r="L14" s="23" t="s">
        <v>42</v>
      </c>
      <c r="M14" s="42">
        <v>0</v>
      </c>
      <c r="N14" s="42">
        <v>0</v>
      </c>
      <c r="O14" s="23" t="s">
        <v>42</v>
      </c>
      <c r="P14" s="38">
        <f>(N14/N$182)*100</f>
        <v>0</v>
      </c>
      <c r="Q14" s="40">
        <v>0</v>
      </c>
      <c r="R14" s="40">
        <v>0</v>
      </c>
      <c r="S14" s="23" t="s">
        <v>42</v>
      </c>
      <c r="T14" s="42">
        <v>0</v>
      </c>
      <c r="U14" s="42">
        <v>0</v>
      </c>
      <c r="V14" s="23" t="s">
        <v>42</v>
      </c>
      <c r="W14" s="38">
        <f>(U14/U$182)*100</f>
        <v>0</v>
      </c>
      <c r="X14" s="41">
        <v>0</v>
      </c>
      <c r="Y14" s="41">
        <v>0</v>
      </c>
      <c r="Z14" s="23" t="s">
        <v>42</v>
      </c>
      <c r="AA14" s="41">
        <v>0</v>
      </c>
      <c r="AB14" s="41">
        <v>0</v>
      </c>
      <c r="AC14" s="23" t="s">
        <v>42</v>
      </c>
      <c r="AD14" s="38">
        <f>(AB14/AB$182)*100</f>
        <v>0</v>
      </c>
    </row>
    <row r="15" spans="1:30">
      <c r="A15" s="3"/>
      <c r="B15" s="5" t="s">
        <v>5</v>
      </c>
      <c r="C15" s="41">
        <v>0</v>
      </c>
      <c r="D15" s="41">
        <v>0</v>
      </c>
      <c r="E15" s="23" t="s">
        <v>42</v>
      </c>
      <c r="F15" s="41">
        <v>0</v>
      </c>
      <c r="G15" s="41">
        <v>0</v>
      </c>
      <c r="H15" s="23" t="s">
        <v>42</v>
      </c>
      <c r="I15" s="38">
        <f>(G15/G$183)*100</f>
        <v>0</v>
      </c>
      <c r="J15" s="42">
        <v>0</v>
      </c>
      <c r="K15" s="42">
        <v>0</v>
      </c>
      <c r="L15" s="23" t="s">
        <v>42</v>
      </c>
      <c r="M15" s="42">
        <v>0</v>
      </c>
      <c r="N15" s="42">
        <v>0</v>
      </c>
      <c r="O15" s="23" t="s">
        <v>42</v>
      </c>
      <c r="P15" s="38">
        <f>(N15/N$183)*100</f>
        <v>0</v>
      </c>
      <c r="Q15" s="40">
        <v>0</v>
      </c>
      <c r="R15" s="40">
        <v>0</v>
      </c>
      <c r="S15" s="23" t="s">
        <v>42</v>
      </c>
      <c r="T15" s="42">
        <v>0</v>
      </c>
      <c r="U15" s="42">
        <v>0</v>
      </c>
      <c r="V15" s="23" t="s">
        <v>42</v>
      </c>
      <c r="W15" s="38">
        <f>(U15/U$183)*100</f>
        <v>0</v>
      </c>
      <c r="X15" s="41">
        <v>0</v>
      </c>
      <c r="Y15" s="41">
        <v>0</v>
      </c>
      <c r="Z15" s="23" t="s">
        <v>42</v>
      </c>
      <c r="AA15" s="41">
        <v>0</v>
      </c>
      <c r="AB15" s="41">
        <v>0</v>
      </c>
      <c r="AC15" s="23" t="s">
        <v>42</v>
      </c>
      <c r="AD15" s="38">
        <f>(AB15/AB$183)*100</f>
        <v>0</v>
      </c>
    </row>
    <row r="16" spans="1:30">
      <c r="A16" s="3"/>
      <c r="B16" s="5" t="s">
        <v>23</v>
      </c>
      <c r="C16" s="41">
        <v>2.9710160639999996</v>
      </c>
      <c r="D16" s="41">
        <v>1.3836204049999992</v>
      </c>
      <c r="E16" s="37">
        <f t="shared" si="8"/>
        <v>-53.429386607315251</v>
      </c>
      <c r="F16" s="41">
        <v>17.463982030999997</v>
      </c>
      <c r="G16" s="41">
        <v>21.422239802999997</v>
      </c>
      <c r="H16" s="37">
        <f t="shared" si="9"/>
        <v>22.665264800283051</v>
      </c>
      <c r="I16" s="38">
        <f>(G16/G$184)*100</f>
        <v>0.3255602733540533</v>
      </c>
      <c r="J16" s="42">
        <v>15</v>
      </c>
      <c r="K16" s="42">
        <v>11</v>
      </c>
      <c r="L16" s="37">
        <f t="shared" si="10"/>
        <v>-26.666666666666668</v>
      </c>
      <c r="M16" s="42">
        <v>114</v>
      </c>
      <c r="N16" s="42">
        <v>96</v>
      </c>
      <c r="O16" s="37">
        <f t="shared" si="11"/>
        <v>-15.789473684210526</v>
      </c>
      <c r="P16" s="38">
        <f>(N16/N$184)*100</f>
        <v>0.33169787851565202</v>
      </c>
      <c r="Q16" s="40">
        <v>25838</v>
      </c>
      <c r="R16" s="40">
        <v>33583</v>
      </c>
      <c r="S16" s="37">
        <f t="shared" si="12"/>
        <v>29.975230280981503</v>
      </c>
      <c r="T16" s="42">
        <v>251685</v>
      </c>
      <c r="U16" s="42">
        <v>152630</v>
      </c>
      <c r="V16" s="37">
        <f t="shared" si="13"/>
        <v>-39.356735602042235</v>
      </c>
      <c r="W16" s="38">
        <f>(U16/U$184)*100</f>
        <v>0.19117377138442651</v>
      </c>
      <c r="X16" s="41">
        <v>3625.9098801000005</v>
      </c>
      <c r="Y16" s="41">
        <v>1898.1631070999999</v>
      </c>
      <c r="Z16" s="37">
        <f t="shared" si="14"/>
        <v>-47.650019722838515</v>
      </c>
      <c r="AA16" s="41">
        <v>23343.927656816002</v>
      </c>
      <c r="AB16" s="41">
        <v>35330.024630746004</v>
      </c>
      <c r="AC16" s="37">
        <f t="shared" si="15"/>
        <v>51.345673916318354</v>
      </c>
      <c r="AD16" s="38">
        <f>(AB16/AB$184)*100</f>
        <v>1.9339282212868842</v>
      </c>
    </row>
    <row r="17" spans="1:30">
      <c r="A17" s="3"/>
      <c r="B17" s="5"/>
      <c r="C17" s="41"/>
      <c r="D17" s="41"/>
      <c r="E17" s="37"/>
      <c r="F17" s="41"/>
      <c r="G17" s="41"/>
      <c r="H17" s="37"/>
      <c r="I17" s="38"/>
      <c r="J17" s="42"/>
      <c r="K17" s="42"/>
      <c r="L17" s="37"/>
      <c r="M17" s="42"/>
      <c r="N17" s="42"/>
      <c r="O17" s="37"/>
      <c r="P17" s="38"/>
      <c r="Q17" s="40"/>
      <c r="R17" s="40"/>
      <c r="S17" s="37"/>
      <c r="T17" s="42"/>
      <c r="U17" s="42"/>
      <c r="V17" s="37"/>
      <c r="W17" s="38"/>
      <c r="X17" s="41"/>
      <c r="Y17" s="41"/>
      <c r="Z17" s="37"/>
      <c r="AA17" s="41"/>
      <c r="AB17" s="41"/>
      <c r="AC17" s="37"/>
      <c r="AD17" s="38"/>
    </row>
    <row r="18" spans="1:30" ht="15">
      <c r="A18" s="3">
        <v>3</v>
      </c>
      <c r="B18" s="4" t="s">
        <v>24</v>
      </c>
      <c r="C18" s="32">
        <f>C19+C20+C21+C22+C23</f>
        <v>15.465256485533883</v>
      </c>
      <c r="D18" s="32">
        <f>D19+D20+D21+D22+D23</f>
        <v>41.473108599847222</v>
      </c>
      <c r="E18" s="33">
        <f t="shared" ref="E18:E23" si="16">((D18-C18)/C18)*100</f>
        <v>168.16954919978821</v>
      </c>
      <c r="F18" s="32">
        <f>F19+F20+F21+F22+F23</f>
        <v>217.53412093348379</v>
      </c>
      <c r="G18" s="32">
        <f>G19+G20+G21+G22+G23</f>
        <v>220.19714744001095</v>
      </c>
      <c r="H18" s="33">
        <f t="shared" ref="H18:H23" si="17">((G18-F18)/F18)*100</f>
        <v>1.2241879550203729</v>
      </c>
      <c r="I18" s="34">
        <f>(G18/G$179)*100</f>
        <v>7.912848367254588E-2</v>
      </c>
      <c r="J18" s="35">
        <f>J19+J20+J21+J22+J23</f>
        <v>2218</v>
      </c>
      <c r="K18" s="35">
        <f>K19+K20+K21+K22+K23</f>
        <v>4394</v>
      </c>
      <c r="L18" s="33">
        <f t="shared" ref="L18:L23" si="18">((K18-J18)/J18)*100</f>
        <v>98.106402164111813</v>
      </c>
      <c r="M18" s="35">
        <f>M19+M20+M21+M22+M23</f>
        <v>20787</v>
      </c>
      <c r="N18" s="35">
        <f>N19+N20+N21+N22+N23</f>
        <v>22039</v>
      </c>
      <c r="O18" s="33">
        <f t="shared" ref="O18:O23" si="19">((N18-M18)/M18)*100</f>
        <v>6.0229951411940155</v>
      </c>
      <c r="P18" s="34">
        <f>(N18/N$179)*100</f>
        <v>7.8242619431825589E-2</v>
      </c>
      <c r="Q18" s="35">
        <f>Q19+Q20+Q21+Q22+Q23</f>
        <v>15702</v>
      </c>
      <c r="R18" s="35">
        <f>R19+R20+R21+R22+R23</f>
        <v>75119</v>
      </c>
      <c r="S18" s="33">
        <f t="shared" ref="S18:S23" si="20">((R18-Q18)/Q18)*100</f>
        <v>378.40402496497262</v>
      </c>
      <c r="T18" s="35">
        <f>T19+T20+T21+T22+T23</f>
        <v>425266</v>
      </c>
      <c r="U18" s="35">
        <f>U19+U20+U21+U22+U23</f>
        <v>490091</v>
      </c>
      <c r="V18" s="33">
        <f t="shared" ref="V18:V23" si="21">((U18-T18)/T18)*100</f>
        <v>15.243400601035587</v>
      </c>
      <c r="W18" s="34">
        <f>(U18/U$179)*100</f>
        <v>0.27257893692540497</v>
      </c>
      <c r="X18" s="32">
        <f>X19+X20+X21+X22+X23</f>
        <v>1840.8261326666893</v>
      </c>
      <c r="Y18" s="32">
        <f>Y19+Y20+Y21+Y22+Y23</f>
        <v>1103.431345778077</v>
      </c>
      <c r="Z18" s="33">
        <f t="shared" ref="Z18:Z23" si="22">((Y18-X18)/X18)*100</f>
        <v>-40.057818269908779</v>
      </c>
      <c r="AA18" s="32">
        <f>AA19+AA20+AA21+AA22+AA23</f>
        <v>5306.5947323628798</v>
      </c>
      <c r="AB18" s="32">
        <f>AB19+AB20+AB21+AB22+AB23</f>
        <v>17442.34398021581</v>
      </c>
      <c r="AC18" s="33">
        <f t="shared" ref="AC18:AC23" si="23">((AB18-AA18)/AA18)*100</f>
        <v>228.69184213072961</v>
      </c>
      <c r="AD18" s="34">
        <f>(AB18/AB$179)*100</f>
        <v>0.35302518222657442</v>
      </c>
    </row>
    <row r="19" spans="1:30">
      <c r="A19" s="3"/>
      <c r="B19" s="5" t="s">
        <v>2</v>
      </c>
      <c r="C19" s="41">
        <v>0.57070239999999994</v>
      </c>
      <c r="D19" s="41">
        <v>0.77299940000000023</v>
      </c>
      <c r="E19" s="37">
        <f t="shared" si="16"/>
        <v>35.447021074381375</v>
      </c>
      <c r="F19" s="41">
        <v>8.8170754999999996</v>
      </c>
      <c r="G19" s="41">
        <v>11.712711900000002</v>
      </c>
      <c r="H19" s="37">
        <f t="shared" si="17"/>
        <v>32.841234035026723</v>
      </c>
      <c r="I19" s="38">
        <f>(G19/G$180)*100</f>
        <v>2.761997484434715E-2</v>
      </c>
      <c r="J19" s="42">
        <v>593</v>
      </c>
      <c r="K19" s="42">
        <v>764</v>
      </c>
      <c r="L19" s="37">
        <f t="shared" si="18"/>
        <v>28.836424957841484</v>
      </c>
      <c r="M19" s="42">
        <v>1326</v>
      </c>
      <c r="N19" s="42">
        <v>1218</v>
      </c>
      <c r="O19" s="37">
        <f t="shared" si="19"/>
        <v>-8.1447963800904972</v>
      </c>
      <c r="P19" s="38">
        <f>(N19/N$180)*100</f>
        <v>0.10100432129325336</v>
      </c>
      <c r="Q19" s="40">
        <v>0</v>
      </c>
      <c r="R19" s="40">
        <v>0</v>
      </c>
      <c r="S19" s="23" t="s">
        <v>42</v>
      </c>
      <c r="T19" s="42">
        <v>0</v>
      </c>
      <c r="U19" s="42">
        <v>0</v>
      </c>
      <c r="V19" s="23" t="s">
        <v>42</v>
      </c>
      <c r="W19" s="23" t="s">
        <v>42</v>
      </c>
      <c r="X19" s="41">
        <v>1.4600000000000006</v>
      </c>
      <c r="Y19" s="41">
        <v>1.4257499999999994</v>
      </c>
      <c r="Z19" s="37">
        <f t="shared" si="22"/>
        <v>-2.3458904109589866</v>
      </c>
      <c r="AA19" s="41">
        <v>7.2795631000000007</v>
      </c>
      <c r="AB19" s="41">
        <v>8.8850937999999999</v>
      </c>
      <c r="AC19" s="37">
        <f t="shared" si="23"/>
        <v>22.055316753830997</v>
      </c>
      <c r="AD19" s="38">
        <f>(AB19/AB$180)*100</f>
        <v>2.1496934958162617E-2</v>
      </c>
    </row>
    <row r="20" spans="1:30">
      <c r="A20" s="3"/>
      <c r="B20" s="5" t="s">
        <v>3</v>
      </c>
      <c r="C20" s="41">
        <v>12.268936899999995</v>
      </c>
      <c r="D20" s="41">
        <v>34.304438900000008</v>
      </c>
      <c r="E20" s="37">
        <f t="shared" si="16"/>
        <v>179.60400464689019</v>
      </c>
      <c r="F20" s="41">
        <v>114.7306627</v>
      </c>
      <c r="G20" s="41">
        <v>149.30192920000002</v>
      </c>
      <c r="H20" s="37">
        <f t="shared" si="17"/>
        <v>30.132543198497558</v>
      </c>
      <c r="I20" s="38">
        <f>(G20/G$181)*100</f>
        <v>0.20905542957043413</v>
      </c>
      <c r="J20" s="42">
        <v>1615</v>
      </c>
      <c r="K20" s="42">
        <v>3614</v>
      </c>
      <c r="L20" s="37">
        <f t="shared" si="18"/>
        <v>123.77708978328172</v>
      </c>
      <c r="M20" s="42">
        <v>19415</v>
      </c>
      <c r="N20" s="42">
        <v>20683</v>
      </c>
      <c r="O20" s="37">
        <f t="shared" si="19"/>
        <v>6.5310327066701008</v>
      </c>
      <c r="P20" s="38">
        <f>(N20/N$181)*100</f>
        <v>7.6824445945052486E-2</v>
      </c>
      <c r="Q20" s="40">
        <v>0</v>
      </c>
      <c r="R20" s="40">
        <v>0</v>
      </c>
      <c r="S20" s="23" t="s">
        <v>42</v>
      </c>
      <c r="T20" s="42">
        <v>0</v>
      </c>
      <c r="U20" s="42">
        <v>0</v>
      </c>
      <c r="V20" s="23" t="s">
        <v>42</v>
      </c>
      <c r="W20" s="23" t="s">
        <v>42</v>
      </c>
      <c r="X20" s="41">
        <v>253.89846709999986</v>
      </c>
      <c r="Y20" s="41">
        <v>516.02311529999997</v>
      </c>
      <c r="Z20" s="37">
        <f t="shared" si="22"/>
        <v>103.23994910011029</v>
      </c>
      <c r="AA20" s="41">
        <v>3043.5311633000001</v>
      </c>
      <c r="AB20" s="41">
        <v>2561.6677758000001</v>
      </c>
      <c r="AC20" s="37">
        <f t="shared" si="23"/>
        <v>-15.832378958707013</v>
      </c>
      <c r="AD20" s="38">
        <f>(AB20/AB$181)*100</f>
        <v>0.13003330462480805</v>
      </c>
    </row>
    <row r="21" spans="1:30">
      <c r="A21" s="3"/>
      <c r="B21" s="5" t="s">
        <v>4</v>
      </c>
      <c r="C21" s="41">
        <v>3.5214000000000001E-3</v>
      </c>
      <c r="D21" s="41">
        <v>0.14824438759809985</v>
      </c>
      <c r="E21" s="37">
        <f t="shared" si="16"/>
        <v>4109.8139262253608</v>
      </c>
      <c r="F21" s="41">
        <v>2.5552369868941738</v>
      </c>
      <c r="G21" s="41">
        <v>2.3627047227225679</v>
      </c>
      <c r="H21" s="37">
        <f t="shared" si="17"/>
        <v>-7.5348104758621224</v>
      </c>
      <c r="I21" s="38">
        <f>(G21/G$182)*100</f>
        <v>1.5557022269302428E-3</v>
      </c>
      <c r="J21" s="42">
        <v>0</v>
      </c>
      <c r="K21" s="42">
        <v>1</v>
      </c>
      <c r="L21" s="23" t="s">
        <v>42</v>
      </c>
      <c r="M21" s="42">
        <v>1</v>
      </c>
      <c r="N21" s="42">
        <v>1</v>
      </c>
      <c r="O21" s="37">
        <f t="shared" si="19"/>
        <v>0</v>
      </c>
      <c r="P21" s="38">
        <f>(N21/N$182)*100</f>
        <v>6.464124111182934E-2</v>
      </c>
      <c r="Q21" s="40">
        <v>3</v>
      </c>
      <c r="R21" s="40">
        <v>678</v>
      </c>
      <c r="S21" s="37">
        <f t="shared" si="20"/>
        <v>22500</v>
      </c>
      <c r="T21" s="42">
        <v>5737</v>
      </c>
      <c r="U21" s="42">
        <v>11743</v>
      </c>
      <c r="V21" s="37">
        <f t="shared" si="21"/>
        <v>104.68886177444658</v>
      </c>
      <c r="W21" s="38">
        <f>(U21/U$182)*100</f>
        <v>1.2180027170079854E-2</v>
      </c>
      <c r="X21" s="41">
        <v>-5.7596205999999999</v>
      </c>
      <c r="Y21" s="41">
        <v>6.4356407999999998</v>
      </c>
      <c r="Z21" s="37">
        <f t="shared" si="22"/>
        <v>-211.73723491439696</v>
      </c>
      <c r="AA21" s="41">
        <v>50.182120299999994</v>
      </c>
      <c r="AB21" s="41">
        <v>94.278515954</v>
      </c>
      <c r="AC21" s="37">
        <f t="shared" si="23"/>
        <v>87.872723173875158</v>
      </c>
      <c r="AD21" s="38">
        <f>(AB21/AB$182)*100</f>
        <v>9.6717405733411973E-3</v>
      </c>
    </row>
    <row r="22" spans="1:30" s="2" customFormat="1" ht="15">
      <c r="A22" s="3"/>
      <c r="B22" s="5" t="s">
        <v>5</v>
      </c>
      <c r="C22" s="41">
        <v>0.1369716</v>
      </c>
      <c r="D22" s="41">
        <v>0.26884279999999999</v>
      </c>
      <c r="E22" s="37">
        <f t="shared" si="16"/>
        <v>96.276308373414636</v>
      </c>
      <c r="F22" s="41">
        <v>1.3487830000000001</v>
      </c>
      <c r="G22" s="41">
        <v>1.6110332489999999</v>
      </c>
      <c r="H22" s="37">
        <f t="shared" si="17"/>
        <v>19.443472300585032</v>
      </c>
      <c r="I22" s="38">
        <f>(G22/G$183)*100</f>
        <v>2.6850705294308157E-2</v>
      </c>
      <c r="J22" s="42">
        <v>0</v>
      </c>
      <c r="K22" s="42">
        <v>0</v>
      </c>
      <c r="L22" s="23" t="s">
        <v>42</v>
      </c>
      <c r="M22" s="42">
        <v>0</v>
      </c>
      <c r="N22" s="42">
        <v>0</v>
      </c>
      <c r="O22" s="23" t="s">
        <v>42</v>
      </c>
      <c r="P22" s="38">
        <f>(N22/N$183)*100</f>
        <v>0</v>
      </c>
      <c r="Q22" s="40">
        <v>0</v>
      </c>
      <c r="R22" s="40">
        <v>0</v>
      </c>
      <c r="S22" s="23" t="s">
        <v>42</v>
      </c>
      <c r="T22" s="42">
        <v>0</v>
      </c>
      <c r="U22" s="42">
        <v>0</v>
      </c>
      <c r="V22" s="23" t="s">
        <v>42</v>
      </c>
      <c r="W22" s="38">
        <f>(U22/U$183)*100</f>
        <v>0</v>
      </c>
      <c r="X22" s="41">
        <v>-2.2000000000000002E-2</v>
      </c>
      <c r="Y22" s="41">
        <v>-2.165</v>
      </c>
      <c r="Z22" s="37">
        <f t="shared" si="22"/>
        <v>9740.9090909090901</v>
      </c>
      <c r="AA22" s="41">
        <v>-0.629</v>
      </c>
      <c r="AB22" s="41">
        <v>-2.8979999999999997</v>
      </c>
      <c r="AC22" s="37">
        <f t="shared" si="23"/>
        <v>360.73131955484888</v>
      </c>
      <c r="AD22" s="38">
        <f>(AB22/AB$183)*100</f>
        <v>-2.2668200170745442E-3</v>
      </c>
    </row>
    <row r="23" spans="1:30">
      <c r="A23" s="3"/>
      <c r="B23" s="5" t="s">
        <v>23</v>
      </c>
      <c r="C23" s="41">
        <v>2.4851241855338873</v>
      </c>
      <c r="D23" s="41">
        <v>5.9785831122491091</v>
      </c>
      <c r="E23" s="37">
        <f t="shared" si="16"/>
        <v>140.57482306320682</v>
      </c>
      <c r="F23" s="41">
        <v>90.08236274658961</v>
      </c>
      <c r="G23" s="41">
        <v>55.208768368288375</v>
      </c>
      <c r="H23" s="37">
        <f t="shared" si="17"/>
        <v>-38.713010310801934</v>
      </c>
      <c r="I23" s="38">
        <f>(G23/G$184)*100</f>
        <v>0.83902439179135246</v>
      </c>
      <c r="J23" s="42">
        <v>10</v>
      </c>
      <c r="K23" s="42">
        <v>15</v>
      </c>
      <c r="L23" s="37">
        <f t="shared" si="18"/>
        <v>50</v>
      </c>
      <c r="M23" s="42">
        <v>45</v>
      </c>
      <c r="N23" s="42">
        <v>137</v>
      </c>
      <c r="O23" s="37">
        <f t="shared" si="19"/>
        <v>204.44444444444443</v>
      </c>
      <c r="P23" s="38">
        <f>(N23/N$184)*100</f>
        <v>0.47336051413171171</v>
      </c>
      <c r="Q23" s="40">
        <v>15699</v>
      </c>
      <c r="R23" s="40">
        <v>74441</v>
      </c>
      <c r="S23" s="37">
        <f t="shared" si="20"/>
        <v>374.17669915281226</v>
      </c>
      <c r="T23" s="42">
        <v>419529</v>
      </c>
      <c r="U23" s="42">
        <v>478348</v>
      </c>
      <c r="V23" s="37">
        <f t="shared" si="21"/>
        <v>14.020246514543691</v>
      </c>
      <c r="W23" s="38">
        <f>(U23/U$184)*100</f>
        <v>0.59914558864048784</v>
      </c>
      <c r="X23" s="41">
        <v>1591.2492861666894</v>
      </c>
      <c r="Y23" s="41">
        <v>581.71183967807701</v>
      </c>
      <c r="Z23" s="37">
        <f t="shared" si="22"/>
        <v>-63.443073015956067</v>
      </c>
      <c r="AA23" s="41">
        <v>2206.2308856628797</v>
      </c>
      <c r="AB23" s="41">
        <v>14780.410594661811</v>
      </c>
      <c r="AC23" s="37">
        <f t="shared" si="23"/>
        <v>569.93942885632828</v>
      </c>
      <c r="AD23" s="38">
        <f>(AB23/AB$184)*100</f>
        <v>0.80906406010112575</v>
      </c>
    </row>
    <row r="24" spans="1:30">
      <c r="A24" s="3"/>
      <c r="B24" s="5"/>
      <c r="C24" s="41"/>
      <c r="D24" s="41"/>
      <c r="E24" s="37"/>
      <c r="F24" s="41"/>
      <c r="G24" s="41"/>
      <c r="H24" s="37"/>
      <c r="I24" s="38"/>
      <c r="J24" s="42"/>
      <c r="K24" s="42"/>
      <c r="L24" s="37"/>
      <c r="M24" s="42"/>
      <c r="N24" s="42"/>
      <c r="O24" s="37"/>
      <c r="P24" s="38"/>
      <c r="Q24" s="40"/>
      <c r="R24" s="40"/>
      <c r="S24" s="37"/>
      <c r="T24" s="42"/>
      <c r="U24" s="42"/>
      <c r="V24" s="37"/>
      <c r="W24" s="38"/>
      <c r="X24" s="41"/>
      <c r="Y24" s="41"/>
      <c r="Z24" s="37"/>
      <c r="AA24" s="41"/>
      <c r="AB24" s="41"/>
      <c r="AC24" s="37"/>
      <c r="AD24" s="38"/>
    </row>
    <row r="25" spans="1:30" s="2" customFormat="1" ht="15">
      <c r="A25" s="3">
        <v>4</v>
      </c>
      <c r="B25" s="4" t="s">
        <v>25</v>
      </c>
      <c r="C25" s="32">
        <f>C26+C27+C28+C29+C30</f>
        <v>585.36451720197579</v>
      </c>
      <c r="D25" s="32">
        <f>D26+D27+D28+D29+D30</f>
        <v>1291.6753742389976</v>
      </c>
      <c r="E25" s="33">
        <f t="shared" ref="E25:E30" si="24">((D25-C25)/C25)*100</f>
        <v>120.66171356151989</v>
      </c>
      <c r="F25" s="32">
        <f>F26+F27+F28+F29+F30</f>
        <v>5178.7256237651854</v>
      </c>
      <c r="G25" s="32">
        <f>G26+G27+G28+G29+G30</f>
        <v>6312.9406608370227</v>
      </c>
      <c r="H25" s="33">
        <f t="shared" ref="H25:H30" si="25">((G25-F25)/F25)*100</f>
        <v>21.901431345714116</v>
      </c>
      <c r="I25" s="34">
        <f>(G25/G$179)*100</f>
        <v>2.2685735388233534</v>
      </c>
      <c r="J25" s="35">
        <f>J26+J27+J28+J29+J30</f>
        <v>35562</v>
      </c>
      <c r="K25" s="35">
        <f>K26+K27+K28+K29+K30</f>
        <v>61749</v>
      </c>
      <c r="L25" s="33">
        <f t="shared" ref="L25:L30" si="26">((K25-J25)/J25)*100</f>
        <v>73.637590686688043</v>
      </c>
      <c r="M25" s="35">
        <f>M26+M27+M28+M29+M30</f>
        <v>311507</v>
      </c>
      <c r="N25" s="35">
        <f>N26+N27+N28+N29+N30</f>
        <v>427241</v>
      </c>
      <c r="O25" s="33">
        <f t="shared" ref="O25:O30" si="27">((N25-M25)/M25)*100</f>
        <v>37.15293717316144</v>
      </c>
      <c r="P25" s="34">
        <f>(N25/N$179)*100</f>
        <v>1.5167863772708652</v>
      </c>
      <c r="Q25" s="35">
        <f>Q26+Q27+Q28+Q29+Q30</f>
        <v>3830028</v>
      </c>
      <c r="R25" s="35">
        <f>R26+R27+R28+R29+R30</f>
        <v>4603246</v>
      </c>
      <c r="S25" s="33">
        <f t="shared" ref="S25:S30" si="28">((R25-Q25)/Q25)*100</f>
        <v>20.188311939233863</v>
      </c>
      <c r="T25" s="35">
        <f>T26+T27+T28+T29+T30</f>
        <v>34081343</v>
      </c>
      <c r="U25" s="35">
        <f>U26+U27+U28+U29+U30</f>
        <v>23160619</v>
      </c>
      <c r="V25" s="33">
        <f t="shared" ref="V25:V30" si="29">((U25-T25)/T25)*100</f>
        <v>-32.043115202355729</v>
      </c>
      <c r="W25" s="34">
        <f>(U25/U$179)*100</f>
        <v>12.88147896116096</v>
      </c>
      <c r="X25" s="32">
        <f>X26+X27+X28+X29+X30</f>
        <v>31135.099624380098</v>
      </c>
      <c r="Y25" s="32">
        <f>Y26+Y27+Y28+Y29+Y30</f>
        <v>50682.458469078003</v>
      </c>
      <c r="Z25" s="33">
        <f t="shared" ref="Z25:Z30" si="30">((Y25-X25)/X25)*100</f>
        <v>62.782387339436994</v>
      </c>
      <c r="AA25" s="32">
        <f>AA26+AA27+AA28+AA29+AA30</f>
        <v>277995.23379316053</v>
      </c>
      <c r="AB25" s="32">
        <f>AB26+AB27+AB28+AB29+AB30</f>
        <v>293070.25945962657</v>
      </c>
      <c r="AC25" s="33">
        <f t="shared" ref="AC25:AC30" si="31">((AB25-AA25)/AA25)*100</f>
        <v>5.4227640743231085</v>
      </c>
      <c r="AD25" s="34">
        <f>(AB25/AB$179)*100</f>
        <v>5.9316099870680343</v>
      </c>
    </row>
    <row r="26" spans="1:30">
      <c r="A26" s="3"/>
      <c r="B26" s="5" t="s">
        <v>2</v>
      </c>
      <c r="C26" s="41">
        <v>8.1311299729999984</v>
      </c>
      <c r="D26" s="41">
        <v>24.965609984999997</v>
      </c>
      <c r="E26" s="37">
        <f t="shared" si="24"/>
        <v>207.0373990810638</v>
      </c>
      <c r="F26" s="41">
        <v>80.438339573332442</v>
      </c>
      <c r="G26" s="41">
        <v>70.033072410379958</v>
      </c>
      <c r="H26" s="37">
        <f t="shared" si="25"/>
        <v>-12.935706055277802</v>
      </c>
      <c r="I26" s="38">
        <f>(G26/G$180)*100</f>
        <v>0.16514635677558467</v>
      </c>
      <c r="J26" s="42">
        <v>73</v>
      </c>
      <c r="K26" s="42">
        <v>344</v>
      </c>
      <c r="L26" s="37">
        <f t="shared" si="26"/>
        <v>371.23287671232879</v>
      </c>
      <c r="M26" s="42">
        <v>513</v>
      </c>
      <c r="N26" s="42">
        <v>1213</v>
      </c>
      <c r="O26" s="37">
        <f t="shared" si="27"/>
        <v>136.45224171539959</v>
      </c>
      <c r="P26" s="38">
        <f>(N26/N$180)*100</f>
        <v>0.10058968943244362</v>
      </c>
      <c r="Q26" s="43">
        <v>0</v>
      </c>
      <c r="R26" s="43">
        <v>0</v>
      </c>
      <c r="S26" s="23" t="s">
        <v>42</v>
      </c>
      <c r="T26" s="42">
        <v>0</v>
      </c>
      <c r="U26" s="42">
        <v>0</v>
      </c>
      <c r="V26" s="23" t="s">
        <v>42</v>
      </c>
      <c r="W26" s="23" t="s">
        <v>42</v>
      </c>
      <c r="X26" s="41">
        <v>6.6822109000000003</v>
      </c>
      <c r="Y26" s="41">
        <v>29.347453000000002</v>
      </c>
      <c r="Z26" s="37">
        <f t="shared" si="30"/>
        <v>339.18776942523618</v>
      </c>
      <c r="AA26" s="41">
        <v>62.954573149999995</v>
      </c>
      <c r="AB26" s="41">
        <v>192.10175910000001</v>
      </c>
      <c r="AC26" s="37">
        <f t="shared" si="31"/>
        <v>205.1434542210061</v>
      </c>
      <c r="AD26" s="38">
        <f>(AB26/AB$180)*100</f>
        <v>0.46477832577539291</v>
      </c>
    </row>
    <row r="27" spans="1:30">
      <c r="A27" s="3"/>
      <c r="B27" s="5" t="s">
        <v>3</v>
      </c>
      <c r="C27" s="41">
        <v>234.47340510397581</v>
      </c>
      <c r="D27" s="41">
        <v>476.9630042239977</v>
      </c>
      <c r="E27" s="37">
        <f t="shared" si="24"/>
        <v>103.41880735364906</v>
      </c>
      <c r="F27" s="41">
        <v>1918.7770516478022</v>
      </c>
      <c r="G27" s="41">
        <v>2460.2888580518425</v>
      </c>
      <c r="H27" s="37">
        <f t="shared" si="25"/>
        <v>28.221715802729776</v>
      </c>
      <c r="I27" s="38">
        <f>(G27/G$181)*100</f>
        <v>3.4449437247283785</v>
      </c>
      <c r="J27" s="42">
        <v>35483</v>
      </c>
      <c r="K27" s="42">
        <v>61352</v>
      </c>
      <c r="L27" s="37">
        <f t="shared" si="26"/>
        <v>72.905334949130577</v>
      </c>
      <c r="M27" s="42">
        <v>310905</v>
      </c>
      <c r="N27" s="42">
        <v>425790</v>
      </c>
      <c r="O27" s="37">
        <f t="shared" si="27"/>
        <v>36.951801997394703</v>
      </c>
      <c r="P27" s="38">
        <f>(N27/N$181)*100</f>
        <v>1.581544303966731</v>
      </c>
      <c r="Q27" s="6">
        <v>0</v>
      </c>
      <c r="R27" s="6">
        <v>0</v>
      </c>
      <c r="S27" s="23" t="s">
        <v>42</v>
      </c>
      <c r="T27" s="42">
        <v>0</v>
      </c>
      <c r="U27" s="42">
        <v>0</v>
      </c>
      <c r="V27" s="23" t="s">
        <v>42</v>
      </c>
      <c r="W27" s="23" t="s">
        <v>42</v>
      </c>
      <c r="X27" s="41">
        <v>5576.0625705800994</v>
      </c>
      <c r="Y27" s="41">
        <v>8339.548874352</v>
      </c>
      <c r="Z27" s="37">
        <f t="shared" si="30"/>
        <v>49.559815170517432</v>
      </c>
      <c r="AA27" s="41">
        <v>32911.422805871203</v>
      </c>
      <c r="AB27" s="41">
        <v>73765.801800791553</v>
      </c>
      <c r="AC27" s="37">
        <f t="shared" si="31"/>
        <v>124.13434458880997</v>
      </c>
      <c r="AD27" s="38">
        <f>(AB27/AB$181)*100</f>
        <v>3.7444398790003088</v>
      </c>
    </row>
    <row r="28" spans="1:30">
      <c r="A28" s="3"/>
      <c r="B28" s="5" t="s">
        <v>4</v>
      </c>
      <c r="C28" s="41">
        <v>331.61602912399997</v>
      </c>
      <c r="D28" s="41">
        <v>766.37731214200005</v>
      </c>
      <c r="E28" s="37">
        <f t="shared" si="24"/>
        <v>131.10382033295244</v>
      </c>
      <c r="F28" s="41">
        <v>3003.8869725928007</v>
      </c>
      <c r="G28" s="41">
        <v>3591.7368471628001</v>
      </c>
      <c r="H28" s="37">
        <f t="shared" si="25"/>
        <v>19.569640267210108</v>
      </c>
      <c r="I28" s="38">
        <f>(G28/G$182)*100</f>
        <v>2.3649476627108301</v>
      </c>
      <c r="J28" s="42">
        <v>6</v>
      </c>
      <c r="K28" s="42">
        <v>9</v>
      </c>
      <c r="L28" s="37">
        <f t="shared" si="26"/>
        <v>50</v>
      </c>
      <c r="M28" s="42">
        <v>53</v>
      </c>
      <c r="N28" s="42">
        <v>64</v>
      </c>
      <c r="O28" s="37">
        <f t="shared" si="27"/>
        <v>20.754716981132077</v>
      </c>
      <c r="P28" s="38">
        <f>(N28/N$182)*100</f>
        <v>4.1370394311570777</v>
      </c>
      <c r="Q28" s="40">
        <v>3476549</v>
      </c>
      <c r="R28" s="40">
        <v>4044158</v>
      </c>
      <c r="S28" s="37">
        <f t="shared" si="28"/>
        <v>16.32679418584349</v>
      </c>
      <c r="T28" s="42">
        <v>30550012</v>
      </c>
      <c r="U28" s="42">
        <v>17823073</v>
      </c>
      <c r="V28" s="37">
        <f t="shared" si="29"/>
        <v>-41.659358431675905</v>
      </c>
      <c r="W28" s="38">
        <f>(U28/U$182)*100</f>
        <v>18.486376002241052</v>
      </c>
      <c r="X28" s="41">
        <v>19465.175495399999</v>
      </c>
      <c r="Y28" s="41">
        <v>27193.409115300001</v>
      </c>
      <c r="Z28" s="37">
        <f t="shared" si="30"/>
        <v>39.702871529343952</v>
      </c>
      <c r="AA28" s="41">
        <v>170970.1302450842</v>
      </c>
      <c r="AB28" s="41">
        <v>111084.08877976199</v>
      </c>
      <c r="AC28" s="37">
        <f t="shared" si="31"/>
        <v>-35.027195323227566</v>
      </c>
      <c r="AD28" s="38">
        <f>(AB28/AB$182)*100</f>
        <v>11.395772171764618</v>
      </c>
    </row>
    <row r="29" spans="1:30">
      <c r="A29" s="3"/>
      <c r="B29" s="5" t="s">
        <v>5</v>
      </c>
      <c r="C29" s="41">
        <v>1.2595699999999997E-4</v>
      </c>
      <c r="D29" s="41">
        <v>0</v>
      </c>
      <c r="E29" s="37">
        <f t="shared" si="24"/>
        <v>-100</v>
      </c>
      <c r="F29" s="41">
        <v>-1.9450375000000021E-4</v>
      </c>
      <c r="G29" s="41">
        <v>-2.9460000000000001E-4</v>
      </c>
      <c r="H29" s="37">
        <f t="shared" si="25"/>
        <v>51.462375404073022</v>
      </c>
      <c r="I29" s="38">
        <f>(G29/G$183)*100</f>
        <v>-4.9100276388542642E-6</v>
      </c>
      <c r="J29" s="42">
        <v>0</v>
      </c>
      <c r="K29" s="42">
        <v>0</v>
      </c>
      <c r="L29" s="23" t="s">
        <v>42</v>
      </c>
      <c r="M29" s="42">
        <v>0</v>
      </c>
      <c r="N29" s="42">
        <v>0</v>
      </c>
      <c r="O29" s="23" t="s">
        <v>42</v>
      </c>
      <c r="P29" s="38">
        <f>(N29/N$183)*100</f>
        <v>0</v>
      </c>
      <c r="Q29" s="40">
        <v>0</v>
      </c>
      <c r="R29" s="40">
        <v>0</v>
      </c>
      <c r="S29" s="23" t="s">
        <v>42</v>
      </c>
      <c r="T29" s="42">
        <v>0</v>
      </c>
      <c r="U29" s="42">
        <v>0</v>
      </c>
      <c r="V29" s="23" t="s">
        <v>42</v>
      </c>
      <c r="W29" s="38">
        <f>(U29/U$183)*100</f>
        <v>0</v>
      </c>
      <c r="X29" s="41">
        <v>0</v>
      </c>
      <c r="Y29" s="41">
        <v>0</v>
      </c>
      <c r="Z29" s="23" t="s">
        <v>42</v>
      </c>
      <c r="AA29" s="41">
        <v>0</v>
      </c>
      <c r="AB29" s="41">
        <v>0</v>
      </c>
      <c r="AC29" s="23" t="s">
        <v>42</v>
      </c>
      <c r="AD29" s="38">
        <f>(AB29/AB$183)*100</f>
        <v>0</v>
      </c>
    </row>
    <row r="30" spans="1:30">
      <c r="A30" s="3"/>
      <c r="B30" s="5" t="s">
        <v>23</v>
      </c>
      <c r="C30" s="41">
        <v>11.143827044000004</v>
      </c>
      <c r="D30" s="41">
        <v>23.369447888000003</v>
      </c>
      <c r="E30" s="37">
        <f t="shared" si="24"/>
        <v>109.70756092793499</v>
      </c>
      <c r="F30" s="41">
        <v>175.62345445499994</v>
      </c>
      <c r="G30" s="41">
        <v>190.88217781200001</v>
      </c>
      <c r="H30" s="37">
        <f t="shared" si="25"/>
        <v>8.688317516786924</v>
      </c>
      <c r="I30" s="38">
        <f>(G30/G$184)*100</f>
        <v>2.9008943303019628</v>
      </c>
      <c r="J30" s="42">
        <v>0</v>
      </c>
      <c r="K30" s="42">
        <v>44</v>
      </c>
      <c r="L30" s="23" t="s">
        <v>42</v>
      </c>
      <c r="M30" s="42">
        <v>36</v>
      </c>
      <c r="N30" s="42">
        <v>174</v>
      </c>
      <c r="O30" s="37">
        <f t="shared" si="27"/>
        <v>383.33333333333337</v>
      </c>
      <c r="P30" s="38">
        <f>(N30/N$184)*100</f>
        <v>0.60120240480961928</v>
      </c>
      <c r="Q30" s="40">
        <v>353479</v>
      </c>
      <c r="R30" s="40">
        <v>559088</v>
      </c>
      <c r="S30" s="37">
        <f t="shared" si="28"/>
        <v>58.167246144749761</v>
      </c>
      <c r="T30" s="42">
        <v>3531331</v>
      </c>
      <c r="U30" s="42">
        <v>5337546</v>
      </c>
      <c r="V30" s="37">
        <f t="shared" si="29"/>
        <v>51.148278085515066</v>
      </c>
      <c r="W30" s="38">
        <f>(U30/U$184)*100</f>
        <v>6.6854405998680475</v>
      </c>
      <c r="X30" s="41">
        <v>6087.1793475000004</v>
      </c>
      <c r="Y30" s="41">
        <v>15120.153026426</v>
      </c>
      <c r="Z30" s="37">
        <f t="shared" si="30"/>
        <v>148.39342104542777</v>
      </c>
      <c r="AA30" s="41">
        <v>74050.726169055109</v>
      </c>
      <c r="AB30" s="41">
        <v>108028.26711997301</v>
      </c>
      <c r="AC30" s="37">
        <f t="shared" si="31"/>
        <v>45.884142814951488</v>
      </c>
      <c r="AD30" s="38">
        <f>(AB30/AB$184)*100</f>
        <v>5.913353207747889</v>
      </c>
    </row>
    <row r="31" spans="1:30">
      <c r="A31" s="3"/>
      <c r="B31" s="5"/>
      <c r="C31" s="41"/>
      <c r="D31" s="41"/>
      <c r="E31" s="37"/>
      <c r="F31" s="41"/>
      <c r="G31" s="41"/>
      <c r="H31" s="37"/>
      <c r="I31" s="38"/>
      <c r="J31" s="42"/>
      <c r="K31" s="42"/>
      <c r="L31" s="37"/>
      <c r="M31" s="42"/>
      <c r="N31" s="42"/>
      <c r="O31" s="37"/>
      <c r="P31" s="38"/>
      <c r="Q31" s="40"/>
      <c r="R31" s="40"/>
      <c r="S31" s="37"/>
      <c r="T31" s="42"/>
      <c r="U31" s="42"/>
      <c r="V31" s="37"/>
      <c r="W31" s="38"/>
      <c r="X31" s="41"/>
      <c r="Y31" s="41"/>
      <c r="Z31" s="37"/>
      <c r="AA31" s="41"/>
      <c r="AB31" s="41"/>
      <c r="AC31" s="37"/>
      <c r="AD31" s="38"/>
    </row>
    <row r="32" spans="1:30" s="2" customFormat="1" ht="15">
      <c r="A32" s="3">
        <v>5</v>
      </c>
      <c r="B32" s="4" t="s">
        <v>13</v>
      </c>
      <c r="C32" s="32">
        <f>C33+C34+C35+C36+C37</f>
        <v>78.046784960084068</v>
      </c>
      <c r="D32" s="32">
        <f>D33+D34+D35+D36+D37</f>
        <v>131.32876080570199</v>
      </c>
      <c r="E32" s="33">
        <f t="shared" ref="E32:E37" si="32">((D32-C32)/C32)*100</f>
        <v>68.269277040519015</v>
      </c>
      <c r="F32" s="32">
        <f>F33+F34+F35+F36+F37</f>
        <v>828.77931984058534</v>
      </c>
      <c r="G32" s="32">
        <f>G33+G34+G35+G36+G37</f>
        <v>783.30568500969423</v>
      </c>
      <c r="H32" s="33">
        <f t="shared" ref="H32:H37" si="33">((G32-F32)/F32)*100</f>
        <v>-5.4868206460120064</v>
      </c>
      <c r="I32" s="34">
        <f>(G32/G$179)*100</f>
        <v>0.28148317009323598</v>
      </c>
      <c r="J32" s="35">
        <f>J33+J34+J35+J36+J37</f>
        <v>14961</v>
      </c>
      <c r="K32" s="35">
        <f>K33+K34+K35+K36+K37</f>
        <v>20716</v>
      </c>
      <c r="L32" s="33">
        <f t="shared" ref="L32:L37" si="34">((K32-J32)/J32)*100</f>
        <v>38.466680034757033</v>
      </c>
      <c r="M32" s="35">
        <f>M33+M34+M35+M36+M37</f>
        <v>207628</v>
      </c>
      <c r="N32" s="35">
        <f>N33+N34+N35+N36+N37</f>
        <v>116853</v>
      </c>
      <c r="O32" s="33">
        <f t="shared" ref="O32:O37" si="35">((N32-M32)/M32)*100</f>
        <v>-43.720018494615367</v>
      </c>
      <c r="P32" s="34">
        <f>(N32/N$179)*100</f>
        <v>0.41485025674790671</v>
      </c>
      <c r="Q32" s="35">
        <f>Q33+Q34+Q35+Q36+Q37</f>
        <v>128372</v>
      </c>
      <c r="R32" s="35">
        <f>R33+R34+R35+R36+R37</f>
        <v>125672</v>
      </c>
      <c r="S32" s="33">
        <f t="shared" ref="S32:S37" si="36">((R32-Q32)/Q32)*100</f>
        <v>-2.1032623936684014</v>
      </c>
      <c r="T32" s="35">
        <f>T33+T34+T35+T36+T37</f>
        <v>480656</v>
      </c>
      <c r="U32" s="35">
        <f>U33+U34+U35+U36+U37</f>
        <v>1923878</v>
      </c>
      <c r="V32" s="33">
        <f t="shared" ref="V32:V37" si="37">((U32-T32)/T32)*100</f>
        <v>300.26089344562428</v>
      </c>
      <c r="W32" s="34">
        <f>(U32/U$179)*100</f>
        <v>1.0700229549495386</v>
      </c>
      <c r="X32" s="32">
        <f>X33+X34+X35+X36+X37</f>
        <v>4232.6436418280009</v>
      </c>
      <c r="Y32" s="32">
        <f>Y33+Y34+Y35+Y36+Y37</f>
        <v>6028.2556452050012</v>
      </c>
      <c r="Z32" s="33">
        <f t="shared" ref="Z32:Z37" si="38">((Y32-X32)/X32)*100</f>
        <v>42.422943090042622</v>
      </c>
      <c r="AA32" s="32">
        <f>AA33+AA34+AA35+AA36+AA37</f>
        <v>32050.162305835001</v>
      </c>
      <c r="AB32" s="32">
        <f>AB33+AB34+AB35+AB36+AB37</f>
        <v>57012.049357588003</v>
      </c>
      <c r="AC32" s="33">
        <f t="shared" ref="AC32:AC37" si="39">((AB32-AA32)/AA32)*100</f>
        <v>77.883808554718243</v>
      </c>
      <c r="AD32" s="34">
        <f>(AB32/AB$179)*100</f>
        <v>1.1538981880188752</v>
      </c>
    </row>
    <row r="33" spans="1:30">
      <c r="A33" s="3"/>
      <c r="B33" s="5" t="s">
        <v>2</v>
      </c>
      <c r="C33" s="41">
        <v>8.6555533000000011</v>
      </c>
      <c r="D33" s="41">
        <v>6.6176624680000007</v>
      </c>
      <c r="E33" s="37">
        <f t="shared" si="32"/>
        <v>-23.544316132857738</v>
      </c>
      <c r="F33" s="41">
        <v>45.576941900000001</v>
      </c>
      <c r="G33" s="41">
        <v>86.886883252000004</v>
      </c>
      <c r="H33" s="37">
        <f t="shared" si="33"/>
        <v>90.637808571355677</v>
      </c>
      <c r="I33" s="38">
        <f>(G33/G$180)*100</f>
        <v>0.20488965751167904</v>
      </c>
      <c r="J33" s="42">
        <v>4092</v>
      </c>
      <c r="K33" s="42">
        <v>5057</v>
      </c>
      <c r="L33" s="37">
        <f t="shared" si="34"/>
        <v>23.582600195503424</v>
      </c>
      <c r="M33" s="42">
        <v>11364</v>
      </c>
      <c r="N33" s="42">
        <v>7870</v>
      </c>
      <c r="O33" s="37">
        <f t="shared" si="35"/>
        <v>-30.746216121084124</v>
      </c>
      <c r="P33" s="38">
        <f>(N33/N$180)*100</f>
        <v>0.6526305489145352</v>
      </c>
      <c r="Q33" s="40">
        <v>0</v>
      </c>
      <c r="R33" s="40">
        <v>0</v>
      </c>
      <c r="S33" s="23" t="s">
        <v>42</v>
      </c>
      <c r="T33" s="42">
        <v>0</v>
      </c>
      <c r="U33" s="42">
        <v>0</v>
      </c>
      <c r="V33" s="23" t="s">
        <v>42</v>
      </c>
      <c r="W33" s="23" t="s">
        <v>42</v>
      </c>
      <c r="X33" s="41">
        <v>80.367822799999999</v>
      </c>
      <c r="Y33" s="41">
        <v>21.232086799999994</v>
      </c>
      <c r="Z33" s="37">
        <f t="shared" si="38"/>
        <v>-73.581358732539925</v>
      </c>
      <c r="AA33" s="41">
        <v>360.68519190000001</v>
      </c>
      <c r="AB33" s="41">
        <v>567.2117227</v>
      </c>
      <c r="AC33" s="37">
        <f t="shared" si="39"/>
        <v>57.259498154628844</v>
      </c>
      <c r="AD33" s="38">
        <f>(AB33/AB$180)*100</f>
        <v>1.372333684354494</v>
      </c>
    </row>
    <row r="34" spans="1:30">
      <c r="A34" s="3"/>
      <c r="B34" s="5" t="s">
        <v>3</v>
      </c>
      <c r="C34" s="41">
        <v>55.252255614074329</v>
      </c>
      <c r="D34" s="41">
        <v>104.51824675270262</v>
      </c>
      <c r="E34" s="37">
        <f t="shared" si="32"/>
        <v>89.165574492996512</v>
      </c>
      <c r="F34" s="41">
        <v>589.06809273356362</v>
      </c>
      <c r="G34" s="41">
        <v>559.97209349164814</v>
      </c>
      <c r="H34" s="37">
        <f t="shared" si="33"/>
        <v>-4.9393269811807041</v>
      </c>
      <c r="I34" s="38">
        <f>(G34/G$181)*100</f>
        <v>0.78408368317555399</v>
      </c>
      <c r="J34" s="42">
        <v>10866</v>
      </c>
      <c r="K34" s="42">
        <v>15655</v>
      </c>
      <c r="L34" s="37">
        <f t="shared" si="34"/>
        <v>44.073256027977173</v>
      </c>
      <c r="M34" s="42">
        <v>196248</v>
      </c>
      <c r="N34" s="42">
        <v>108961</v>
      </c>
      <c r="O34" s="37">
        <f t="shared" si="35"/>
        <v>-44.477905507317274</v>
      </c>
      <c r="P34" s="38">
        <f>(N34/N$181)*100</f>
        <v>0.40472216093501251</v>
      </c>
      <c r="Q34" s="40">
        <v>0</v>
      </c>
      <c r="R34" s="40">
        <v>0</v>
      </c>
      <c r="S34" s="23" t="s">
        <v>42</v>
      </c>
      <c r="T34" s="42">
        <v>0</v>
      </c>
      <c r="U34" s="42">
        <v>0</v>
      </c>
      <c r="V34" s="23" t="s">
        <v>42</v>
      </c>
      <c r="W34" s="23" t="s">
        <v>42</v>
      </c>
      <c r="X34" s="41">
        <v>991.42816790000029</v>
      </c>
      <c r="Y34" s="41">
        <v>2613.6502579000003</v>
      </c>
      <c r="Z34" s="37">
        <f t="shared" si="38"/>
        <v>163.6247730822617</v>
      </c>
      <c r="AA34" s="41">
        <v>12705.951934799999</v>
      </c>
      <c r="AB34" s="41">
        <v>12971.425290499999</v>
      </c>
      <c r="AC34" s="37">
        <f t="shared" si="39"/>
        <v>2.0893621907454403</v>
      </c>
      <c r="AD34" s="38">
        <f>(AB34/AB$181)*100</f>
        <v>0.6584449834408248</v>
      </c>
    </row>
    <row r="35" spans="1:30">
      <c r="A35" s="3"/>
      <c r="B35" s="5" t="s">
        <v>4</v>
      </c>
      <c r="C35" s="41">
        <v>14.138976046009741</v>
      </c>
      <c r="D35" s="41">
        <v>19.299241693000003</v>
      </c>
      <c r="E35" s="37">
        <f t="shared" si="32"/>
        <v>36.496742269017254</v>
      </c>
      <c r="F35" s="41">
        <v>194.13428520702178</v>
      </c>
      <c r="G35" s="41">
        <v>132.91812664305201</v>
      </c>
      <c r="H35" s="37">
        <f t="shared" si="33"/>
        <v>-31.532894098891294</v>
      </c>
      <c r="I35" s="38">
        <f>(G35/G$182)*100</f>
        <v>8.7518776099840434E-2</v>
      </c>
      <c r="J35" s="42">
        <v>3</v>
      </c>
      <c r="K35" s="42">
        <v>3</v>
      </c>
      <c r="L35" s="37">
        <f t="shared" si="34"/>
        <v>0</v>
      </c>
      <c r="M35" s="42">
        <v>16</v>
      </c>
      <c r="N35" s="42">
        <v>18</v>
      </c>
      <c r="O35" s="37">
        <f t="shared" si="35"/>
        <v>12.5</v>
      </c>
      <c r="P35" s="38">
        <f>(N35/N$182)*100</f>
        <v>1.1635423400129283</v>
      </c>
      <c r="Q35" s="40">
        <v>128372</v>
      </c>
      <c r="R35" s="40">
        <v>17491</v>
      </c>
      <c r="S35" s="37">
        <f t="shared" si="36"/>
        <v>-86.374754619387403</v>
      </c>
      <c r="T35" s="42">
        <v>480656</v>
      </c>
      <c r="U35" s="42">
        <v>107881</v>
      </c>
      <c r="V35" s="37">
        <f t="shared" si="37"/>
        <v>-77.555465863320123</v>
      </c>
      <c r="W35" s="38">
        <f>(U35/U$182)*100</f>
        <v>0.11189589637532017</v>
      </c>
      <c r="X35" s="41">
        <v>3160.8476511280001</v>
      </c>
      <c r="Y35" s="41">
        <v>1206.4683005049999</v>
      </c>
      <c r="Z35" s="37">
        <f t="shared" si="38"/>
        <v>-61.830862045045031</v>
      </c>
      <c r="AA35" s="41">
        <v>18983.525179135002</v>
      </c>
      <c r="AB35" s="41">
        <v>7269.6473443880022</v>
      </c>
      <c r="AC35" s="37">
        <f t="shared" si="39"/>
        <v>-61.705493180064629</v>
      </c>
      <c r="AD35" s="38">
        <f>(AB35/AB$182)*100</f>
        <v>0.74577057628808008</v>
      </c>
    </row>
    <row r="36" spans="1:30" s="2" customFormat="1" ht="15">
      <c r="A36" s="3"/>
      <c r="B36" s="5" t="s">
        <v>5</v>
      </c>
      <c r="C36" s="41">
        <v>0</v>
      </c>
      <c r="D36" s="41">
        <v>0</v>
      </c>
      <c r="E36" s="23" t="s">
        <v>42</v>
      </c>
      <c r="F36" s="41">
        <v>0</v>
      </c>
      <c r="G36" s="41">
        <v>0</v>
      </c>
      <c r="H36" s="23" t="s">
        <v>42</v>
      </c>
      <c r="I36" s="38">
        <f>(G36/G$183)*100</f>
        <v>0</v>
      </c>
      <c r="J36" s="42">
        <v>0</v>
      </c>
      <c r="K36" s="42">
        <v>0</v>
      </c>
      <c r="L36" s="23" t="s">
        <v>42</v>
      </c>
      <c r="M36" s="42">
        <v>0</v>
      </c>
      <c r="N36" s="42">
        <v>0</v>
      </c>
      <c r="O36" s="23" t="s">
        <v>42</v>
      </c>
      <c r="P36" s="38">
        <f>(N36/N$183)*100</f>
        <v>0</v>
      </c>
      <c r="Q36" s="6">
        <v>0</v>
      </c>
      <c r="R36" s="6">
        <v>0</v>
      </c>
      <c r="S36" s="23" t="s">
        <v>42</v>
      </c>
      <c r="T36" s="42">
        <v>0</v>
      </c>
      <c r="U36" s="42">
        <v>0</v>
      </c>
      <c r="V36" s="23" t="s">
        <v>42</v>
      </c>
      <c r="W36" s="38">
        <f>(U36/U$183)*100</f>
        <v>0</v>
      </c>
      <c r="X36" s="41">
        <v>0</v>
      </c>
      <c r="Y36" s="41">
        <v>0</v>
      </c>
      <c r="Z36" s="23" t="s">
        <v>42</v>
      </c>
      <c r="AA36" s="41">
        <v>0</v>
      </c>
      <c r="AB36" s="41">
        <v>0</v>
      </c>
      <c r="AC36" s="23" t="s">
        <v>42</v>
      </c>
      <c r="AD36" s="38">
        <f>(AB36/AB$183)*100</f>
        <v>0</v>
      </c>
    </row>
    <row r="37" spans="1:30">
      <c r="A37" s="3"/>
      <c r="B37" s="5" t="s">
        <v>23</v>
      </c>
      <c r="C37" s="41">
        <v>0</v>
      </c>
      <c r="D37" s="41">
        <v>0.89360989199935392</v>
      </c>
      <c r="E37" s="23" t="s">
        <v>42</v>
      </c>
      <c r="F37" s="41">
        <v>0</v>
      </c>
      <c r="G37" s="41">
        <v>3.5285816229941092</v>
      </c>
      <c r="H37" s="23" t="s">
        <v>42</v>
      </c>
      <c r="I37" s="38">
        <f>(G37/G$184)*100</f>
        <v>5.3624924765018109E-2</v>
      </c>
      <c r="J37" s="42">
        <v>0</v>
      </c>
      <c r="K37" s="42">
        <v>1</v>
      </c>
      <c r="L37" s="23" t="s">
        <v>42</v>
      </c>
      <c r="M37" s="42">
        <v>0</v>
      </c>
      <c r="N37" s="42">
        <v>4</v>
      </c>
      <c r="O37" s="23" t="s">
        <v>42</v>
      </c>
      <c r="P37" s="38">
        <f>(N37/N$184)*100</f>
        <v>1.3820744938152166E-2</v>
      </c>
      <c r="Q37" s="40">
        <v>0</v>
      </c>
      <c r="R37" s="40">
        <v>108181</v>
      </c>
      <c r="S37" s="23" t="s">
        <v>42</v>
      </c>
      <c r="T37" s="42">
        <v>0</v>
      </c>
      <c r="U37" s="42">
        <v>1815997</v>
      </c>
      <c r="V37" s="23" t="s">
        <v>42</v>
      </c>
      <c r="W37" s="38">
        <f>(U37/U$184)*100</f>
        <v>2.2745921202437556</v>
      </c>
      <c r="X37" s="41">
        <v>0</v>
      </c>
      <c r="Y37" s="41">
        <v>2186.9050000000002</v>
      </c>
      <c r="Z37" s="23" t="s">
        <v>42</v>
      </c>
      <c r="AA37" s="41">
        <v>0</v>
      </c>
      <c r="AB37" s="41">
        <v>36203.764999999999</v>
      </c>
      <c r="AC37" s="23" t="s">
        <v>42</v>
      </c>
      <c r="AD37" s="38">
        <f>(AB37/AB$184)*100</f>
        <v>1.981755845972643</v>
      </c>
    </row>
    <row r="38" spans="1:30">
      <c r="A38" s="3"/>
      <c r="B38" s="5"/>
      <c r="C38" s="41"/>
      <c r="D38" s="41"/>
      <c r="E38" s="37"/>
      <c r="F38" s="41"/>
      <c r="G38" s="41"/>
      <c r="H38" s="37"/>
      <c r="I38" s="38"/>
      <c r="J38" s="42"/>
      <c r="K38" s="42"/>
      <c r="L38" s="37"/>
      <c r="M38" s="42"/>
      <c r="N38" s="42"/>
      <c r="O38" s="37"/>
      <c r="P38" s="38"/>
      <c r="Q38" s="40"/>
      <c r="R38" s="40"/>
      <c r="S38" s="37"/>
      <c r="T38" s="42"/>
      <c r="U38" s="42"/>
      <c r="V38" s="37"/>
      <c r="W38" s="38"/>
      <c r="X38" s="41"/>
      <c r="Y38" s="41"/>
      <c r="Z38" s="37"/>
      <c r="AA38" s="41"/>
      <c r="AB38" s="41"/>
      <c r="AC38" s="37"/>
      <c r="AD38" s="38"/>
    </row>
    <row r="39" spans="1:30" ht="15">
      <c r="A39" s="3">
        <v>6</v>
      </c>
      <c r="B39" s="4" t="s">
        <v>16</v>
      </c>
      <c r="C39" s="32">
        <f>C40+C41+C42+C43+C44</f>
        <v>148.9826624159997</v>
      </c>
      <c r="D39" s="32">
        <f>D40+D41+D42+D43+D44</f>
        <v>372.71342605299952</v>
      </c>
      <c r="E39" s="33">
        <f t="shared" ref="E39:E44" si="40">((D39-C39)/C39)*100</f>
        <v>150.17234892224124</v>
      </c>
      <c r="F39" s="32">
        <f>F40+F41+F42+F43+F44</f>
        <v>1527.5160023221374</v>
      </c>
      <c r="G39" s="32">
        <f>G40+G41+G42+G43+G44</f>
        <v>2303.4045386141847</v>
      </c>
      <c r="H39" s="33">
        <f t="shared" ref="H39:H44" si="41">((G39-F39)/F39)*100</f>
        <v>50.794134733288409</v>
      </c>
      <c r="I39" s="34">
        <f>(G39/G$179)*100</f>
        <v>0.82773510258417704</v>
      </c>
      <c r="J39" s="35">
        <f>J40+J41+J42+J43+J44</f>
        <v>13622</v>
      </c>
      <c r="K39" s="35">
        <f>K40+K41+K42+K43+K44</f>
        <v>28304</v>
      </c>
      <c r="L39" s="33">
        <f t="shared" ref="L39:L44" si="42">((K39-J39)/J39)*100</f>
        <v>107.78152987813831</v>
      </c>
      <c r="M39" s="35">
        <f>M40+M41+M42+M43+M44</f>
        <v>149876</v>
      </c>
      <c r="N39" s="35">
        <f>N40+N41+N42+N43+N44</f>
        <v>179815</v>
      </c>
      <c r="O39" s="33">
        <f t="shared" ref="O39:O44" si="43">((N39-M39)/M39)*100</f>
        <v>19.975846699938614</v>
      </c>
      <c r="P39" s="34">
        <f>(N39/N$179)*100</f>
        <v>0.63837726816705476</v>
      </c>
      <c r="Q39" s="35">
        <f>Q40+Q41+Q42+Q43+Q44</f>
        <v>136932</v>
      </c>
      <c r="R39" s="35">
        <f>R40+R41+R42+R43+R44</f>
        <v>254657</v>
      </c>
      <c r="S39" s="33">
        <f t="shared" ref="S39:S44" si="44">((R39-Q39)/Q39)*100</f>
        <v>85.9733298279438</v>
      </c>
      <c r="T39" s="35">
        <f>T40+T41+T42+T43+T44</f>
        <v>3386399</v>
      </c>
      <c r="U39" s="35">
        <f>U40+U41+U42+U43+U44</f>
        <v>4899511</v>
      </c>
      <c r="V39" s="33">
        <f t="shared" ref="V39:V44" si="45">((U39-T39)/T39)*100</f>
        <v>44.682035401026283</v>
      </c>
      <c r="W39" s="34">
        <f>(U39/U$179)*100</f>
        <v>2.7250112730785259</v>
      </c>
      <c r="X39" s="32">
        <f>X40+X41+X42+X43+X44</f>
        <v>5080.0880179890728</v>
      </c>
      <c r="Y39" s="32">
        <f>Y40+Y41+Y42+Y43+Y44</f>
        <v>24407.166118492001</v>
      </c>
      <c r="Z39" s="33">
        <f t="shared" ref="Z39:Z44" si="46">((Y39-X39)/X39)*100</f>
        <v>380.44770153713705</v>
      </c>
      <c r="AA39" s="32">
        <f>AA40+AA41+AA42+AA43+AA44</f>
        <v>92277.353107140734</v>
      </c>
      <c r="AB39" s="32">
        <f>AB40+AB41+AB42+AB43+AB44</f>
        <v>168673.93481435097</v>
      </c>
      <c r="AC39" s="33">
        <f t="shared" ref="AC39:AC44" si="47">((AB39-AA39)/AA39)*100</f>
        <v>82.79017454966251</v>
      </c>
      <c r="AD39" s="34">
        <f>(AB39/AB$179)*100</f>
        <v>3.413884432175545</v>
      </c>
    </row>
    <row r="40" spans="1:30">
      <c r="A40" s="3"/>
      <c r="B40" s="5" t="s">
        <v>2</v>
      </c>
      <c r="C40" s="41">
        <v>46.939696593000015</v>
      </c>
      <c r="D40" s="41">
        <v>39.095009091999977</v>
      </c>
      <c r="E40" s="37">
        <f t="shared" si="40"/>
        <v>-16.712267164866791</v>
      </c>
      <c r="F40" s="41">
        <v>130.76969307499996</v>
      </c>
      <c r="G40" s="41">
        <v>425.55360568599809</v>
      </c>
      <c r="H40" s="37">
        <f t="shared" si="41"/>
        <v>225.42219506620054</v>
      </c>
      <c r="I40" s="38">
        <f>(G40/G$180)*100</f>
        <v>1.0035062745774948</v>
      </c>
      <c r="J40" s="42">
        <v>243</v>
      </c>
      <c r="K40" s="42">
        <v>320</v>
      </c>
      <c r="L40" s="37">
        <f t="shared" si="42"/>
        <v>31.68724279835391</v>
      </c>
      <c r="M40" s="42">
        <v>716</v>
      </c>
      <c r="N40" s="42">
        <v>3650</v>
      </c>
      <c r="O40" s="37">
        <f t="shared" si="43"/>
        <v>409.77653631284915</v>
      </c>
      <c r="P40" s="38">
        <f>(N40/N$180)*100</f>
        <v>0.30268125839111226</v>
      </c>
      <c r="Q40" s="40">
        <v>0</v>
      </c>
      <c r="R40" s="40">
        <v>0</v>
      </c>
      <c r="S40" s="23" t="s">
        <v>42</v>
      </c>
      <c r="T40" s="42">
        <v>0</v>
      </c>
      <c r="U40" s="42">
        <v>0</v>
      </c>
      <c r="V40" s="23" t="s">
        <v>42</v>
      </c>
      <c r="W40" s="23" t="s">
        <v>42</v>
      </c>
      <c r="X40" s="41">
        <v>47.254157188999855</v>
      </c>
      <c r="Y40" s="41">
        <v>41.590569091999477</v>
      </c>
      <c r="Z40" s="37">
        <f t="shared" si="46"/>
        <v>-11.985375327609878</v>
      </c>
      <c r="AA40" s="41">
        <v>145.02120617099985</v>
      </c>
      <c r="AB40" s="41">
        <v>464.7290992509981</v>
      </c>
      <c r="AC40" s="37">
        <f t="shared" si="47"/>
        <v>220.45596056001554</v>
      </c>
      <c r="AD40" s="38">
        <f>(AB40/AB$180)*100</f>
        <v>1.1243833148687983</v>
      </c>
    </row>
    <row r="41" spans="1:30" s="2" customFormat="1" ht="15">
      <c r="A41" s="3"/>
      <c r="B41" s="5" t="s">
        <v>3</v>
      </c>
      <c r="C41" s="41">
        <v>92.744519371999672</v>
      </c>
      <c r="D41" s="41">
        <v>229.69916712899962</v>
      </c>
      <c r="E41" s="37">
        <f t="shared" si="40"/>
        <v>147.66872337509537</v>
      </c>
      <c r="F41" s="41">
        <v>961.82020715395129</v>
      </c>
      <c r="G41" s="41">
        <v>1002.2520870730001</v>
      </c>
      <c r="H41" s="37">
        <f t="shared" si="41"/>
        <v>4.2036837673319107</v>
      </c>
      <c r="I41" s="38">
        <f>(G41/G$181)*100</f>
        <v>1.4033726270223583</v>
      </c>
      <c r="J41" s="42">
        <v>13378</v>
      </c>
      <c r="K41" s="42">
        <v>27961</v>
      </c>
      <c r="L41" s="37">
        <f t="shared" si="42"/>
        <v>109.00732545970997</v>
      </c>
      <c r="M41" s="42">
        <v>149138</v>
      </c>
      <c r="N41" s="42">
        <v>176062</v>
      </c>
      <c r="O41" s="37">
        <f t="shared" si="43"/>
        <v>18.053078356957986</v>
      </c>
      <c r="P41" s="38">
        <f>(N41/N$181)*100</f>
        <v>0.65396052806545624</v>
      </c>
      <c r="Q41" s="6">
        <v>0</v>
      </c>
      <c r="R41" s="6">
        <v>0</v>
      </c>
      <c r="S41" s="23" t="s">
        <v>42</v>
      </c>
      <c r="T41" s="42">
        <v>0</v>
      </c>
      <c r="U41" s="42">
        <v>0</v>
      </c>
      <c r="V41" s="23" t="s">
        <v>42</v>
      </c>
      <c r="W41" s="23" t="s">
        <v>42</v>
      </c>
      <c r="X41" s="41">
        <v>1814.7224819000728</v>
      </c>
      <c r="Y41" s="41">
        <v>2547.0983767999992</v>
      </c>
      <c r="Z41" s="37">
        <f t="shared" si="46"/>
        <v>40.357459733077491</v>
      </c>
      <c r="AA41" s="41">
        <v>17024.631768069732</v>
      </c>
      <c r="AB41" s="41">
        <v>22729.969028699998</v>
      </c>
      <c r="AC41" s="37">
        <f t="shared" si="47"/>
        <v>33.512250592878118</v>
      </c>
      <c r="AD41" s="38">
        <f>(AB41/AB$181)*100</f>
        <v>1.1538002760324213</v>
      </c>
    </row>
    <row r="42" spans="1:30">
      <c r="A42" s="3"/>
      <c r="B42" s="5" t="s">
        <v>4</v>
      </c>
      <c r="C42" s="41">
        <v>7.6850775280000088</v>
      </c>
      <c r="D42" s="41">
        <v>60.609447523</v>
      </c>
      <c r="E42" s="37">
        <f t="shared" si="40"/>
        <v>688.66410003248484</v>
      </c>
      <c r="F42" s="41">
        <v>341.99071637918644</v>
      </c>
      <c r="G42" s="41">
        <v>688.62032463825426</v>
      </c>
      <c r="H42" s="37">
        <f t="shared" si="41"/>
        <v>101.35643795509874</v>
      </c>
      <c r="I42" s="38">
        <f>(G42/G$182)*100</f>
        <v>0.45341602031196804</v>
      </c>
      <c r="J42" s="42">
        <v>1</v>
      </c>
      <c r="K42" s="42">
        <v>1</v>
      </c>
      <c r="L42" s="37">
        <f t="shared" si="42"/>
        <v>0</v>
      </c>
      <c r="M42" s="42">
        <v>11</v>
      </c>
      <c r="N42" s="42">
        <v>12</v>
      </c>
      <c r="O42" s="37">
        <f t="shared" si="43"/>
        <v>9.0909090909090917</v>
      </c>
      <c r="P42" s="38">
        <f>(N42/N$182)*100</f>
        <v>0.77569489334195219</v>
      </c>
      <c r="Q42" s="44">
        <v>11820</v>
      </c>
      <c r="R42" s="44">
        <v>4211</v>
      </c>
      <c r="S42" s="37">
        <f t="shared" si="44"/>
        <v>-64.373942470389167</v>
      </c>
      <c r="T42" s="42">
        <v>35995</v>
      </c>
      <c r="U42" s="42">
        <v>36644</v>
      </c>
      <c r="V42" s="37">
        <f t="shared" si="45"/>
        <v>1.8030281983608836</v>
      </c>
      <c r="W42" s="38">
        <f>(U42/U$182)*100</f>
        <v>3.8007742111931038E-2</v>
      </c>
      <c r="X42" s="41">
        <v>491.44993880000004</v>
      </c>
      <c r="Y42" s="41">
        <v>926.83434269999998</v>
      </c>
      <c r="Z42" s="37">
        <f t="shared" si="46"/>
        <v>88.591811602032479</v>
      </c>
      <c r="AA42" s="41">
        <v>4001.3763730000005</v>
      </c>
      <c r="AB42" s="41">
        <v>5168.2333012999998</v>
      </c>
      <c r="AC42" s="37">
        <f t="shared" si="47"/>
        <v>29.16138897039464</v>
      </c>
      <c r="AD42" s="38">
        <f>(AB42/AB$182)*100</f>
        <v>0.5301930265540582</v>
      </c>
    </row>
    <row r="43" spans="1:30">
      <c r="A43" s="3"/>
      <c r="B43" s="5" t="s">
        <v>5</v>
      </c>
      <c r="C43" s="45">
        <v>0.53137070799999997</v>
      </c>
      <c r="D43" s="45">
        <v>1.1197708959999992</v>
      </c>
      <c r="E43" s="37">
        <f t="shared" si="40"/>
        <v>110.73252235047914</v>
      </c>
      <c r="F43" s="46">
        <v>6.9128484310000013</v>
      </c>
      <c r="G43" s="46">
        <v>4.3954135819322024</v>
      </c>
      <c r="H43" s="37">
        <f t="shared" si="41"/>
        <v>-36.416751708002238</v>
      </c>
      <c r="I43" s="38">
        <f>(G43/G$183)*100</f>
        <v>7.3257305402181047E-2</v>
      </c>
      <c r="J43" s="40">
        <v>0</v>
      </c>
      <c r="K43" s="40">
        <v>0</v>
      </c>
      <c r="L43" s="23" t="s">
        <v>42</v>
      </c>
      <c r="M43" s="40">
        <v>3</v>
      </c>
      <c r="N43" s="40">
        <v>2</v>
      </c>
      <c r="O43" s="37">
        <f t="shared" si="43"/>
        <v>-33.333333333333329</v>
      </c>
      <c r="P43" s="38">
        <f>(N43/N$183)*100</f>
        <v>2.2948938611589215E-2</v>
      </c>
      <c r="Q43" s="40">
        <v>728</v>
      </c>
      <c r="R43" s="40">
        <v>1425</v>
      </c>
      <c r="S43" s="37">
        <f t="shared" si="44"/>
        <v>95.741758241758248</v>
      </c>
      <c r="T43" s="40">
        <v>11917</v>
      </c>
      <c r="U43" s="40">
        <v>5634</v>
      </c>
      <c r="V43" s="37">
        <f t="shared" si="45"/>
        <v>-52.723000755223623</v>
      </c>
      <c r="W43" s="38">
        <f>(U43/U$183)*100</f>
        <v>0.15881467984353059</v>
      </c>
      <c r="X43" s="45">
        <v>146.29491809999999</v>
      </c>
      <c r="Y43" s="45">
        <v>325.8593467</v>
      </c>
      <c r="Z43" s="37">
        <f t="shared" si="46"/>
        <v>122.74139862962198</v>
      </c>
      <c r="AA43" s="46">
        <v>2380.3571276999996</v>
      </c>
      <c r="AB43" s="46">
        <v>1262.5011199</v>
      </c>
      <c r="AC43" s="37">
        <f t="shared" si="47"/>
        <v>-46.961693049820582</v>
      </c>
      <c r="AD43" s="38">
        <f>(AB43/AB$183)*100</f>
        <v>0.98753030026513078</v>
      </c>
    </row>
    <row r="44" spans="1:30">
      <c r="A44" s="3"/>
      <c r="B44" s="5" t="s">
        <v>23</v>
      </c>
      <c r="C44" s="41">
        <v>1.081998215</v>
      </c>
      <c r="D44" s="41">
        <v>42.190031413</v>
      </c>
      <c r="E44" s="37">
        <f t="shared" si="40"/>
        <v>3799.269964414867</v>
      </c>
      <c r="F44" s="41">
        <v>86.02253728300002</v>
      </c>
      <c r="G44" s="41">
        <v>182.58310763500006</v>
      </c>
      <c r="H44" s="37">
        <f t="shared" si="41"/>
        <v>112.25031648895873</v>
      </c>
      <c r="I44" s="38">
        <f>(G44/G$184)*100</f>
        <v>2.7747708446041597</v>
      </c>
      <c r="J44" s="42">
        <v>0</v>
      </c>
      <c r="K44" s="42">
        <v>22</v>
      </c>
      <c r="L44" s="23" t="s">
        <v>42</v>
      </c>
      <c r="M44" s="42">
        <v>8</v>
      </c>
      <c r="N44" s="42">
        <v>89</v>
      </c>
      <c r="O44" s="37">
        <f t="shared" si="43"/>
        <v>1012.5</v>
      </c>
      <c r="P44" s="38">
        <f>(N44/N$184)*100</f>
        <v>0.3075115748738857</v>
      </c>
      <c r="Q44" s="40">
        <v>124384</v>
      </c>
      <c r="R44" s="40">
        <v>249021</v>
      </c>
      <c r="S44" s="37">
        <f t="shared" si="44"/>
        <v>100.20340236686391</v>
      </c>
      <c r="T44" s="42">
        <v>3338487</v>
      </c>
      <c r="U44" s="42">
        <v>4857233</v>
      </c>
      <c r="V44" s="37">
        <f t="shared" si="45"/>
        <v>45.492044749612624</v>
      </c>
      <c r="W44" s="38">
        <f>(U44/U$184)*100</f>
        <v>6.083833788265034</v>
      </c>
      <c r="X44" s="41">
        <v>2580.3665220000003</v>
      </c>
      <c r="Y44" s="41">
        <v>20565.783483200001</v>
      </c>
      <c r="Z44" s="37">
        <f t="shared" si="46"/>
        <v>697.01016533340373</v>
      </c>
      <c r="AA44" s="41">
        <v>68725.966632199998</v>
      </c>
      <c r="AB44" s="41">
        <v>139048.50226519999</v>
      </c>
      <c r="AC44" s="37">
        <f t="shared" si="47"/>
        <v>102.32309428158986</v>
      </c>
      <c r="AD44" s="38">
        <f>(AB44/AB$184)*100</f>
        <v>7.6113681059911968</v>
      </c>
    </row>
    <row r="45" spans="1:30">
      <c r="A45" s="3"/>
      <c r="B45" s="5"/>
      <c r="C45" s="25"/>
      <c r="D45" s="25"/>
      <c r="E45" s="23"/>
      <c r="F45" s="25"/>
      <c r="G45" s="25"/>
      <c r="H45" s="23"/>
      <c r="I45" s="24"/>
      <c r="J45" s="26"/>
      <c r="K45" s="26"/>
      <c r="L45" s="23"/>
      <c r="M45" s="26"/>
      <c r="N45" s="26"/>
      <c r="O45" s="23"/>
      <c r="P45" s="24"/>
      <c r="Q45" s="26"/>
      <c r="R45" s="7"/>
      <c r="S45" s="23"/>
      <c r="T45" s="26"/>
      <c r="U45" s="26"/>
      <c r="V45" s="23"/>
      <c r="W45" s="24"/>
      <c r="X45" s="25"/>
      <c r="Y45" s="25"/>
      <c r="Z45" s="23"/>
      <c r="AA45" s="25"/>
      <c r="AB45" s="25"/>
      <c r="AC45" s="23"/>
      <c r="AD45" s="24"/>
    </row>
    <row r="46" spans="1:30" ht="15">
      <c r="A46" s="3">
        <v>7</v>
      </c>
      <c r="B46" s="4" t="s">
        <v>37</v>
      </c>
      <c r="C46" s="32">
        <f>C47+C48+C49+C50+C51</f>
        <v>49.064852627999073</v>
      </c>
      <c r="D46" s="32">
        <f>D47+D48+D49+D50+D51</f>
        <v>106.97328281899958</v>
      </c>
      <c r="E46" s="33">
        <f t="shared" ref="E46:E51" si="48">((D46-C46)/C46)*100</f>
        <v>118.0242619498969</v>
      </c>
      <c r="F46" s="32">
        <f>F47+F48+F49+F50+F51</f>
        <v>383.15127100997609</v>
      </c>
      <c r="G46" s="32">
        <f>G47+G48+G49+G50+G51</f>
        <v>455.27886044503009</v>
      </c>
      <c r="H46" s="33">
        <f t="shared" ref="H46:H51" si="49">((G46-F46)/F46)*100</f>
        <v>18.824833660326295</v>
      </c>
      <c r="I46" s="34">
        <f>(G46/G$179)*100</f>
        <v>0.16360577915749075</v>
      </c>
      <c r="J46" s="35">
        <f>J47+J48+J49+J50+J51</f>
        <v>7328</v>
      </c>
      <c r="K46" s="35">
        <f>K47+K48+K49+K50+K51</f>
        <v>12050</v>
      </c>
      <c r="L46" s="33">
        <f t="shared" ref="L46:L51" si="50">((K46-J46)/J46)*100</f>
        <v>64.437772925764193</v>
      </c>
      <c r="M46" s="35">
        <f>M47+M48+M49+M50+M51</f>
        <v>79953</v>
      </c>
      <c r="N46" s="35">
        <f>N47+N48+N49+N50+N51</f>
        <v>80160</v>
      </c>
      <c r="O46" s="33">
        <f t="shared" ref="O46:O51" si="51">((N46-M46)/M46)*100</f>
        <v>0.2589021049866797</v>
      </c>
      <c r="P46" s="34">
        <f>(N46/N$179)*100</f>
        <v>0.28458316500998865</v>
      </c>
      <c r="Q46" s="35">
        <f>Q47+Q48+Q49+Q50+Q51</f>
        <v>40616</v>
      </c>
      <c r="R46" s="35">
        <f>R47+R48+R49+R50+R51</f>
        <v>44839</v>
      </c>
      <c r="S46" s="33">
        <f t="shared" ref="S46:S51" si="52">((R46-Q46)/Q46)*100</f>
        <v>10.39738034272208</v>
      </c>
      <c r="T46" s="35">
        <f>T47+T48+T49+T50+T51</f>
        <v>377546</v>
      </c>
      <c r="U46" s="35">
        <f>U47+U48+U49+U50+U51</f>
        <v>272866</v>
      </c>
      <c r="V46" s="33">
        <f t="shared" ref="V46:V51" si="53">((U46-T46)/T46)*100</f>
        <v>-27.726422740540222</v>
      </c>
      <c r="W46" s="34">
        <f>(U46/U$179)*100</f>
        <v>0.1517626812226455</v>
      </c>
      <c r="X46" s="32">
        <f>X47+X48+X49+X50+X51</f>
        <v>2792.0363290612354</v>
      </c>
      <c r="Y46" s="32">
        <f>Y47+Y48+Y49+Y50+Y51</f>
        <v>2087.5237309460531</v>
      </c>
      <c r="Z46" s="33">
        <f t="shared" ref="Z46:Z51" si="54">((Y46-X46)/X46)*100</f>
        <v>-25.232930917917539</v>
      </c>
      <c r="AA46" s="32">
        <f>AA47+AA48+AA49+AA50+AA51</f>
        <v>36248.415248827579</v>
      </c>
      <c r="AB46" s="32">
        <f>AB47+AB48+AB49+AB50+AB51</f>
        <v>20515.898783341381</v>
      </c>
      <c r="AC46" s="33">
        <f t="shared" ref="AC46:AC51" si="55">((AB46-AA46)/AA46)*100</f>
        <v>-43.401942836645944</v>
      </c>
      <c r="AD46" s="34">
        <f>(AB46/AB$179)*100</f>
        <v>0.41523254642530188</v>
      </c>
    </row>
    <row r="47" spans="1:30" s="2" customFormat="1" ht="15">
      <c r="A47" s="3"/>
      <c r="B47" s="5" t="s">
        <v>2</v>
      </c>
      <c r="C47" s="41">
        <v>0.52746305999999998</v>
      </c>
      <c r="D47" s="41">
        <v>1.4366951000000041</v>
      </c>
      <c r="E47" s="37">
        <f t="shared" si="48"/>
        <v>172.37833489230584</v>
      </c>
      <c r="F47" s="41">
        <v>9.1652244649999606</v>
      </c>
      <c r="G47" s="41">
        <v>7.3018159939999974</v>
      </c>
      <c r="H47" s="37">
        <f t="shared" si="49"/>
        <v>-20.331291155125804</v>
      </c>
      <c r="I47" s="38">
        <f>(G47/G$180)*100</f>
        <v>1.721855500196599E-2</v>
      </c>
      <c r="J47" s="42">
        <v>1017</v>
      </c>
      <c r="K47" s="42">
        <v>1495</v>
      </c>
      <c r="L47" s="37">
        <f t="shared" si="50"/>
        <v>47.000983284169124</v>
      </c>
      <c r="M47" s="42">
        <v>4486</v>
      </c>
      <c r="N47" s="42">
        <v>5882</v>
      </c>
      <c r="O47" s="37">
        <f t="shared" si="51"/>
        <v>31.119037004012483</v>
      </c>
      <c r="P47" s="38">
        <f>(N47/N$180)*100</f>
        <v>0.48777292105658149</v>
      </c>
      <c r="Q47" s="40">
        <v>0</v>
      </c>
      <c r="R47" s="40">
        <v>0</v>
      </c>
      <c r="S47" s="23" t="s">
        <v>42</v>
      </c>
      <c r="T47" s="42">
        <v>0</v>
      </c>
      <c r="U47" s="42">
        <v>0</v>
      </c>
      <c r="V47" s="23" t="s">
        <v>42</v>
      </c>
      <c r="W47" s="23" t="s">
        <v>42</v>
      </c>
      <c r="X47" s="41">
        <v>2.100791499999993</v>
      </c>
      <c r="Y47" s="41">
        <v>-47.384712400000026</v>
      </c>
      <c r="Z47" s="37">
        <f t="shared" si="54"/>
        <v>-2355.5647430980271</v>
      </c>
      <c r="AA47" s="41">
        <v>22.343851599999581</v>
      </c>
      <c r="AB47" s="41">
        <v>62.88428359999866</v>
      </c>
      <c r="AC47" s="37">
        <f t="shared" si="55"/>
        <v>181.4388706376829</v>
      </c>
      <c r="AD47" s="38">
        <f>(AB47/AB$180)*100</f>
        <v>0.15214463514609419</v>
      </c>
    </row>
    <row r="48" spans="1:30">
      <c r="A48" s="3"/>
      <c r="B48" s="5" t="s">
        <v>3</v>
      </c>
      <c r="C48" s="41">
        <v>31.551315026998829</v>
      </c>
      <c r="D48" s="41">
        <v>80.795058691000008</v>
      </c>
      <c r="E48" s="37">
        <f t="shared" si="48"/>
        <v>156.0750910758006</v>
      </c>
      <c r="F48" s="41">
        <v>321.97649295899828</v>
      </c>
      <c r="G48" s="41">
        <v>403.18882078199823</v>
      </c>
      <c r="H48" s="37">
        <f t="shared" si="49"/>
        <v>25.223061185818256</v>
      </c>
      <c r="I48" s="38">
        <f>(G48/G$181)*100</f>
        <v>0.56455273269554918</v>
      </c>
      <c r="J48" s="42">
        <v>6308</v>
      </c>
      <c r="K48" s="42">
        <v>10555</v>
      </c>
      <c r="L48" s="37">
        <f t="shared" si="50"/>
        <v>67.327203551046296</v>
      </c>
      <c r="M48" s="42">
        <v>75414</v>
      </c>
      <c r="N48" s="42">
        <v>74249</v>
      </c>
      <c r="O48" s="37">
        <f t="shared" si="51"/>
        <v>-1.5448060041902034</v>
      </c>
      <c r="P48" s="38">
        <f>(N48/N$181)*100</f>
        <v>0.27578872924499359</v>
      </c>
      <c r="Q48" s="44">
        <v>0</v>
      </c>
      <c r="R48" s="44">
        <v>0</v>
      </c>
      <c r="S48" s="23" t="s">
        <v>42</v>
      </c>
      <c r="T48" s="42">
        <v>0</v>
      </c>
      <c r="U48" s="42">
        <v>0</v>
      </c>
      <c r="V48" s="23" t="s">
        <v>42</v>
      </c>
      <c r="W48" s="23" t="s">
        <v>42</v>
      </c>
      <c r="X48" s="41">
        <v>1703.0368674680055</v>
      </c>
      <c r="Y48" s="41">
        <v>1606.4487168999995</v>
      </c>
      <c r="Z48" s="37">
        <f t="shared" si="54"/>
        <v>-5.6715243464816334</v>
      </c>
      <c r="AA48" s="41">
        <v>19927.939537331506</v>
      </c>
      <c r="AB48" s="41">
        <v>12267.330076482025</v>
      </c>
      <c r="AC48" s="37">
        <f t="shared" si="55"/>
        <v>-38.441553109385289</v>
      </c>
      <c r="AD48" s="38">
        <f>(AB48/AB$181)*100</f>
        <v>0.62270427252030902</v>
      </c>
    </row>
    <row r="49" spans="1:30">
      <c r="A49" s="3"/>
      <c r="B49" s="5" t="s">
        <v>4</v>
      </c>
      <c r="C49" s="41">
        <v>3.746536016000245</v>
      </c>
      <c r="D49" s="41">
        <v>3.2998670979995701</v>
      </c>
      <c r="E49" s="37">
        <f t="shared" si="48"/>
        <v>-11.922184014596315</v>
      </c>
      <c r="F49" s="41">
        <v>22.08219186597788</v>
      </c>
      <c r="G49" s="41">
        <v>15.768898248031878</v>
      </c>
      <c r="H49" s="37">
        <f t="shared" si="49"/>
        <v>-28.589977191860733</v>
      </c>
      <c r="I49" s="38">
        <f>(G49/G$182)*100</f>
        <v>1.0382892912844168E-2</v>
      </c>
      <c r="J49" s="42">
        <v>0</v>
      </c>
      <c r="K49" s="42">
        <v>0</v>
      </c>
      <c r="L49" s="23" t="s">
        <v>42</v>
      </c>
      <c r="M49" s="42">
        <v>4</v>
      </c>
      <c r="N49" s="42">
        <v>0</v>
      </c>
      <c r="O49" s="37">
        <f t="shared" si="51"/>
        <v>-100</v>
      </c>
      <c r="P49" s="38">
        <f>(N49/N$182)*100</f>
        <v>0</v>
      </c>
      <c r="Q49" s="44">
        <v>33076</v>
      </c>
      <c r="R49" s="44">
        <v>43264</v>
      </c>
      <c r="S49" s="37">
        <f t="shared" si="52"/>
        <v>30.801789817390251</v>
      </c>
      <c r="T49" s="42">
        <v>192733</v>
      </c>
      <c r="U49" s="42">
        <v>214064</v>
      </c>
      <c r="V49" s="37">
        <f t="shared" si="53"/>
        <v>11.067642801180909</v>
      </c>
      <c r="W49" s="38">
        <f>(U49/U$182)*100</f>
        <v>0.22203060002861058</v>
      </c>
      <c r="X49" s="41">
        <v>249.31450239999879</v>
      </c>
      <c r="Y49" s="41">
        <v>241.0543037998998</v>
      </c>
      <c r="Z49" s="37">
        <f t="shared" si="54"/>
        <v>-3.3131641042069711</v>
      </c>
      <c r="AA49" s="41">
        <v>1579.3120236962768</v>
      </c>
      <c r="AB49" s="41">
        <v>1186.5372042015804</v>
      </c>
      <c r="AC49" s="37">
        <f t="shared" si="55"/>
        <v>-24.869994883938933</v>
      </c>
      <c r="AD49" s="38">
        <f>(AB49/AB$182)*100</f>
        <v>0.1217231720666299</v>
      </c>
    </row>
    <row r="50" spans="1:30" s="2" customFormat="1" ht="15">
      <c r="A50" s="3"/>
      <c r="B50" s="5" t="s">
        <v>5</v>
      </c>
      <c r="C50" s="41">
        <v>12.633134</v>
      </c>
      <c r="D50" s="41">
        <v>21.3</v>
      </c>
      <c r="E50" s="37">
        <f t="shared" si="48"/>
        <v>68.604243412600553</v>
      </c>
      <c r="F50" s="41">
        <v>18.663169800000002</v>
      </c>
      <c r="G50" s="41">
        <v>24.157288900000005</v>
      </c>
      <c r="H50" s="37">
        <f t="shared" si="49"/>
        <v>29.43829563185993</v>
      </c>
      <c r="I50" s="38">
        <f>(G50/G$183)*100</f>
        <v>0.40262374806105683</v>
      </c>
      <c r="J50" s="42">
        <v>0</v>
      </c>
      <c r="K50" s="42">
        <v>0</v>
      </c>
      <c r="L50" s="23" t="s">
        <v>42</v>
      </c>
      <c r="M50" s="42">
        <v>2</v>
      </c>
      <c r="N50" s="42">
        <v>0</v>
      </c>
      <c r="O50" s="37">
        <f t="shared" si="51"/>
        <v>-100</v>
      </c>
      <c r="P50" s="38">
        <f>(N50/N$183)*100</f>
        <v>0</v>
      </c>
      <c r="Q50" s="44">
        <v>0</v>
      </c>
      <c r="R50" s="44">
        <v>0</v>
      </c>
      <c r="S50" s="23" t="s">
        <v>42</v>
      </c>
      <c r="T50" s="42">
        <v>284</v>
      </c>
      <c r="U50" s="42">
        <v>0</v>
      </c>
      <c r="V50" s="37">
        <f t="shared" si="53"/>
        <v>-100</v>
      </c>
      <c r="W50" s="38">
        <f>(U50/U$183)*100</f>
        <v>0</v>
      </c>
      <c r="X50" s="41">
        <v>0</v>
      </c>
      <c r="Y50" s="41">
        <v>0</v>
      </c>
      <c r="Z50" s="23" t="s">
        <v>42</v>
      </c>
      <c r="AA50" s="41">
        <v>2.8399999999999998E-2</v>
      </c>
      <c r="AB50" s="41">
        <v>0</v>
      </c>
      <c r="AC50" s="37">
        <f t="shared" si="55"/>
        <v>-100</v>
      </c>
      <c r="AD50" s="38">
        <f>(AB50/AB$183)*100</f>
        <v>0</v>
      </c>
    </row>
    <row r="51" spans="1:30" s="2" customFormat="1" ht="15">
      <c r="A51" s="3"/>
      <c r="B51" s="5" t="s">
        <v>23</v>
      </c>
      <c r="C51" s="41">
        <v>0.60640452500000019</v>
      </c>
      <c r="D51" s="41">
        <v>0.14166193000000002</v>
      </c>
      <c r="E51" s="37">
        <f t="shared" si="48"/>
        <v>-76.639038107441564</v>
      </c>
      <c r="F51" s="41">
        <v>11.26419192</v>
      </c>
      <c r="G51" s="41">
        <v>4.8620365210000021</v>
      </c>
      <c r="H51" s="37">
        <f t="shared" si="49"/>
        <v>-56.836348709868204</v>
      </c>
      <c r="I51" s="38">
        <f>(G51/G$184)*100</f>
        <v>7.3889843143875256E-2</v>
      </c>
      <c r="J51" s="42">
        <v>3</v>
      </c>
      <c r="K51" s="42">
        <v>0</v>
      </c>
      <c r="L51" s="37">
        <f t="shared" si="50"/>
        <v>-100</v>
      </c>
      <c r="M51" s="42">
        <v>47</v>
      </c>
      <c r="N51" s="42">
        <v>29</v>
      </c>
      <c r="O51" s="37">
        <f t="shared" si="51"/>
        <v>-38.297872340425535</v>
      </c>
      <c r="P51" s="38">
        <f>(N51/N$184)*100</f>
        <v>0.1002004008016032</v>
      </c>
      <c r="Q51" s="44">
        <v>7540</v>
      </c>
      <c r="R51" s="44">
        <v>1575</v>
      </c>
      <c r="S51" s="37">
        <f t="shared" si="52"/>
        <v>-79.111405835543763</v>
      </c>
      <c r="T51" s="42">
        <v>184529</v>
      </c>
      <c r="U51" s="42">
        <v>58802</v>
      </c>
      <c r="V51" s="37">
        <f t="shared" si="53"/>
        <v>-68.13400603699148</v>
      </c>
      <c r="W51" s="38">
        <f>(U51/U$184)*100</f>
        <v>7.3651314321870193E-2</v>
      </c>
      <c r="X51" s="41">
        <v>837.58416769323082</v>
      </c>
      <c r="Y51" s="41">
        <v>287.40542264615385</v>
      </c>
      <c r="Z51" s="37">
        <f t="shared" si="54"/>
        <v>-65.686383084617063</v>
      </c>
      <c r="AA51" s="41">
        <v>14718.791436199799</v>
      </c>
      <c r="AB51" s="41">
        <v>6999.147219057777</v>
      </c>
      <c r="AC51" s="37">
        <f t="shared" si="55"/>
        <v>-52.44754129850714</v>
      </c>
      <c r="AD51" s="38">
        <f>(AB51/AB$184)*100</f>
        <v>0.38312592400792889</v>
      </c>
    </row>
    <row r="52" spans="1:30" s="2" customFormat="1" ht="15">
      <c r="A52" s="3"/>
      <c r="B52" s="5"/>
      <c r="C52" s="41"/>
      <c r="D52" s="41"/>
      <c r="E52" s="37"/>
      <c r="F52" s="41"/>
      <c r="G52" s="41"/>
      <c r="H52" s="37"/>
      <c r="I52" s="38"/>
      <c r="J52" s="42"/>
      <c r="K52" s="42"/>
      <c r="L52" s="37"/>
      <c r="M52" s="42"/>
      <c r="N52" s="42"/>
      <c r="O52" s="37"/>
      <c r="P52" s="38"/>
      <c r="Q52" s="44"/>
      <c r="R52" s="44"/>
      <c r="S52" s="37"/>
      <c r="T52" s="42"/>
      <c r="U52" s="42"/>
      <c r="V52" s="37"/>
      <c r="W52" s="38"/>
      <c r="X52" s="41"/>
      <c r="Y52" s="41"/>
      <c r="Z52" s="37"/>
      <c r="AA52" s="41"/>
      <c r="AB52" s="41"/>
      <c r="AC52" s="37"/>
      <c r="AD52" s="38"/>
    </row>
    <row r="53" spans="1:30" ht="15">
      <c r="A53" s="3">
        <v>8</v>
      </c>
      <c r="B53" s="4" t="s">
        <v>18</v>
      </c>
      <c r="C53" s="32">
        <f>C54+C55+C56+C57+C58</f>
        <v>105.138953527</v>
      </c>
      <c r="D53" s="32">
        <f>D54+D55+D56+D57+D58</f>
        <v>173.02549298208768</v>
      </c>
      <c r="E53" s="33">
        <f t="shared" ref="E53:E58" si="56">((D53-C53)/C53)*100</f>
        <v>64.56839941597309</v>
      </c>
      <c r="F53" s="32">
        <f>F54+F55+F56+F57+F58</f>
        <v>888.65238242230043</v>
      </c>
      <c r="G53" s="32">
        <f>G54+G55+G56+G57+G58</f>
        <v>780.72499232608766</v>
      </c>
      <c r="H53" s="33">
        <f t="shared" ref="H53:H58" si="57">((G53-F53)/F53)*100</f>
        <v>-12.145062819954735</v>
      </c>
      <c r="I53" s="34">
        <f>(G53/G$179)*100</f>
        <v>0.2805557906914013</v>
      </c>
      <c r="J53" s="35">
        <f>J54+J55+J56+J57+J58</f>
        <v>17298</v>
      </c>
      <c r="K53" s="35">
        <f>K54+K55+K56+K57+K58</f>
        <v>23598</v>
      </c>
      <c r="L53" s="33">
        <f t="shared" ref="L53:L58" si="58">((K53-J53)/J53)*100</f>
        <v>36.420395421436005</v>
      </c>
      <c r="M53" s="35">
        <f>M54+M55+M56+M57+M58</f>
        <v>190460</v>
      </c>
      <c r="N53" s="35">
        <f>N54+N55+N56+N57+N58</f>
        <v>148670</v>
      </c>
      <c r="O53" s="33">
        <f t="shared" ref="O53:O58" si="59">((N53-M53)/M53)*100</f>
        <v>-21.941615037278169</v>
      </c>
      <c r="P53" s="34">
        <f>(N53/N$179)*100</f>
        <v>0.5278066260233909</v>
      </c>
      <c r="Q53" s="35">
        <f>Q54+Q55+Q56+Q57+Q58</f>
        <v>280817</v>
      </c>
      <c r="R53" s="35">
        <f>R54+R55+R56+R57+R58</f>
        <v>445189</v>
      </c>
      <c r="S53" s="33">
        <f t="shared" ref="S53:S58" si="60">((R53-Q53)/Q53)*100</f>
        <v>58.53349334263951</v>
      </c>
      <c r="T53" s="35">
        <f>T54+T55+T56+T57+T58</f>
        <v>1942315</v>
      </c>
      <c r="U53" s="35">
        <f>U54+U55+U56+U57+U58</f>
        <v>1542249</v>
      </c>
      <c r="V53" s="33">
        <f t="shared" ref="V53:V58" si="61">((U53-T53)/T53)*100</f>
        <v>-20.597379930649765</v>
      </c>
      <c r="W53" s="34">
        <f>(U53/U$179)*100</f>
        <v>0.8577684407472671</v>
      </c>
      <c r="X53" s="32">
        <f>X54+X55+X56+X57+X58</f>
        <v>5918.9861290895005</v>
      </c>
      <c r="Y53" s="32">
        <f>Y54+Y55+Y56+Y57+Y58</f>
        <v>5959.8610647679998</v>
      </c>
      <c r="Z53" s="33">
        <f t="shared" ref="Z53:Z58" si="62">((Y53-X53)/X53)*100</f>
        <v>0.69057326351239323</v>
      </c>
      <c r="AA53" s="32">
        <f>AA54+AA55+AA56+AA57+AA58</f>
        <v>67923.330260039293</v>
      </c>
      <c r="AB53" s="32">
        <f>AB54+AB55+AB56+AB57+AB58</f>
        <v>43595.238107239886</v>
      </c>
      <c r="AC53" s="33">
        <f t="shared" ref="AC53:AC58" si="63">((AB53-AA53)/AA53)*100</f>
        <v>-35.816989625893136</v>
      </c>
      <c r="AD53" s="34">
        <f>(AB53/AB$179)*100</f>
        <v>0.88234797424450517</v>
      </c>
    </row>
    <row r="54" spans="1:30">
      <c r="A54" s="3"/>
      <c r="B54" s="5" t="s">
        <v>2</v>
      </c>
      <c r="C54" s="41">
        <v>10.473782948</v>
      </c>
      <c r="D54" s="41">
        <v>16.033574002000002</v>
      </c>
      <c r="E54" s="37">
        <f t="shared" si="56"/>
        <v>53.082931750668564</v>
      </c>
      <c r="F54" s="41">
        <v>113.66360924170003</v>
      </c>
      <c r="G54" s="41">
        <v>92.791120596376913</v>
      </c>
      <c r="H54" s="37">
        <f t="shared" si="57"/>
        <v>-18.363387177807105</v>
      </c>
      <c r="I54" s="38">
        <f>(G54/G$180)*100</f>
        <v>0.2188125549857256</v>
      </c>
      <c r="J54" s="42">
        <v>138</v>
      </c>
      <c r="K54" s="42">
        <v>286</v>
      </c>
      <c r="L54" s="37">
        <f t="shared" si="58"/>
        <v>107.24637681159422</v>
      </c>
      <c r="M54" s="42">
        <v>2304</v>
      </c>
      <c r="N54" s="42">
        <v>1384</v>
      </c>
      <c r="O54" s="37">
        <f t="shared" si="59"/>
        <v>-39.930555555555557</v>
      </c>
      <c r="P54" s="38">
        <f>(N54/N$180)*100</f>
        <v>0.11477009907213682</v>
      </c>
      <c r="Q54" s="44">
        <v>0</v>
      </c>
      <c r="R54" s="44">
        <v>0</v>
      </c>
      <c r="S54" s="23" t="s">
        <v>42</v>
      </c>
      <c r="T54" s="42">
        <v>0</v>
      </c>
      <c r="U54" s="42">
        <v>0</v>
      </c>
      <c r="V54" s="23" t="s">
        <v>42</v>
      </c>
      <c r="W54" s="23" t="s">
        <v>42</v>
      </c>
      <c r="X54" s="41">
        <v>10.896905400000001</v>
      </c>
      <c r="Y54" s="41">
        <v>3.6681017000000002</v>
      </c>
      <c r="Z54" s="37">
        <f t="shared" si="62"/>
        <v>-66.33813394397275</v>
      </c>
      <c r="AA54" s="41">
        <v>267.07802820000001</v>
      </c>
      <c r="AB54" s="41">
        <v>21.777989400000003</v>
      </c>
      <c r="AC54" s="37">
        <f t="shared" si="63"/>
        <v>-91.845832640455299</v>
      </c>
      <c r="AD54" s="38">
        <f>(AB54/AB$180)*100</f>
        <v>5.2690498512391055E-2</v>
      </c>
    </row>
    <row r="55" spans="1:30">
      <c r="A55" s="3"/>
      <c r="B55" s="5" t="s">
        <v>3</v>
      </c>
      <c r="C55" s="41">
        <v>73.566383279000007</v>
      </c>
      <c r="D55" s="41">
        <v>122.099546405</v>
      </c>
      <c r="E55" s="37">
        <f t="shared" si="56"/>
        <v>65.971930333911217</v>
      </c>
      <c r="F55" s="41">
        <v>659.45188959529992</v>
      </c>
      <c r="G55" s="41">
        <v>581.69086149700001</v>
      </c>
      <c r="H55" s="37">
        <f t="shared" si="57"/>
        <v>-11.791766666408552</v>
      </c>
      <c r="I55" s="38">
        <f>(G55/G$181)*100</f>
        <v>0.81449471938538909</v>
      </c>
      <c r="J55" s="42">
        <v>17153</v>
      </c>
      <c r="K55" s="42">
        <v>23307</v>
      </c>
      <c r="L55" s="37">
        <f t="shared" si="58"/>
        <v>35.877106045589692</v>
      </c>
      <c r="M55" s="42">
        <v>188109</v>
      </c>
      <c r="N55" s="42">
        <v>147259</v>
      </c>
      <c r="O55" s="37">
        <f t="shared" si="59"/>
        <v>-21.716132667761777</v>
      </c>
      <c r="P55" s="38">
        <f>(N55/N$181)*100</f>
        <v>0.54697534619844723</v>
      </c>
      <c r="Q55" s="44">
        <v>0</v>
      </c>
      <c r="R55" s="44">
        <v>0</v>
      </c>
      <c r="S55" s="23" t="s">
        <v>42</v>
      </c>
      <c r="T55" s="42">
        <v>0</v>
      </c>
      <c r="U55" s="42">
        <v>0</v>
      </c>
      <c r="V55" s="23" t="s">
        <v>42</v>
      </c>
      <c r="W55" s="23" t="s">
        <v>42</v>
      </c>
      <c r="X55" s="41">
        <v>1859.6875417000001</v>
      </c>
      <c r="Y55" s="41">
        <v>2121.1914682999995</v>
      </c>
      <c r="Z55" s="37">
        <f t="shared" si="62"/>
        <v>14.061713096219933</v>
      </c>
      <c r="AA55" s="41">
        <v>15968.321020899997</v>
      </c>
      <c r="AB55" s="41">
        <v>13978.131859655001</v>
      </c>
      <c r="AC55" s="37">
        <f t="shared" si="63"/>
        <v>-12.463358913189149</v>
      </c>
      <c r="AD55" s="38">
        <f>(AB55/AB$181)*100</f>
        <v>0.70954660684858561</v>
      </c>
    </row>
    <row r="56" spans="1:30">
      <c r="A56" s="3"/>
      <c r="B56" s="5" t="s">
        <v>4</v>
      </c>
      <c r="C56" s="41">
        <v>0.10841039999999999</v>
      </c>
      <c r="D56" s="41">
        <v>0.11172420000000001</v>
      </c>
      <c r="E56" s="37">
        <f t="shared" si="56"/>
        <v>3.056717805671799</v>
      </c>
      <c r="F56" s="41">
        <v>0.53173248440677978</v>
      </c>
      <c r="G56" s="41">
        <v>0.70604681864406782</v>
      </c>
      <c r="H56" s="37">
        <f t="shared" si="57"/>
        <v>32.782336860942301</v>
      </c>
      <c r="I56" s="38">
        <f>(G56/G$182)*100</f>
        <v>4.6489034263066692E-4</v>
      </c>
      <c r="J56" s="42">
        <v>0</v>
      </c>
      <c r="K56" s="42">
        <v>0</v>
      </c>
      <c r="L56" s="23" t="s">
        <v>42</v>
      </c>
      <c r="M56" s="42">
        <v>0</v>
      </c>
      <c r="N56" s="42">
        <v>0</v>
      </c>
      <c r="O56" s="23" t="s">
        <v>42</v>
      </c>
      <c r="P56" s="38">
        <f>(N56/N$182)*100</f>
        <v>0</v>
      </c>
      <c r="Q56" s="40">
        <v>503</v>
      </c>
      <c r="R56" s="40">
        <v>561</v>
      </c>
      <c r="S56" s="37">
        <f t="shared" si="60"/>
        <v>11.530815109343937</v>
      </c>
      <c r="T56" s="42">
        <v>2220</v>
      </c>
      <c r="U56" s="42">
        <v>3332</v>
      </c>
      <c r="V56" s="37">
        <f t="shared" si="61"/>
        <v>50.090090090090087</v>
      </c>
      <c r="W56" s="38">
        <f>(U56/U$182)*100</f>
        <v>3.4560036217922232E-3</v>
      </c>
      <c r="X56" s="41">
        <v>8.0254999999999992</v>
      </c>
      <c r="Y56" s="41">
        <v>9.8709400000000009</v>
      </c>
      <c r="Z56" s="37">
        <f t="shared" si="62"/>
        <v>22.994704379789447</v>
      </c>
      <c r="AA56" s="41">
        <v>40.606900000000003</v>
      </c>
      <c r="AB56" s="41">
        <v>54.658019000000003</v>
      </c>
      <c r="AC56" s="37">
        <f t="shared" si="63"/>
        <v>34.60278671851335</v>
      </c>
      <c r="AD56" s="38">
        <f>(AB56/AB$182)*100</f>
        <v>5.6071966626912656E-3</v>
      </c>
    </row>
    <row r="57" spans="1:30" s="2" customFormat="1" ht="15">
      <c r="A57" s="3"/>
      <c r="B57" s="5" t="s">
        <v>5</v>
      </c>
      <c r="C57" s="41">
        <v>13.0469388</v>
      </c>
      <c r="D57" s="41">
        <v>23.478039850000002</v>
      </c>
      <c r="E57" s="37">
        <f t="shared" si="56"/>
        <v>79.950563192647166</v>
      </c>
      <c r="F57" s="41">
        <v>39.101873485152666</v>
      </c>
      <c r="G57" s="41">
        <v>40.653011474858637</v>
      </c>
      <c r="H57" s="37">
        <f t="shared" si="57"/>
        <v>3.9669147574091359</v>
      </c>
      <c r="I57" s="38">
        <f>(G57/G$183)*100</f>
        <v>0.67755400524173615</v>
      </c>
      <c r="J57" s="42">
        <v>7</v>
      </c>
      <c r="K57" s="42">
        <v>5</v>
      </c>
      <c r="L57" s="37">
        <f t="shared" si="58"/>
        <v>-28.571428571428569</v>
      </c>
      <c r="M57" s="42">
        <v>47</v>
      </c>
      <c r="N57" s="42">
        <v>27</v>
      </c>
      <c r="O57" s="37">
        <f t="shared" si="59"/>
        <v>-42.553191489361701</v>
      </c>
      <c r="P57" s="38">
        <f>(N57/N$183)*100</f>
        <v>0.3098106712564544</v>
      </c>
      <c r="Q57" s="7">
        <v>142077</v>
      </c>
      <c r="R57" s="7">
        <v>165586</v>
      </c>
      <c r="S57" s="37">
        <f t="shared" si="60"/>
        <v>16.546661317454621</v>
      </c>
      <c r="T57" s="42">
        <v>205102</v>
      </c>
      <c r="U57" s="42">
        <v>313144</v>
      </c>
      <c r="V57" s="37">
        <f t="shared" si="61"/>
        <v>52.677204512876521</v>
      </c>
      <c r="W57" s="38">
        <f>(U57/U$183)*100</f>
        <v>8.8270969302311943</v>
      </c>
      <c r="X57" s="41">
        <v>560.44079999999997</v>
      </c>
      <c r="Y57" s="41">
        <v>665.87253999999996</v>
      </c>
      <c r="Z57" s="37">
        <f t="shared" si="62"/>
        <v>18.812288470075696</v>
      </c>
      <c r="AA57" s="41">
        <v>2310.8517462999998</v>
      </c>
      <c r="AB57" s="41">
        <v>2642.7754336999997</v>
      </c>
      <c r="AC57" s="37">
        <f t="shared" si="63"/>
        <v>14.363694595789479</v>
      </c>
      <c r="AD57" s="38">
        <f>(AB57/AB$183)*100</f>
        <v>2.067182972306425</v>
      </c>
    </row>
    <row r="58" spans="1:30" s="2" customFormat="1" ht="15">
      <c r="A58" s="3"/>
      <c r="B58" s="5" t="s">
        <v>23</v>
      </c>
      <c r="C58" s="41">
        <v>7.9434380999999981</v>
      </c>
      <c r="D58" s="41">
        <v>11.30260852508767</v>
      </c>
      <c r="E58" s="37">
        <f t="shared" si="56"/>
        <v>42.288620906955558</v>
      </c>
      <c r="F58" s="41">
        <v>75.903277615741075</v>
      </c>
      <c r="G58" s="41">
        <v>64.883951939208075</v>
      </c>
      <c r="H58" s="37">
        <f t="shared" si="57"/>
        <v>-14.517588729591008</v>
      </c>
      <c r="I58" s="38">
        <f>(G58/G$184)*100</f>
        <v>0.9860610899641622</v>
      </c>
      <c r="J58" s="42">
        <v>0</v>
      </c>
      <c r="K58" s="42">
        <v>0</v>
      </c>
      <c r="L58" s="23" t="s">
        <v>42</v>
      </c>
      <c r="M58" s="42">
        <v>0</v>
      </c>
      <c r="N58" s="42">
        <v>0</v>
      </c>
      <c r="O58" s="23" t="s">
        <v>42</v>
      </c>
      <c r="P58" s="38">
        <f>(N58/N$184)*100</f>
        <v>0</v>
      </c>
      <c r="Q58" s="40">
        <v>138237</v>
      </c>
      <c r="R58" s="40">
        <v>279042</v>
      </c>
      <c r="S58" s="37">
        <f t="shared" si="60"/>
        <v>101.85767920310771</v>
      </c>
      <c r="T58" s="42">
        <v>1734993</v>
      </c>
      <c r="U58" s="42">
        <v>1225773</v>
      </c>
      <c r="V58" s="37">
        <f t="shared" si="61"/>
        <v>-29.349974322662973</v>
      </c>
      <c r="W58" s="38">
        <f>(U58/U$184)*100</f>
        <v>1.5353183992085608</v>
      </c>
      <c r="X58" s="41">
        <v>3479.9353819895005</v>
      </c>
      <c r="Y58" s="41">
        <v>3159.2580147680001</v>
      </c>
      <c r="Z58" s="37">
        <f t="shared" si="62"/>
        <v>-9.2150379826353888</v>
      </c>
      <c r="AA58" s="41">
        <v>49336.472564639291</v>
      </c>
      <c r="AB58" s="41">
        <v>26897.894805484881</v>
      </c>
      <c r="AC58" s="37">
        <f t="shared" si="63"/>
        <v>-45.480709488818846</v>
      </c>
      <c r="AD58" s="38">
        <f>(AB58/AB$184)*100</f>
        <v>1.4723623433951372</v>
      </c>
    </row>
    <row r="59" spans="1:30" s="2" customFormat="1" ht="15">
      <c r="A59" s="3"/>
      <c r="B59" s="5"/>
      <c r="C59" s="41"/>
      <c r="D59" s="41"/>
      <c r="E59" s="37"/>
      <c r="F59" s="41"/>
      <c r="G59" s="41"/>
      <c r="H59" s="37"/>
      <c r="I59" s="38"/>
      <c r="J59" s="42"/>
      <c r="K59" s="42"/>
      <c r="L59" s="37"/>
      <c r="M59" s="42"/>
      <c r="N59" s="42"/>
      <c r="O59" s="37"/>
      <c r="P59" s="38"/>
      <c r="Q59" s="40"/>
      <c r="R59" s="40"/>
      <c r="S59" s="37"/>
      <c r="T59" s="42"/>
      <c r="U59" s="42"/>
      <c r="V59" s="37"/>
      <c r="W59" s="38"/>
      <c r="X59" s="41"/>
      <c r="Y59" s="41"/>
      <c r="Z59" s="37"/>
      <c r="AA59" s="41"/>
      <c r="AB59" s="41"/>
      <c r="AC59" s="37"/>
      <c r="AD59" s="38"/>
    </row>
    <row r="60" spans="1:30" s="2" customFormat="1" ht="15">
      <c r="A60" s="3">
        <v>9</v>
      </c>
      <c r="B60" s="4" t="s">
        <v>15</v>
      </c>
      <c r="C60" s="32">
        <f>C61+C62+C63+C64+C65</f>
        <v>70.766131597999973</v>
      </c>
      <c r="D60" s="32">
        <f>D61+D62+D63+D64+D65</f>
        <v>139.51585907700002</v>
      </c>
      <c r="E60" s="33">
        <f t="shared" ref="E60:E65" si="64">((D60-C60)/C60)*100</f>
        <v>97.150608527742506</v>
      </c>
      <c r="F60" s="32">
        <f>F61+F62+F63+F64+F65</f>
        <v>767.43255577500122</v>
      </c>
      <c r="G60" s="32">
        <f>G61+G62+G63+G64+G65</f>
        <v>523.08674338700007</v>
      </c>
      <c r="H60" s="33">
        <f t="shared" ref="H60:H65" si="65">((G60-F60)/F60)*100</f>
        <v>-31.839385826060706</v>
      </c>
      <c r="I60" s="34">
        <f>(G60/G$179)*100</f>
        <v>0.18797273858735949</v>
      </c>
      <c r="J60" s="35">
        <f>J61+J62+J63+J64+J65</f>
        <v>6051</v>
      </c>
      <c r="K60" s="35">
        <f>K61+K62+K63+K64+K65</f>
        <v>10089</v>
      </c>
      <c r="L60" s="33">
        <f t="shared" ref="L60:L65" si="66">((K60-J60)/J60)*100</f>
        <v>66.732771442736734</v>
      </c>
      <c r="M60" s="35">
        <f>M61+M62+M63+M64+M65</f>
        <v>65325</v>
      </c>
      <c r="N60" s="35">
        <f>N61+N62+N63+N64+N65</f>
        <v>53284</v>
      </c>
      <c r="O60" s="33">
        <f t="shared" ref="O60:O65" si="67">((N60-M60)/M60)*100</f>
        <v>-18.432453119020284</v>
      </c>
      <c r="P60" s="34">
        <f>(N60/N$179)*100</f>
        <v>0.1891682804939151</v>
      </c>
      <c r="Q60" s="35">
        <f>Q61+Q62+Q63+Q64+Q65</f>
        <v>18971</v>
      </c>
      <c r="R60" s="35">
        <f>R61+R62+R63+R64+R65</f>
        <v>53154</v>
      </c>
      <c r="S60" s="33">
        <f t="shared" ref="S60:S65" si="68">((R60-Q60)/Q60)*100</f>
        <v>180.18554636023404</v>
      </c>
      <c r="T60" s="35">
        <f>T61+T62+T63+T64+T65</f>
        <v>568362</v>
      </c>
      <c r="U60" s="35">
        <f>U61+U62+U63+U64+U65</f>
        <v>144438</v>
      </c>
      <c r="V60" s="33">
        <f t="shared" ref="V60:V65" si="69">((U60-T60)/T60)*100</f>
        <v>-74.586970979762896</v>
      </c>
      <c r="W60" s="34">
        <f>(U60/U$179)*100</f>
        <v>8.0333563545610193E-2</v>
      </c>
      <c r="X60" s="32">
        <f>X61+X62+X63+X64+X65</f>
        <v>5304.9873409999991</v>
      </c>
      <c r="Y60" s="32">
        <f>Y61+Y62+Y63+Y64+Y65</f>
        <v>3434.7070102000002</v>
      </c>
      <c r="Z60" s="33">
        <f t="shared" ref="Z60:Z65" si="70">((Y60-X60)/X60)*100</f>
        <v>-35.255132775631616</v>
      </c>
      <c r="AA60" s="32">
        <f>AA61+AA62+AA63+AA64+AA65</f>
        <v>61728.688819400006</v>
      </c>
      <c r="AB60" s="32">
        <f>AB61+AB62+AB63+AB64+AB65</f>
        <v>31756.085065200001</v>
      </c>
      <c r="AC60" s="33">
        <f t="shared" ref="AC60:AC65" si="71">((AB60-AA60)/AA60)*100</f>
        <v>-48.555387012821591</v>
      </c>
      <c r="AD60" s="34">
        <f>(AB60/AB$179)*100</f>
        <v>0.64272885167616789</v>
      </c>
    </row>
    <row r="61" spans="1:30" s="2" customFormat="1" ht="15">
      <c r="A61" s="3"/>
      <c r="B61" s="5" t="s">
        <v>2</v>
      </c>
      <c r="C61" s="41">
        <v>0.44557374799999999</v>
      </c>
      <c r="D61" s="41">
        <v>0.90227870499999996</v>
      </c>
      <c r="E61" s="37">
        <f t="shared" si="64"/>
        <v>102.49817433140159</v>
      </c>
      <c r="F61" s="41">
        <v>5.2430759340000002</v>
      </c>
      <c r="G61" s="41">
        <v>3.546550409</v>
      </c>
      <c r="H61" s="37">
        <f t="shared" si="65"/>
        <v>-32.357447161855276</v>
      </c>
      <c r="I61" s="38">
        <f>(G61/G$180)*100</f>
        <v>8.3631898331580287E-3</v>
      </c>
      <c r="J61" s="42">
        <v>22</v>
      </c>
      <c r="K61" s="42">
        <v>37</v>
      </c>
      <c r="L61" s="37">
        <f t="shared" si="66"/>
        <v>68.181818181818173</v>
      </c>
      <c r="M61" s="42">
        <v>324</v>
      </c>
      <c r="N61" s="42">
        <v>167</v>
      </c>
      <c r="O61" s="37">
        <f t="shared" si="67"/>
        <v>-48.456790123456791</v>
      </c>
      <c r="P61" s="38">
        <f>(N61/N$180)*100</f>
        <v>1.384870415104541E-2</v>
      </c>
      <c r="Q61" s="40">
        <v>0</v>
      </c>
      <c r="R61" s="40">
        <v>0</v>
      </c>
      <c r="S61" s="23" t="s">
        <v>42</v>
      </c>
      <c r="T61" s="42">
        <v>0</v>
      </c>
      <c r="U61" s="42">
        <v>0</v>
      </c>
      <c r="V61" s="23" t="s">
        <v>42</v>
      </c>
      <c r="W61" s="23" t="s">
        <v>42</v>
      </c>
      <c r="X61" s="41">
        <v>0.1730449</v>
      </c>
      <c r="Y61" s="41">
        <v>0.38896459999999999</v>
      </c>
      <c r="Z61" s="37">
        <f t="shared" si="70"/>
        <v>124.77669090507723</v>
      </c>
      <c r="AA61" s="41">
        <v>8.5006582999999996</v>
      </c>
      <c r="AB61" s="41">
        <v>1.7342039</v>
      </c>
      <c r="AC61" s="37">
        <f t="shared" si="71"/>
        <v>-79.599181159887351</v>
      </c>
      <c r="AD61" s="38">
        <f>(AB61/AB$180)*100</f>
        <v>4.1957990857104908E-3</v>
      </c>
    </row>
    <row r="62" spans="1:30">
      <c r="A62" s="3"/>
      <c r="B62" s="5" t="s">
        <v>3</v>
      </c>
      <c r="C62" s="41">
        <v>48.956982699999969</v>
      </c>
      <c r="D62" s="41">
        <v>103.10712410000001</v>
      </c>
      <c r="E62" s="37">
        <f t="shared" si="64"/>
        <v>110.60759551262147</v>
      </c>
      <c r="F62" s="41">
        <v>366.51792329999995</v>
      </c>
      <c r="G62" s="41">
        <v>352.57666060000003</v>
      </c>
      <c r="H62" s="37">
        <f t="shared" si="65"/>
        <v>-3.8037055799284363</v>
      </c>
      <c r="I62" s="38">
        <f>(G62/G$181)*100</f>
        <v>0.49368461367639282</v>
      </c>
      <c r="J62" s="42">
        <v>6020</v>
      </c>
      <c r="K62" s="42">
        <v>10047</v>
      </c>
      <c r="L62" s="37">
        <f t="shared" si="66"/>
        <v>66.893687707641192</v>
      </c>
      <c r="M62" s="42">
        <v>64947</v>
      </c>
      <c r="N62" s="42">
        <v>53082</v>
      </c>
      <c r="O62" s="37">
        <f t="shared" si="67"/>
        <v>-18.268742205182686</v>
      </c>
      <c r="P62" s="38">
        <f>(N62/N$181)*100</f>
        <v>0.19716652514892791</v>
      </c>
      <c r="Q62" s="6">
        <v>0</v>
      </c>
      <c r="R62" s="6">
        <v>0</v>
      </c>
      <c r="S62" s="23" t="s">
        <v>42</v>
      </c>
      <c r="T62" s="42">
        <v>0</v>
      </c>
      <c r="U62" s="42">
        <v>0</v>
      </c>
      <c r="V62" s="23" t="s">
        <v>42</v>
      </c>
      <c r="W62" s="23" t="s">
        <v>42</v>
      </c>
      <c r="X62" s="41">
        <v>758.11494559999903</v>
      </c>
      <c r="Y62" s="41">
        <v>919.5558649000003</v>
      </c>
      <c r="Z62" s="37">
        <f t="shared" si="70"/>
        <v>21.295045063678465</v>
      </c>
      <c r="AA62" s="41">
        <v>7449.5031757000006</v>
      </c>
      <c r="AB62" s="41">
        <v>4595.3345151000003</v>
      </c>
      <c r="AC62" s="37">
        <f t="shared" si="71"/>
        <v>-38.313543779807915</v>
      </c>
      <c r="AD62" s="38">
        <f>(AB62/AB$181)*100</f>
        <v>0.23326464832789692</v>
      </c>
    </row>
    <row r="63" spans="1:30" ht="14.25" customHeight="1">
      <c r="A63" s="3"/>
      <c r="B63" s="5" t="s">
        <v>4</v>
      </c>
      <c r="C63" s="36">
        <v>9.1219452349999965</v>
      </c>
      <c r="D63" s="36">
        <v>19.649349562000008</v>
      </c>
      <c r="E63" s="37">
        <f t="shared" si="64"/>
        <v>115.40744935200233</v>
      </c>
      <c r="F63" s="36">
        <v>77.666771115000017</v>
      </c>
      <c r="G63" s="36">
        <v>78.645392943000004</v>
      </c>
      <c r="H63" s="37">
        <f t="shared" si="65"/>
        <v>1.2600264102018053</v>
      </c>
      <c r="I63" s="38">
        <f>(G63/G$182)*100</f>
        <v>5.1783370034595502E-2</v>
      </c>
      <c r="J63" s="39">
        <v>0</v>
      </c>
      <c r="K63" s="39">
        <v>0</v>
      </c>
      <c r="L63" s="23" t="s">
        <v>42</v>
      </c>
      <c r="M63" s="39">
        <v>3</v>
      </c>
      <c r="N63" s="39">
        <v>5</v>
      </c>
      <c r="O63" s="37">
        <f t="shared" si="67"/>
        <v>66.666666666666657</v>
      </c>
      <c r="P63" s="38">
        <f>(N63/N$182)*100</f>
        <v>0.3232062055591467</v>
      </c>
      <c r="Q63" s="40">
        <v>8385</v>
      </c>
      <c r="R63" s="40">
        <v>11982</v>
      </c>
      <c r="S63" s="37">
        <f t="shared" si="68"/>
        <v>42.898032200357783</v>
      </c>
      <c r="T63" s="39">
        <v>70386</v>
      </c>
      <c r="U63" s="39">
        <v>51989</v>
      </c>
      <c r="V63" s="37">
        <f t="shared" si="69"/>
        <v>-26.137300031256217</v>
      </c>
      <c r="W63" s="38">
        <f>(U63/U$182)*100</f>
        <v>5.3923821216493355E-2</v>
      </c>
      <c r="X63" s="36">
        <v>806.38488570000004</v>
      </c>
      <c r="Y63" s="36">
        <v>1242.1681587999999</v>
      </c>
      <c r="Z63" s="37">
        <f t="shared" si="70"/>
        <v>54.041597359765568</v>
      </c>
      <c r="AA63" s="36">
        <v>6767.4122319000007</v>
      </c>
      <c r="AB63" s="36">
        <v>4879.0559016000007</v>
      </c>
      <c r="AC63" s="37">
        <f t="shared" si="71"/>
        <v>-27.903669313932578</v>
      </c>
      <c r="AD63" s="38">
        <f>(AB63/AB$182)*100</f>
        <v>0.50052721392144939</v>
      </c>
    </row>
    <row r="64" spans="1:30">
      <c r="A64" s="3"/>
      <c r="B64" s="5" t="s">
        <v>5</v>
      </c>
      <c r="C64" s="36">
        <v>0</v>
      </c>
      <c r="D64" s="36">
        <v>0</v>
      </c>
      <c r="E64" s="23" t="s">
        <v>42</v>
      </c>
      <c r="F64" s="36">
        <v>0</v>
      </c>
      <c r="G64" s="36">
        <v>0</v>
      </c>
      <c r="H64" s="23" t="s">
        <v>42</v>
      </c>
      <c r="I64" s="38">
        <f>(G64/G$183)*100</f>
        <v>0</v>
      </c>
      <c r="J64" s="39">
        <v>0</v>
      </c>
      <c r="K64" s="39">
        <v>0</v>
      </c>
      <c r="L64" s="23" t="s">
        <v>42</v>
      </c>
      <c r="M64" s="39">
        <v>0</v>
      </c>
      <c r="N64" s="39">
        <v>0</v>
      </c>
      <c r="O64" s="23" t="s">
        <v>42</v>
      </c>
      <c r="P64" s="38">
        <f>(N64/N$183)*100</f>
        <v>0</v>
      </c>
      <c r="Q64" s="40">
        <v>0</v>
      </c>
      <c r="R64" s="40">
        <v>0</v>
      </c>
      <c r="S64" s="23" t="s">
        <v>42</v>
      </c>
      <c r="T64" s="39">
        <v>0</v>
      </c>
      <c r="U64" s="39">
        <v>0</v>
      </c>
      <c r="V64" s="23" t="s">
        <v>42</v>
      </c>
      <c r="W64" s="38">
        <f>(U64/U$183)*100</f>
        <v>0</v>
      </c>
      <c r="X64" s="36">
        <v>0</v>
      </c>
      <c r="Y64" s="36">
        <v>0</v>
      </c>
      <c r="Z64" s="23" t="s">
        <v>42</v>
      </c>
      <c r="AA64" s="36">
        <v>0</v>
      </c>
      <c r="AB64" s="36">
        <v>0</v>
      </c>
      <c r="AC64" s="23" t="s">
        <v>42</v>
      </c>
      <c r="AD64" s="38">
        <f>(AB64/AB$183)*100</f>
        <v>0</v>
      </c>
    </row>
    <row r="65" spans="1:30">
      <c r="A65" s="3"/>
      <c r="B65" s="5" t="s">
        <v>23</v>
      </c>
      <c r="C65" s="36">
        <v>12.241629915000001</v>
      </c>
      <c r="D65" s="36">
        <v>15.85710671</v>
      </c>
      <c r="E65" s="37">
        <f t="shared" si="64"/>
        <v>29.534276236940126</v>
      </c>
      <c r="F65" s="36">
        <v>318.00478542600121</v>
      </c>
      <c r="G65" s="36">
        <v>88.318139434999992</v>
      </c>
      <c r="H65" s="37">
        <f t="shared" si="65"/>
        <v>-72.22741811363359</v>
      </c>
      <c r="I65" s="38">
        <f>(G65/G$184)*100</f>
        <v>1.3421975424135342</v>
      </c>
      <c r="J65" s="39">
        <v>9</v>
      </c>
      <c r="K65" s="39">
        <v>5</v>
      </c>
      <c r="L65" s="37">
        <f t="shared" si="66"/>
        <v>-44.444444444444443</v>
      </c>
      <c r="M65" s="39">
        <v>51</v>
      </c>
      <c r="N65" s="39">
        <v>30</v>
      </c>
      <c r="O65" s="37">
        <f t="shared" si="67"/>
        <v>-41.17647058823529</v>
      </c>
      <c r="P65" s="38">
        <f>(N65/N$184)*100</f>
        <v>0.10365558703614125</v>
      </c>
      <c r="Q65" s="40">
        <v>10586</v>
      </c>
      <c r="R65" s="40">
        <v>41172</v>
      </c>
      <c r="S65" s="37">
        <f t="shared" si="68"/>
        <v>288.92877385225768</v>
      </c>
      <c r="T65" s="39">
        <v>497976</v>
      </c>
      <c r="U65" s="39">
        <v>92449</v>
      </c>
      <c r="V65" s="37">
        <f t="shared" si="69"/>
        <v>-81.43504907867046</v>
      </c>
      <c r="W65" s="38">
        <f>(U65/U$184)*100</f>
        <v>0.11579521713109379</v>
      </c>
      <c r="X65" s="36">
        <v>3740.3144648000002</v>
      </c>
      <c r="Y65" s="36">
        <v>1272.5940218999999</v>
      </c>
      <c r="Z65" s="37">
        <f t="shared" si="70"/>
        <v>-65.976282639431844</v>
      </c>
      <c r="AA65" s="36">
        <v>47503.272753500009</v>
      </c>
      <c r="AB65" s="36">
        <v>22279.960444600001</v>
      </c>
      <c r="AC65" s="37">
        <f t="shared" si="71"/>
        <v>-53.098051664327848</v>
      </c>
      <c r="AD65" s="38">
        <f>(AB65/AB$184)*100</f>
        <v>1.2195814954363255</v>
      </c>
    </row>
    <row r="66" spans="1:30">
      <c r="A66" s="3"/>
      <c r="B66" s="5"/>
      <c r="C66" s="36"/>
      <c r="D66" s="36"/>
      <c r="E66" s="37"/>
      <c r="F66" s="36"/>
      <c r="G66" s="36"/>
      <c r="H66" s="37"/>
      <c r="I66" s="38"/>
      <c r="J66" s="39"/>
      <c r="K66" s="39"/>
      <c r="L66" s="37"/>
      <c r="M66" s="39"/>
      <c r="N66" s="39"/>
      <c r="O66" s="37"/>
      <c r="P66" s="38"/>
      <c r="Q66" s="40"/>
      <c r="R66" s="40"/>
      <c r="S66" s="37"/>
      <c r="T66" s="39"/>
      <c r="U66" s="39"/>
      <c r="V66" s="37"/>
      <c r="W66" s="38"/>
      <c r="X66" s="36"/>
      <c r="Y66" s="36"/>
      <c r="Z66" s="37"/>
      <c r="AA66" s="36"/>
      <c r="AB66" s="36"/>
      <c r="AC66" s="37"/>
      <c r="AD66" s="38"/>
    </row>
    <row r="67" spans="1:30" ht="15">
      <c r="A67" s="3">
        <v>10</v>
      </c>
      <c r="B67" s="4" t="s">
        <v>39</v>
      </c>
      <c r="C67" s="32">
        <f>C68+C69+C70+C71+C72</f>
        <v>2060.2494611500001</v>
      </c>
      <c r="D67" s="32">
        <f>D68+D69+D70+D71+D72</f>
        <v>2991.263109553</v>
      </c>
      <c r="E67" s="33">
        <f t="shared" ref="E67:E72" si="72">((D67-C67)/C67)*100</f>
        <v>45.189364975410413</v>
      </c>
      <c r="F67" s="32">
        <f>F68+F69+F70+F71+F72</f>
        <v>17396.247810496025</v>
      </c>
      <c r="G67" s="32">
        <f>G68+G69+G70+G71+G72</f>
        <v>20242.442839075982</v>
      </c>
      <c r="H67" s="33">
        <f t="shared" ref="H67:H72" si="73">((G67-F67)/F67)*100</f>
        <v>16.360970823045566</v>
      </c>
      <c r="I67" s="34">
        <f>(G67/G$179)*100</f>
        <v>7.2741805527732293</v>
      </c>
      <c r="J67" s="35">
        <f>J68+J69+J70+J71+J72</f>
        <v>92239</v>
      </c>
      <c r="K67" s="35">
        <f>K68+K69+K70+K71+K72</f>
        <v>137166</v>
      </c>
      <c r="L67" s="33">
        <f t="shared" ref="L67:L72" si="74">((K67-J67)/J67)*100</f>
        <v>48.707162913734969</v>
      </c>
      <c r="M67" s="35">
        <f>M68+M69+M70+M71+M72</f>
        <v>897693</v>
      </c>
      <c r="N67" s="35">
        <f>N68+N69+N70+N71+N72</f>
        <v>982263</v>
      </c>
      <c r="O67" s="33">
        <f t="shared" ref="O67:O72" si="75">((N67-M67)/M67)*100</f>
        <v>9.420815356697668</v>
      </c>
      <c r="P67" s="34">
        <f>(N67/N$179)*100</f>
        <v>3.4872194786951902</v>
      </c>
      <c r="Q67" s="35">
        <f>Q68+Q69+Q70+Q71+Q72</f>
        <v>5135126</v>
      </c>
      <c r="R67" s="35">
        <f>R68+R69+R70+R71+R72</f>
        <v>8251630</v>
      </c>
      <c r="S67" s="33">
        <f t="shared" ref="S67:S72" si="76">((R67-Q67)/Q67)*100</f>
        <v>60.689922701020379</v>
      </c>
      <c r="T67" s="35">
        <f>T68+T69+T70+T71+T72</f>
        <v>60350141</v>
      </c>
      <c r="U67" s="35">
        <f>U68+U69+U70+U71+U72</f>
        <v>38785090</v>
      </c>
      <c r="V67" s="33">
        <f t="shared" ref="V67:V72" si="77">((U67-T67)/T67)*100</f>
        <v>-35.733223887579655</v>
      </c>
      <c r="W67" s="34">
        <f>(U67/U$179)*100</f>
        <v>21.571501212542476</v>
      </c>
      <c r="X67" s="32">
        <f>X68+X69+X70+X71+X72</f>
        <v>22903.824009486001</v>
      </c>
      <c r="Y67" s="32">
        <f>Y68+Y69+Y70+Y71+Y72</f>
        <v>91533.805076931996</v>
      </c>
      <c r="Z67" s="33">
        <f t="shared" ref="Z67:Z72" si="78">((Y67-X67)/X67)*100</f>
        <v>299.64420368852711</v>
      </c>
      <c r="AA67" s="32">
        <f>AA68+AA69+AA70+AA71+AA72</f>
        <v>911065.16608323588</v>
      </c>
      <c r="AB67" s="32">
        <f>AB68+AB69+AB70+AB71+AB72</f>
        <v>576238.72476879205</v>
      </c>
      <c r="AC67" s="33">
        <f t="shared" ref="AC67:AC72" si="79">((AB67-AA67)/AA67)*100</f>
        <v>-36.751096823720921</v>
      </c>
      <c r="AD67" s="34">
        <f>(AB67/AB$179)*100</f>
        <v>11.662812122513518</v>
      </c>
    </row>
    <row r="68" spans="1:30">
      <c r="A68" s="3"/>
      <c r="B68" s="5" t="s">
        <v>2</v>
      </c>
      <c r="C68" s="36">
        <v>250.13791399999999</v>
      </c>
      <c r="D68" s="36">
        <v>431.8830633</v>
      </c>
      <c r="E68" s="37">
        <f t="shared" si="72"/>
        <v>72.657977510758329</v>
      </c>
      <c r="F68" s="36">
        <v>2844.0963993750001</v>
      </c>
      <c r="G68" s="36">
        <v>3474.7134184669999</v>
      </c>
      <c r="H68" s="37">
        <f t="shared" si="73"/>
        <v>22.172842637492174</v>
      </c>
      <c r="I68" s="38">
        <f>(G68/G$180)*100</f>
        <v>8.1937896218017627</v>
      </c>
      <c r="J68" s="39">
        <v>2831</v>
      </c>
      <c r="K68" s="39">
        <v>6595</v>
      </c>
      <c r="L68" s="37">
        <f t="shared" si="74"/>
        <v>132.95655245496292</v>
      </c>
      <c r="M68" s="39">
        <v>38488</v>
      </c>
      <c r="N68" s="39">
        <v>42451</v>
      </c>
      <c r="O68" s="37">
        <f t="shared" si="75"/>
        <v>10.296715859488671</v>
      </c>
      <c r="P68" s="38">
        <f>(N68/N$180)*100</f>
        <v>3.5203074246468793</v>
      </c>
      <c r="Q68" s="40">
        <v>0</v>
      </c>
      <c r="R68" s="40">
        <v>0</v>
      </c>
      <c r="S68" s="23" t="s">
        <v>42</v>
      </c>
      <c r="T68" s="39">
        <v>0</v>
      </c>
      <c r="U68" s="39">
        <v>0</v>
      </c>
      <c r="V68" s="23" t="s">
        <v>42</v>
      </c>
      <c r="W68" s="23" t="s">
        <v>42</v>
      </c>
      <c r="X68" s="36">
        <v>286.58260369999999</v>
      </c>
      <c r="Y68" s="36">
        <v>162.3036295</v>
      </c>
      <c r="Z68" s="37">
        <f t="shared" si="78"/>
        <v>-43.365847261998333</v>
      </c>
      <c r="AA68" s="36">
        <v>1867.9506224999998</v>
      </c>
      <c r="AB68" s="36">
        <v>1167.9688338000001</v>
      </c>
      <c r="AC68" s="37">
        <f t="shared" si="79"/>
        <v>-37.473249039268957</v>
      </c>
      <c r="AD68" s="38">
        <f>(AB68/AB$180)*100</f>
        <v>2.8258283613572708</v>
      </c>
    </row>
    <row r="69" spans="1:30">
      <c r="A69" s="3"/>
      <c r="B69" s="5" t="s">
        <v>3</v>
      </c>
      <c r="C69" s="36">
        <v>578.83264768300103</v>
      </c>
      <c r="D69" s="36">
        <v>1015.7742603979998</v>
      </c>
      <c r="E69" s="37">
        <f t="shared" si="72"/>
        <v>75.486691095262955</v>
      </c>
      <c r="F69" s="36">
        <v>5680.1370567860004</v>
      </c>
      <c r="G69" s="36">
        <v>6650.4027465480003</v>
      </c>
      <c r="H69" s="37">
        <f t="shared" si="73"/>
        <v>17.081730248090292</v>
      </c>
      <c r="I69" s="38">
        <f>(G69/G$181)*100</f>
        <v>9.3120216895093346</v>
      </c>
      <c r="J69" s="39">
        <v>88670</v>
      </c>
      <c r="K69" s="39">
        <v>130541</v>
      </c>
      <c r="L69" s="37">
        <f t="shared" si="74"/>
        <v>47.221157099357171</v>
      </c>
      <c r="M69" s="39">
        <v>857865</v>
      </c>
      <c r="N69" s="39">
        <v>939556</v>
      </c>
      <c r="O69" s="37">
        <f t="shared" si="75"/>
        <v>9.5225938813216526</v>
      </c>
      <c r="P69" s="38">
        <f>(N69/N$181)*100</f>
        <v>3.4898645812672116</v>
      </c>
      <c r="Q69" s="40">
        <v>0</v>
      </c>
      <c r="R69" s="40">
        <v>0</v>
      </c>
      <c r="S69" s="23" t="s">
        <v>42</v>
      </c>
      <c r="T69" s="39">
        <v>0</v>
      </c>
      <c r="U69" s="39">
        <v>0</v>
      </c>
      <c r="V69" s="23" t="s">
        <v>42</v>
      </c>
      <c r="W69" s="23" t="s">
        <v>42</v>
      </c>
      <c r="X69" s="36">
        <v>30212.760479700002</v>
      </c>
      <c r="Y69" s="36">
        <v>29898.043134699998</v>
      </c>
      <c r="Z69" s="37">
        <f t="shared" si="78"/>
        <v>-1.0416702744241579</v>
      </c>
      <c r="AA69" s="36">
        <v>230481.02450279996</v>
      </c>
      <c r="AB69" s="36">
        <v>223702.28458140002</v>
      </c>
      <c r="AC69" s="37">
        <f t="shared" si="79"/>
        <v>-2.9411271214292931</v>
      </c>
      <c r="AD69" s="38">
        <f>(AB69/AB$181)*100</f>
        <v>11.355394165878661</v>
      </c>
    </row>
    <row r="70" spans="1:30" s="2" customFormat="1" ht="15">
      <c r="A70" s="3"/>
      <c r="B70" s="5" t="s">
        <v>4</v>
      </c>
      <c r="C70" s="41">
        <v>1193.7067776439999</v>
      </c>
      <c r="D70" s="41">
        <v>1495.4430781240019</v>
      </c>
      <c r="E70" s="37">
        <f t="shared" si="72"/>
        <v>25.277254526068297</v>
      </c>
      <c r="F70" s="41">
        <v>8439.3183868490396</v>
      </c>
      <c r="G70" s="41">
        <v>9856.93792299497</v>
      </c>
      <c r="H70" s="37">
        <f t="shared" si="73"/>
        <v>16.797796589295672</v>
      </c>
      <c r="I70" s="38">
        <f>(G70/G$182)*100</f>
        <v>6.4902144267297128</v>
      </c>
      <c r="J70" s="42">
        <v>729</v>
      </c>
      <c r="K70" s="42">
        <v>25</v>
      </c>
      <c r="L70" s="37">
        <f t="shared" si="74"/>
        <v>-96.570644718792863</v>
      </c>
      <c r="M70" s="42">
        <v>1112</v>
      </c>
      <c r="N70" s="42">
        <v>176</v>
      </c>
      <c r="O70" s="37">
        <f t="shared" si="75"/>
        <v>-84.172661870503589</v>
      </c>
      <c r="P70" s="38">
        <f>(N70/N$182)*100</f>
        <v>11.376858435681966</v>
      </c>
      <c r="Q70" s="40">
        <v>4964151</v>
      </c>
      <c r="R70" s="40">
        <v>6348661</v>
      </c>
      <c r="S70" s="37">
        <f t="shared" si="76"/>
        <v>27.890166918774227</v>
      </c>
      <c r="T70" s="42">
        <v>40346492</v>
      </c>
      <c r="U70" s="42">
        <v>29208589</v>
      </c>
      <c r="V70" s="37">
        <f t="shared" si="77"/>
        <v>-27.605629257681187</v>
      </c>
      <c r="W70" s="38">
        <f>(U70/U$182)*100</f>
        <v>30.295615057455127</v>
      </c>
      <c r="X70" s="41">
        <v>34928.873245486</v>
      </c>
      <c r="Y70" s="41">
        <v>49808.16471483199</v>
      </c>
      <c r="Z70" s="37">
        <f t="shared" si="78"/>
        <v>42.598830385314251</v>
      </c>
      <c r="AA70" s="41">
        <v>338806.47589123592</v>
      </c>
      <c r="AB70" s="41">
        <v>271363.341934892</v>
      </c>
      <c r="AC70" s="37">
        <f t="shared" si="79"/>
        <v>-19.906093524019479</v>
      </c>
      <c r="AD70" s="38">
        <f>(AB70/AB$182)*100</f>
        <v>27.838323691791228</v>
      </c>
    </row>
    <row r="71" spans="1:30">
      <c r="A71" s="3"/>
      <c r="B71" s="5" t="s">
        <v>5</v>
      </c>
      <c r="C71" s="41">
        <v>0</v>
      </c>
      <c r="D71" s="41">
        <v>0</v>
      </c>
      <c r="E71" s="23" t="s">
        <v>42</v>
      </c>
      <c r="F71" s="41">
        <v>0</v>
      </c>
      <c r="G71" s="41">
        <v>0</v>
      </c>
      <c r="H71" s="23" t="s">
        <v>42</v>
      </c>
      <c r="I71" s="38">
        <f>(G71/G$183)*100</f>
        <v>0</v>
      </c>
      <c r="J71" s="42">
        <v>0</v>
      </c>
      <c r="K71" s="42">
        <v>0</v>
      </c>
      <c r="L71" s="23" t="s">
        <v>42</v>
      </c>
      <c r="M71" s="42">
        <v>0</v>
      </c>
      <c r="N71" s="42">
        <v>0</v>
      </c>
      <c r="O71" s="23" t="s">
        <v>42</v>
      </c>
      <c r="P71" s="38">
        <f>(N71/N$183)*100</f>
        <v>0</v>
      </c>
      <c r="Q71" s="6">
        <v>0</v>
      </c>
      <c r="R71" s="6">
        <v>0</v>
      </c>
      <c r="S71" s="23" t="s">
        <v>42</v>
      </c>
      <c r="T71" s="42">
        <v>0</v>
      </c>
      <c r="U71" s="42">
        <v>0</v>
      </c>
      <c r="V71" s="23" t="s">
        <v>42</v>
      </c>
      <c r="W71" s="38">
        <f>(U71/U$183)*100</f>
        <v>0</v>
      </c>
      <c r="X71" s="41">
        <v>0</v>
      </c>
      <c r="Y71" s="41">
        <v>0</v>
      </c>
      <c r="Z71" s="23" t="s">
        <v>42</v>
      </c>
      <c r="AA71" s="41">
        <v>0</v>
      </c>
      <c r="AB71" s="41">
        <v>0</v>
      </c>
      <c r="AC71" s="23" t="s">
        <v>42</v>
      </c>
      <c r="AD71" s="38">
        <f>(AB71/AB$183)*100</f>
        <v>0</v>
      </c>
    </row>
    <row r="72" spans="1:30">
      <c r="A72" s="3"/>
      <c r="B72" s="5" t="s">
        <v>23</v>
      </c>
      <c r="C72" s="41">
        <v>37.572121822999272</v>
      </c>
      <c r="D72" s="41">
        <v>48.162707730998356</v>
      </c>
      <c r="E72" s="37">
        <f t="shared" si="72"/>
        <v>28.187351137343004</v>
      </c>
      <c r="F72" s="41">
        <v>432.69596748598218</v>
      </c>
      <c r="G72" s="41">
        <v>260.38875106601074</v>
      </c>
      <c r="H72" s="37">
        <f t="shared" si="73"/>
        <v>-39.821775419146604</v>
      </c>
      <c r="I72" s="38">
        <f>(G72/G$184)*100</f>
        <v>3.9572067979324639</v>
      </c>
      <c r="J72" s="42">
        <v>9</v>
      </c>
      <c r="K72" s="42">
        <v>5</v>
      </c>
      <c r="L72" s="37">
        <f t="shared" si="74"/>
        <v>-44.444444444444443</v>
      </c>
      <c r="M72" s="42">
        <v>228</v>
      </c>
      <c r="N72" s="42">
        <v>80</v>
      </c>
      <c r="O72" s="37">
        <f t="shared" si="75"/>
        <v>-64.912280701754383</v>
      </c>
      <c r="P72" s="38">
        <f>(N72/N$184)*100</f>
        <v>0.27641489876304332</v>
      </c>
      <c r="Q72" s="44">
        <v>170975</v>
      </c>
      <c r="R72" s="44">
        <v>1902969</v>
      </c>
      <c r="S72" s="37">
        <f t="shared" si="76"/>
        <v>1013.0100891943266</v>
      </c>
      <c r="T72" s="42">
        <v>20003649</v>
      </c>
      <c r="U72" s="42">
        <v>9576501</v>
      </c>
      <c r="V72" s="37">
        <f t="shared" si="77"/>
        <v>-52.126229569415059</v>
      </c>
      <c r="W72" s="38">
        <f>(U72/U$184)*100</f>
        <v>11.994862168883785</v>
      </c>
      <c r="X72" s="41">
        <v>-42524.392319400002</v>
      </c>
      <c r="Y72" s="41">
        <v>11665.293597900001</v>
      </c>
      <c r="Z72" s="37">
        <f t="shared" si="78"/>
        <v>-127.4320054012346</v>
      </c>
      <c r="AA72" s="41">
        <v>339909.71506670001</v>
      </c>
      <c r="AB72" s="41">
        <v>80005.129418699988</v>
      </c>
      <c r="AC72" s="37">
        <f t="shared" si="79"/>
        <v>-76.462829430161861</v>
      </c>
      <c r="AD72" s="38">
        <f>(AB72/AB$184)*100</f>
        <v>4.3793962570828358</v>
      </c>
    </row>
    <row r="73" spans="1:30">
      <c r="A73" s="3"/>
      <c r="B73" s="5"/>
      <c r="C73" s="41"/>
      <c r="D73" s="41"/>
      <c r="E73" s="37"/>
      <c r="F73" s="41"/>
      <c r="G73" s="41"/>
      <c r="H73" s="37"/>
      <c r="I73" s="38"/>
      <c r="J73" s="42"/>
      <c r="K73" s="42"/>
      <c r="L73" s="37"/>
      <c r="M73" s="42"/>
      <c r="N73" s="42"/>
      <c r="O73" s="37"/>
      <c r="P73" s="38"/>
      <c r="Q73" s="44"/>
      <c r="R73" s="44"/>
      <c r="S73" s="37"/>
      <c r="T73" s="42"/>
      <c r="U73" s="42"/>
      <c r="V73" s="37"/>
      <c r="W73" s="38"/>
      <c r="X73" s="41"/>
      <c r="Y73" s="41"/>
      <c r="Z73" s="37"/>
      <c r="AA73" s="41"/>
      <c r="AB73" s="41"/>
      <c r="AC73" s="37"/>
      <c r="AD73" s="38"/>
    </row>
    <row r="74" spans="1:30" ht="15">
      <c r="A74" s="3">
        <v>11</v>
      </c>
      <c r="B74" s="4" t="s">
        <v>26</v>
      </c>
      <c r="C74" s="32">
        <f>C75+C76+C77+C78+C79</f>
        <v>983.34599834999995</v>
      </c>
      <c r="D74" s="32">
        <f>D75+D76+D77+D78+D79</f>
        <v>2157.0390764100002</v>
      </c>
      <c r="E74" s="33">
        <f t="shared" ref="E74:E79" si="80">((D74-C74)/C74)*100</f>
        <v>119.35708082703262</v>
      </c>
      <c r="F74" s="32">
        <f>F75+F76+F77+F78+F79</f>
        <v>12348.114442549999</v>
      </c>
      <c r="G74" s="32">
        <f>G75+G76+G77+G78+G79</f>
        <v>13032.11335422</v>
      </c>
      <c r="H74" s="33">
        <f t="shared" ref="H74:H79" si="81">((G74-F74)/F74)*100</f>
        <v>5.5392984479721878</v>
      </c>
      <c r="I74" s="34">
        <f>(G74/G$179)*100</f>
        <v>4.6831277369253881</v>
      </c>
      <c r="J74" s="35">
        <f>J75+J76+J77+J78+J79</f>
        <v>60859</v>
      </c>
      <c r="K74" s="35">
        <f>K75+K76+K77+K78+K79</f>
        <v>95464</v>
      </c>
      <c r="L74" s="33">
        <f t="shared" ref="L74:L79" si="82">((K74-J74)/J74)*100</f>
        <v>56.860940863306986</v>
      </c>
      <c r="M74" s="35">
        <f>M75+M76+M77+M78+M79</f>
        <v>766991</v>
      </c>
      <c r="N74" s="35">
        <f>N75+N76+N77+N78+N79</f>
        <v>664396</v>
      </c>
      <c r="O74" s="33">
        <f t="shared" ref="O74:O79" si="83">((N74-M74)/M74)*100</f>
        <v>-13.376297766205861</v>
      </c>
      <c r="P74" s="34">
        <f>(N74/N$179)*100</f>
        <v>2.3587314932631784</v>
      </c>
      <c r="Q74" s="35">
        <f>Q75+Q76+Q77+Q78+Q79</f>
        <v>3724056</v>
      </c>
      <c r="R74" s="35">
        <f>R75+R76+R77+R78+R79</f>
        <v>5855644</v>
      </c>
      <c r="S74" s="33">
        <f t="shared" ref="S74:S79" si="84">((R74-Q74)/Q74)*100</f>
        <v>57.238344428762623</v>
      </c>
      <c r="T74" s="35">
        <f>T75+T76+T77+T78+T79</f>
        <v>30297640</v>
      </c>
      <c r="U74" s="35">
        <f>U75+U76+U77+U78+U79</f>
        <v>24535274</v>
      </c>
      <c r="V74" s="33">
        <f t="shared" ref="V74:V79" si="85">((U74-T74)/T74)*100</f>
        <v>-19.019190933683284</v>
      </c>
      <c r="W74" s="34">
        <f>(U74/U$179)*100</f>
        <v>13.646034928398048</v>
      </c>
      <c r="X74" s="32">
        <f>X75+X76+X77+X78+X79</f>
        <v>51119.19195534</v>
      </c>
      <c r="Y74" s="32">
        <f>Y75+Y76+Y77+Y78+Y79</f>
        <v>81214.819049550002</v>
      </c>
      <c r="Z74" s="33">
        <f t="shared" ref="Z74:Z79" si="86">((Y74-X74)/X74)*100</f>
        <v>58.873440567102229</v>
      </c>
      <c r="AA74" s="32">
        <f>AA75+AA76+AA77+AA78+AA79</f>
        <v>571183.98902179999</v>
      </c>
      <c r="AB74" s="32">
        <f>AB75+AB76+AB77+AB78+AB79</f>
        <v>616684.10835885</v>
      </c>
      <c r="AC74" s="33">
        <f t="shared" ref="AC74:AC79" si="87">((AB74-AA74)/AA74)*100</f>
        <v>7.9659304552588646</v>
      </c>
      <c r="AD74" s="34">
        <f>(AB74/AB$179)*100</f>
        <v>12.481408460729252</v>
      </c>
    </row>
    <row r="75" spans="1:30">
      <c r="A75" s="3"/>
      <c r="B75" s="5" t="s">
        <v>2</v>
      </c>
      <c r="C75" s="41">
        <v>138.65412203</v>
      </c>
      <c r="D75" s="41">
        <v>427.71048282000004</v>
      </c>
      <c r="E75" s="37">
        <f t="shared" si="80"/>
        <v>208.47296608135326</v>
      </c>
      <c r="F75" s="41">
        <v>1368.4469970100001</v>
      </c>
      <c r="G75" s="41">
        <v>2659.4264195800001</v>
      </c>
      <c r="H75" s="37">
        <f t="shared" si="81"/>
        <v>94.33901535030121</v>
      </c>
      <c r="I75" s="38">
        <f>(G75/G$180)*100</f>
        <v>6.2712454157770061</v>
      </c>
      <c r="J75" s="42">
        <v>1622</v>
      </c>
      <c r="K75" s="42">
        <v>4343</v>
      </c>
      <c r="L75" s="37">
        <f t="shared" si="82"/>
        <v>167.75585696670777</v>
      </c>
      <c r="M75" s="42">
        <v>18204</v>
      </c>
      <c r="N75" s="42">
        <v>28246</v>
      </c>
      <c r="O75" s="37">
        <f t="shared" si="83"/>
        <v>55.163700285651508</v>
      </c>
      <c r="P75" s="38">
        <f>(N75/N$180)*100</f>
        <v>2.3423383080863993</v>
      </c>
      <c r="Q75" s="40">
        <v>0</v>
      </c>
      <c r="R75" s="40">
        <v>0</v>
      </c>
      <c r="S75" s="23" t="s">
        <v>42</v>
      </c>
      <c r="T75" s="42">
        <v>0</v>
      </c>
      <c r="U75" s="42">
        <v>0</v>
      </c>
      <c r="V75" s="23" t="s">
        <v>42</v>
      </c>
      <c r="W75" s="23" t="s">
        <v>42</v>
      </c>
      <c r="X75" s="41">
        <v>234.78106078000002</v>
      </c>
      <c r="Y75" s="41">
        <v>589.87703155999998</v>
      </c>
      <c r="Z75" s="37">
        <f t="shared" si="86"/>
        <v>151.24557730520701</v>
      </c>
      <c r="AA75" s="41">
        <v>2868.9547615999995</v>
      </c>
      <c r="AB75" s="41">
        <v>4337.4627578100008</v>
      </c>
      <c r="AC75" s="37">
        <f t="shared" si="87"/>
        <v>51.186167724409245</v>
      </c>
      <c r="AD75" s="38">
        <f>(AB75/AB$180)*100</f>
        <v>10.494222895890445</v>
      </c>
    </row>
    <row r="76" spans="1:30">
      <c r="A76" s="3"/>
      <c r="B76" s="5" t="s">
        <v>3</v>
      </c>
      <c r="C76" s="41">
        <v>464.19593124000005</v>
      </c>
      <c r="D76" s="41">
        <v>904.30973097000015</v>
      </c>
      <c r="E76" s="37">
        <f t="shared" si="80"/>
        <v>94.812076132233713</v>
      </c>
      <c r="F76" s="41">
        <v>6505.8790063299984</v>
      </c>
      <c r="G76" s="41">
        <v>5187.6060791399996</v>
      </c>
      <c r="H76" s="37">
        <f t="shared" si="81"/>
        <v>-20.262795018280606</v>
      </c>
      <c r="I76" s="38">
        <f>(G76/G$181)*100</f>
        <v>7.2637856933787566</v>
      </c>
      <c r="J76" s="42">
        <v>59019</v>
      </c>
      <c r="K76" s="42">
        <v>90824</v>
      </c>
      <c r="L76" s="37">
        <f t="shared" si="82"/>
        <v>53.889425439265324</v>
      </c>
      <c r="M76" s="42">
        <v>747003</v>
      </c>
      <c r="N76" s="42">
        <v>633265</v>
      </c>
      <c r="O76" s="37">
        <f t="shared" si="83"/>
        <v>-15.22590940063159</v>
      </c>
      <c r="P76" s="38">
        <f>(N76/N$181)*100</f>
        <v>2.3521845361598253</v>
      </c>
      <c r="Q76" s="44">
        <v>0</v>
      </c>
      <c r="R76" s="44">
        <v>0</v>
      </c>
      <c r="S76" s="23" t="s">
        <v>42</v>
      </c>
      <c r="T76" s="42">
        <v>0</v>
      </c>
      <c r="U76" s="42">
        <v>0</v>
      </c>
      <c r="V76" s="23" t="s">
        <v>42</v>
      </c>
      <c r="W76" s="23" t="s">
        <v>42</v>
      </c>
      <c r="X76" s="41">
        <v>24940.332971169999</v>
      </c>
      <c r="Y76" s="41">
        <v>29093.461140799998</v>
      </c>
      <c r="Z76" s="37">
        <f t="shared" si="86"/>
        <v>16.652256304800922</v>
      </c>
      <c r="AA76" s="41">
        <v>264380.55536674004</v>
      </c>
      <c r="AB76" s="41">
        <v>224892.35792920005</v>
      </c>
      <c r="AC76" s="37">
        <f t="shared" si="87"/>
        <v>-14.936120163135014</v>
      </c>
      <c r="AD76" s="38">
        <f>(AB76/AB$181)*100</f>
        <v>11.415803705172657</v>
      </c>
    </row>
    <row r="77" spans="1:30">
      <c r="A77" s="3"/>
      <c r="B77" s="5" t="s">
        <v>4</v>
      </c>
      <c r="C77" s="41">
        <v>239.21586094999998</v>
      </c>
      <c r="D77" s="41">
        <v>458.86560272000003</v>
      </c>
      <c r="E77" s="37">
        <f t="shared" si="80"/>
        <v>91.820726643167873</v>
      </c>
      <c r="F77" s="41">
        <v>2154.3401111200001</v>
      </c>
      <c r="G77" s="41">
        <v>2311.9127669300001</v>
      </c>
      <c r="H77" s="37">
        <f t="shared" si="81"/>
        <v>7.3141958874859831</v>
      </c>
      <c r="I77" s="38">
        <f>(G77/G$182)*100</f>
        <v>1.5222587085858987</v>
      </c>
      <c r="J77" s="42">
        <v>9</v>
      </c>
      <c r="K77" s="42">
        <v>11</v>
      </c>
      <c r="L77" s="37">
        <f t="shared" si="82"/>
        <v>22.222222222222221</v>
      </c>
      <c r="M77" s="42">
        <v>150</v>
      </c>
      <c r="N77" s="42">
        <v>82</v>
      </c>
      <c r="O77" s="37">
        <f t="shared" si="83"/>
        <v>-45.333333333333329</v>
      </c>
      <c r="P77" s="38">
        <f>(N77/N$182)*100</f>
        <v>5.3005817711700063</v>
      </c>
      <c r="Q77" s="44">
        <v>3413995</v>
      </c>
      <c r="R77" s="44">
        <v>5479191</v>
      </c>
      <c r="S77" s="37">
        <f t="shared" si="84"/>
        <v>60.492062817901029</v>
      </c>
      <c r="T77" s="42">
        <v>26981253</v>
      </c>
      <c r="U77" s="42">
        <v>21251031</v>
      </c>
      <c r="V77" s="37">
        <f t="shared" si="85"/>
        <v>-21.237790550349906</v>
      </c>
      <c r="W77" s="38">
        <f>(U77/U$182)*100</f>
        <v>22.041908794363387</v>
      </c>
      <c r="X77" s="41">
        <v>13565.996561</v>
      </c>
      <c r="Y77" s="41">
        <v>29239.837940699999</v>
      </c>
      <c r="Z77" s="37">
        <f t="shared" si="86"/>
        <v>115.53770715790763</v>
      </c>
      <c r="AA77" s="41">
        <v>140083.29134500001</v>
      </c>
      <c r="AB77" s="41">
        <v>147358.37383169998</v>
      </c>
      <c r="AC77" s="37">
        <f t="shared" si="87"/>
        <v>5.1933977399080042</v>
      </c>
      <c r="AD77" s="38">
        <f>(AB77/AB$182)*100</f>
        <v>15.117038580719877</v>
      </c>
    </row>
    <row r="78" spans="1:30">
      <c r="A78" s="3"/>
      <c r="B78" s="5" t="s">
        <v>5</v>
      </c>
      <c r="C78" s="41">
        <v>0</v>
      </c>
      <c r="D78" s="41">
        <v>0.24074670000000001</v>
      </c>
      <c r="E78" s="23" t="s">
        <v>42</v>
      </c>
      <c r="F78" s="41">
        <v>0</v>
      </c>
      <c r="G78" s="41">
        <v>0.26522819999999997</v>
      </c>
      <c r="H78" s="23" t="s">
        <v>42</v>
      </c>
      <c r="I78" s="38">
        <f>(G78/G$183)*100</f>
        <v>4.4204948832436064E-3</v>
      </c>
      <c r="J78" s="42">
        <v>0</v>
      </c>
      <c r="K78" s="42">
        <v>5</v>
      </c>
      <c r="L78" s="23" t="s">
        <v>42</v>
      </c>
      <c r="M78" s="42">
        <v>0</v>
      </c>
      <c r="N78" s="42">
        <v>6</v>
      </c>
      <c r="O78" s="23" t="s">
        <v>42</v>
      </c>
      <c r="P78" s="38">
        <f>(N78/N$183)*100</f>
        <v>6.884681583476765E-2</v>
      </c>
      <c r="Q78" s="44">
        <v>0</v>
      </c>
      <c r="R78" s="44">
        <v>284</v>
      </c>
      <c r="S78" s="23" t="s">
        <v>42</v>
      </c>
      <c r="T78" s="42">
        <v>0</v>
      </c>
      <c r="U78" s="42">
        <v>356</v>
      </c>
      <c r="V78" s="23" t="s">
        <v>42</v>
      </c>
      <c r="W78" s="38">
        <f>(U78/U$183)*100</f>
        <v>1.003514838911908E-2</v>
      </c>
      <c r="X78" s="41">
        <v>0</v>
      </c>
      <c r="Y78" s="41">
        <v>298.8006489</v>
      </c>
      <c r="Z78" s="23" t="s">
        <v>42</v>
      </c>
      <c r="AA78" s="41">
        <v>0</v>
      </c>
      <c r="AB78" s="41">
        <v>351.56070399999999</v>
      </c>
      <c r="AC78" s="23" t="s">
        <v>42</v>
      </c>
      <c r="AD78" s="38">
        <f>(AB78/AB$183)*100</f>
        <v>0.27499131851070346</v>
      </c>
    </row>
    <row r="79" spans="1:30" s="2" customFormat="1" ht="15">
      <c r="A79" s="3"/>
      <c r="B79" s="5" t="s">
        <v>23</v>
      </c>
      <c r="C79" s="41">
        <v>141.28008413000001</v>
      </c>
      <c r="D79" s="41">
        <v>365.91251319999998</v>
      </c>
      <c r="E79" s="37">
        <f t="shared" si="80"/>
        <v>158.99794401545137</v>
      </c>
      <c r="F79" s="41">
        <v>2319.4483280900004</v>
      </c>
      <c r="G79" s="41">
        <v>2872.9028603700003</v>
      </c>
      <c r="H79" s="37">
        <f t="shared" si="81"/>
        <v>23.861472815639484</v>
      </c>
      <c r="I79" s="38">
        <f>(G79/G$184)*100</f>
        <v>43.660375812370376</v>
      </c>
      <c r="J79" s="42">
        <v>209</v>
      </c>
      <c r="K79" s="42">
        <v>281</v>
      </c>
      <c r="L79" s="37">
        <f t="shared" si="82"/>
        <v>34.449760765550238</v>
      </c>
      <c r="M79" s="42">
        <v>1634</v>
      </c>
      <c r="N79" s="42">
        <v>2797</v>
      </c>
      <c r="O79" s="37">
        <f t="shared" si="83"/>
        <v>71.175030599755203</v>
      </c>
      <c r="P79" s="38">
        <f>(N79/N$184)*100</f>
        <v>9.6641558980029014</v>
      </c>
      <c r="Q79" s="44">
        <v>310061</v>
      </c>
      <c r="R79" s="44">
        <v>376169</v>
      </c>
      <c r="S79" s="37">
        <f t="shared" si="84"/>
        <v>21.320965874456963</v>
      </c>
      <c r="T79" s="42">
        <v>3316387</v>
      </c>
      <c r="U79" s="42">
        <v>3283887</v>
      </c>
      <c r="V79" s="37">
        <f t="shared" si="85"/>
        <v>-0.97998213115658706</v>
      </c>
      <c r="W79" s="38">
        <f>(U79/U$184)*100</f>
        <v>4.1131695118278859</v>
      </c>
      <c r="X79" s="41">
        <v>12378.081362390001</v>
      </c>
      <c r="Y79" s="41">
        <v>21992.84228759</v>
      </c>
      <c r="Z79" s="37">
        <f t="shared" si="86"/>
        <v>77.67569661008875</v>
      </c>
      <c r="AA79" s="41">
        <v>163851.18754846</v>
      </c>
      <c r="AB79" s="41">
        <v>239744.35313614001</v>
      </c>
      <c r="AC79" s="37">
        <f t="shared" si="87"/>
        <v>46.31834942620366</v>
      </c>
      <c r="AD79" s="38">
        <f>(AB79/AB$184)*100</f>
        <v>13.123352595136865</v>
      </c>
    </row>
    <row r="80" spans="1:30" s="2" customFormat="1" ht="15">
      <c r="A80" s="3"/>
      <c r="B80" s="5"/>
      <c r="C80" s="41"/>
      <c r="D80" s="41"/>
      <c r="E80" s="37"/>
      <c r="F80" s="41"/>
      <c r="G80" s="41"/>
      <c r="H80" s="37"/>
      <c r="I80" s="38"/>
      <c r="J80" s="42"/>
      <c r="K80" s="42"/>
      <c r="L80" s="37"/>
      <c r="M80" s="42"/>
      <c r="N80" s="42"/>
      <c r="O80" s="37"/>
      <c r="P80" s="38"/>
      <c r="Q80" s="44"/>
      <c r="R80" s="44"/>
      <c r="S80" s="37"/>
      <c r="T80" s="42"/>
      <c r="U80" s="42"/>
      <c r="V80" s="37"/>
      <c r="W80" s="38"/>
      <c r="X80" s="41"/>
      <c r="Y80" s="41"/>
      <c r="Z80" s="37"/>
      <c r="AA80" s="41"/>
      <c r="AB80" s="41"/>
      <c r="AC80" s="37"/>
      <c r="AD80" s="38"/>
    </row>
    <row r="81" spans="1:30" s="2" customFormat="1" ht="15">
      <c r="A81" s="3">
        <v>12</v>
      </c>
      <c r="B81" s="4" t="s">
        <v>41</v>
      </c>
      <c r="C81" s="32">
        <f>C82+C83+C84+C85+C86</f>
        <v>70.967111843999987</v>
      </c>
      <c r="D81" s="32">
        <f>D82+D83+D84+D85+D86</f>
        <v>100.88499058299993</v>
      </c>
      <c r="E81" s="33">
        <f t="shared" ref="E81:E86" si="88">((D81-C81)/C81)*100</f>
        <v>42.157385247360033</v>
      </c>
      <c r="F81" s="32">
        <f>F82+F83+F84+F85+F86</f>
        <v>560.50245994304998</v>
      </c>
      <c r="G81" s="32">
        <f>G82+G83+G84+G85+G86</f>
        <v>631.73766882999996</v>
      </c>
      <c r="H81" s="33">
        <f t="shared" ref="H81:H86" si="89">((G81-F81)/F81)*100</f>
        <v>12.709169714293109</v>
      </c>
      <c r="I81" s="34">
        <f>(G81/G$179)*100</f>
        <v>0.22701676381600436</v>
      </c>
      <c r="J81" s="35">
        <f>J82+J83+J84+J85+J86</f>
        <v>4159</v>
      </c>
      <c r="K81" s="35">
        <f>K82+K83+K84+K85+K86</f>
        <v>6486</v>
      </c>
      <c r="L81" s="33">
        <f t="shared" ref="L81:L86" si="90">((K81-J81)/J81)*100</f>
        <v>55.950949747535461</v>
      </c>
      <c r="M81" s="35">
        <f>M82+M83+M84+M85+M86</f>
        <v>47520</v>
      </c>
      <c r="N81" s="35">
        <f>N82+N83+N84+N85+N86</f>
        <v>41875</v>
      </c>
      <c r="O81" s="33">
        <f t="shared" ref="O81:O86" si="91">((N81-M81)/M81)*100</f>
        <v>-11.879208754208754</v>
      </c>
      <c r="P81" s="34">
        <f>(N81/N$179)*100</f>
        <v>0.14866417209073446</v>
      </c>
      <c r="Q81" s="35">
        <f>Q82+Q83+Q84+Q85+Q86</f>
        <v>3327</v>
      </c>
      <c r="R81" s="35">
        <f>R82+R83+R84+R85+R86</f>
        <v>3002</v>
      </c>
      <c r="S81" s="33">
        <f t="shared" ref="S81:S86" si="92">((R81-Q81)/Q81)*100</f>
        <v>-9.768560264502554</v>
      </c>
      <c r="T81" s="35">
        <f>T82+T83+T84+T85+T86</f>
        <v>72162</v>
      </c>
      <c r="U81" s="35">
        <f>U82+U83+U84+U85+U86</f>
        <v>23454</v>
      </c>
      <c r="V81" s="33">
        <f t="shared" ref="V81:V86" si="93">((U81-T81)/T81)*100</f>
        <v>-67.498129209279128</v>
      </c>
      <c r="W81" s="34">
        <f>(U81/U$179)*100</f>
        <v>1.3044651680297023E-2</v>
      </c>
      <c r="X81" s="32">
        <f>X82+X83+X84+X85+X86</f>
        <v>1025.9791402833996</v>
      </c>
      <c r="Y81" s="32">
        <f>Y82+Y83+Y84+Y85+Y86</f>
        <v>1671.7106224542997</v>
      </c>
      <c r="Z81" s="33">
        <f t="shared" ref="Z81:Z86" si="94">((Y81-X81)/X81)*100</f>
        <v>62.938071235301521</v>
      </c>
      <c r="AA81" s="32">
        <f>AA82+AA83+AA84+AA85+AA86</f>
        <v>11677.747459315096</v>
      </c>
      <c r="AB81" s="32">
        <f>AB82+AB83+AB84+AB85+AB86</f>
        <v>9294.1887721828025</v>
      </c>
      <c r="AC81" s="33">
        <f t="shared" ref="AC81:AC86" si="95">((AB81-AA81)/AA81)*100</f>
        <v>-20.411116916481859</v>
      </c>
      <c r="AD81" s="34">
        <f>(AB81/AB$179)*100</f>
        <v>0.18811019256755993</v>
      </c>
    </row>
    <row r="82" spans="1:30">
      <c r="A82" s="3"/>
      <c r="B82" s="5" t="s">
        <v>2</v>
      </c>
      <c r="C82" s="41">
        <v>18.8332321</v>
      </c>
      <c r="D82" s="41">
        <v>26.282907699999999</v>
      </c>
      <c r="E82" s="37">
        <f t="shared" si="88"/>
        <v>39.556012268334968</v>
      </c>
      <c r="F82" s="41">
        <v>138.86625813499998</v>
      </c>
      <c r="G82" s="41">
        <v>237.45195838800001</v>
      </c>
      <c r="H82" s="37">
        <f t="shared" si="89"/>
        <v>70.99327192726625</v>
      </c>
      <c r="I82" s="38">
        <f>(G82/G$180)*100</f>
        <v>0.55994010383005532</v>
      </c>
      <c r="J82" s="42">
        <v>495</v>
      </c>
      <c r="K82" s="42">
        <v>691</v>
      </c>
      <c r="L82" s="37">
        <f t="shared" si="90"/>
        <v>39.595959595959599</v>
      </c>
      <c r="M82" s="42">
        <v>4581</v>
      </c>
      <c r="N82" s="42">
        <v>6199</v>
      </c>
      <c r="O82" s="37">
        <f t="shared" si="91"/>
        <v>35.319799170486796</v>
      </c>
      <c r="P82" s="38">
        <f>(N82/N$180)*100</f>
        <v>0.51406058103191921</v>
      </c>
      <c r="Q82" s="40">
        <v>0</v>
      </c>
      <c r="R82" s="40">
        <v>0</v>
      </c>
      <c r="S82" s="23" t="s">
        <v>42</v>
      </c>
      <c r="T82" s="42">
        <v>0</v>
      </c>
      <c r="U82" s="42">
        <v>0</v>
      </c>
      <c r="V82" s="23" t="s">
        <v>42</v>
      </c>
      <c r="W82" s="23" t="s">
        <v>42</v>
      </c>
      <c r="X82" s="41">
        <v>44.168814999999995</v>
      </c>
      <c r="Y82" s="41">
        <v>54.789674500000004</v>
      </c>
      <c r="Z82" s="37">
        <f t="shared" si="94"/>
        <v>24.04605941997767</v>
      </c>
      <c r="AA82" s="41">
        <v>281.09566219999999</v>
      </c>
      <c r="AB82" s="41">
        <v>453.02280460000003</v>
      </c>
      <c r="AC82" s="37">
        <f t="shared" si="95"/>
        <v>61.163214350022102</v>
      </c>
      <c r="AD82" s="38">
        <f>(AB82/AB$180)*100</f>
        <v>1.0960606589263711</v>
      </c>
    </row>
    <row r="83" spans="1:30">
      <c r="A83" s="3"/>
      <c r="B83" s="5" t="s">
        <v>3</v>
      </c>
      <c r="C83" s="41">
        <v>25.859319566999996</v>
      </c>
      <c r="D83" s="41">
        <v>51.367254461000002</v>
      </c>
      <c r="E83" s="37">
        <f t="shared" si="88"/>
        <v>98.641168140215086</v>
      </c>
      <c r="F83" s="41">
        <v>268.145422247</v>
      </c>
      <c r="G83" s="41">
        <v>266.96892247700004</v>
      </c>
      <c r="H83" s="37">
        <f t="shared" si="89"/>
        <v>-0.43875437445142756</v>
      </c>
      <c r="I83" s="38">
        <f>(G83/G$181)*100</f>
        <v>0.37381501410890783</v>
      </c>
      <c r="J83" s="42">
        <v>3662</v>
      </c>
      <c r="K83" s="42">
        <v>5795</v>
      </c>
      <c r="L83" s="37">
        <f t="shared" si="90"/>
        <v>58.246859639541235</v>
      </c>
      <c r="M83" s="42">
        <v>42935</v>
      </c>
      <c r="N83" s="42">
        <v>35671</v>
      </c>
      <c r="O83" s="37">
        <f t="shared" si="91"/>
        <v>-16.918597880517062</v>
      </c>
      <c r="P83" s="38">
        <f>(N83/N$181)*100</f>
        <v>0.13249551860493966</v>
      </c>
      <c r="Q83" s="40">
        <v>0</v>
      </c>
      <c r="R83" s="40">
        <v>0</v>
      </c>
      <c r="S83" s="23" t="s">
        <v>42</v>
      </c>
      <c r="T83" s="42">
        <v>0</v>
      </c>
      <c r="U83" s="42">
        <v>0</v>
      </c>
      <c r="V83" s="23" t="s">
        <v>42</v>
      </c>
      <c r="W83" s="23" t="s">
        <v>42</v>
      </c>
      <c r="X83" s="41">
        <v>405.56772210000003</v>
      </c>
      <c r="Y83" s="41">
        <v>704.93935729999998</v>
      </c>
      <c r="Z83" s="37">
        <f t="shared" si="94"/>
        <v>73.815449032747367</v>
      </c>
      <c r="AA83" s="41">
        <v>5181.8231638999996</v>
      </c>
      <c r="AB83" s="41">
        <v>4264.0695807000002</v>
      </c>
      <c r="AC83" s="37">
        <f t="shared" si="95"/>
        <v>-17.711017033419367</v>
      </c>
      <c r="AD83" s="38">
        <f>(AB83/AB$181)*100</f>
        <v>0.21644924606016921</v>
      </c>
    </row>
    <row r="84" spans="1:30">
      <c r="A84" s="3"/>
      <c r="B84" s="5" t="s">
        <v>4</v>
      </c>
      <c r="C84" s="41">
        <v>26.274560176999994</v>
      </c>
      <c r="D84" s="41">
        <v>23.234572011999933</v>
      </c>
      <c r="E84" s="37">
        <f t="shared" si="88"/>
        <v>-11.570082028094919</v>
      </c>
      <c r="F84" s="41">
        <v>153.16255460899995</v>
      </c>
      <c r="G84" s="41">
        <v>127.26918784499995</v>
      </c>
      <c r="H84" s="37">
        <f t="shared" si="89"/>
        <v>-16.905807578165383</v>
      </c>
      <c r="I84" s="38">
        <f>(G84/G$182)*100</f>
        <v>8.3799281834050152E-2</v>
      </c>
      <c r="J84" s="42">
        <v>2</v>
      </c>
      <c r="K84" s="42">
        <v>0</v>
      </c>
      <c r="L84" s="37">
        <f t="shared" si="90"/>
        <v>-100</v>
      </c>
      <c r="M84" s="42">
        <v>4</v>
      </c>
      <c r="N84" s="42">
        <v>0</v>
      </c>
      <c r="O84" s="37">
        <f t="shared" si="91"/>
        <v>-100</v>
      </c>
      <c r="P84" s="38">
        <f>(N84/N$182)*100</f>
        <v>0</v>
      </c>
      <c r="Q84" s="40">
        <v>3327</v>
      </c>
      <c r="R84" s="40">
        <v>2969</v>
      </c>
      <c r="S84" s="37">
        <f t="shared" si="92"/>
        <v>-10.760444845205891</v>
      </c>
      <c r="T84" s="42">
        <v>18218</v>
      </c>
      <c r="U84" s="42">
        <v>16581</v>
      </c>
      <c r="V84" s="37">
        <f t="shared" si="93"/>
        <v>-8.9856186189482941</v>
      </c>
      <c r="W84" s="38">
        <f>(U84/U$182)*100</f>
        <v>1.7198078047099892E-2</v>
      </c>
      <c r="X84" s="41">
        <v>576.24260318339964</v>
      </c>
      <c r="Y84" s="41">
        <v>911.88259065429986</v>
      </c>
      <c r="Z84" s="37">
        <f t="shared" si="94"/>
        <v>58.246298627815399</v>
      </c>
      <c r="AA84" s="41">
        <v>6102.414913215096</v>
      </c>
      <c r="AB84" s="41">
        <v>4569.4783868828017</v>
      </c>
      <c r="AC84" s="37">
        <f t="shared" si="95"/>
        <v>-25.12016223303074</v>
      </c>
      <c r="AD84" s="38">
        <f>(AB84/AB$182)*100</f>
        <v>0.46876861675446224</v>
      </c>
    </row>
    <row r="85" spans="1:30">
      <c r="A85" s="3"/>
      <c r="B85" s="5" t="s">
        <v>5</v>
      </c>
      <c r="C85" s="41">
        <v>0</v>
      </c>
      <c r="D85" s="41">
        <v>2.5640999999999999E-4</v>
      </c>
      <c r="E85" s="23" t="s">
        <v>42</v>
      </c>
      <c r="F85" s="41">
        <v>0.32822495205000002</v>
      </c>
      <c r="G85" s="41">
        <v>4.7600119999999996E-2</v>
      </c>
      <c r="H85" s="37">
        <f t="shared" si="89"/>
        <v>-85.497714386824285</v>
      </c>
      <c r="I85" s="38">
        <f>(G85/G$183)*100</f>
        <v>7.933397990929382E-4</v>
      </c>
      <c r="J85" s="42">
        <v>0</v>
      </c>
      <c r="K85" s="42">
        <v>0</v>
      </c>
      <c r="L85" s="23" t="s">
        <v>42</v>
      </c>
      <c r="M85" s="42">
        <v>0</v>
      </c>
      <c r="N85" s="42">
        <v>5</v>
      </c>
      <c r="O85" s="23" t="s">
        <v>42</v>
      </c>
      <c r="P85" s="38">
        <f>(N85/N$183)*100</f>
        <v>5.737234652897303E-2</v>
      </c>
      <c r="Q85" s="40">
        <v>0</v>
      </c>
      <c r="R85" s="40">
        <v>33</v>
      </c>
      <c r="S85" s="23" t="s">
        <v>42</v>
      </c>
      <c r="T85" s="42">
        <v>53944</v>
      </c>
      <c r="U85" s="42">
        <v>6873</v>
      </c>
      <c r="V85" s="37">
        <f t="shared" si="93"/>
        <v>-87.259009343022399</v>
      </c>
      <c r="W85" s="38">
        <f>(U85/U$183)*100</f>
        <v>0.1937403788719535</v>
      </c>
      <c r="X85" s="41">
        <v>0</v>
      </c>
      <c r="Y85" s="41">
        <v>9.9000000000000005E-2</v>
      </c>
      <c r="Z85" s="23" t="s">
        <v>42</v>
      </c>
      <c r="AA85" s="41">
        <v>112.41372</v>
      </c>
      <c r="AB85" s="41">
        <v>7.6179999999999994</v>
      </c>
      <c r="AC85" s="37">
        <f t="shared" si="95"/>
        <v>-93.223247126774211</v>
      </c>
      <c r="AD85" s="38">
        <f>(AB85/AB$183)*100</f>
        <v>5.958811211205616E-3</v>
      </c>
    </row>
    <row r="86" spans="1:30">
      <c r="A86" s="3"/>
      <c r="B86" s="5" t="s">
        <v>23</v>
      </c>
      <c r="C86" s="41">
        <v>0</v>
      </c>
      <c r="D86" s="41">
        <v>0</v>
      </c>
      <c r="E86" s="23" t="s">
        <v>42</v>
      </c>
      <c r="F86" s="41">
        <v>0</v>
      </c>
      <c r="G86" s="41">
        <v>0</v>
      </c>
      <c r="H86" s="23" t="s">
        <v>42</v>
      </c>
      <c r="I86" s="38">
        <f>(G86/G$184)*100</f>
        <v>0</v>
      </c>
      <c r="J86" s="42">
        <v>0</v>
      </c>
      <c r="K86" s="42">
        <v>0</v>
      </c>
      <c r="L86" s="23" t="s">
        <v>42</v>
      </c>
      <c r="M86" s="42">
        <v>0</v>
      </c>
      <c r="N86" s="42">
        <v>0</v>
      </c>
      <c r="O86" s="23" t="s">
        <v>42</v>
      </c>
      <c r="P86" s="38">
        <f>(N86/N$184)*100</f>
        <v>0</v>
      </c>
      <c r="Q86" s="40">
        <v>0</v>
      </c>
      <c r="R86" s="40">
        <v>0</v>
      </c>
      <c r="S86" s="23" t="s">
        <v>42</v>
      </c>
      <c r="T86" s="42">
        <v>0</v>
      </c>
      <c r="U86" s="42">
        <v>0</v>
      </c>
      <c r="V86" s="23" t="s">
        <v>42</v>
      </c>
      <c r="W86" s="38">
        <f>(U86/U$184)*100</f>
        <v>0</v>
      </c>
      <c r="X86" s="41">
        <v>0</v>
      </c>
      <c r="Y86" s="41">
        <v>0</v>
      </c>
      <c r="Z86" s="23" t="s">
        <v>42</v>
      </c>
      <c r="AA86" s="41">
        <v>0</v>
      </c>
      <c r="AB86" s="41">
        <v>0</v>
      </c>
      <c r="AC86" s="23" t="s">
        <v>42</v>
      </c>
      <c r="AD86" s="38">
        <f>(AB86/AB$184)*100</f>
        <v>0</v>
      </c>
    </row>
    <row r="87" spans="1:30">
      <c r="A87" s="3"/>
      <c r="B87" s="5"/>
      <c r="C87" s="41"/>
      <c r="D87" s="41"/>
      <c r="E87" s="37"/>
      <c r="F87" s="41"/>
      <c r="G87" s="41"/>
      <c r="H87" s="37"/>
      <c r="I87" s="38"/>
      <c r="J87" s="42"/>
      <c r="K87" s="42"/>
      <c r="L87" s="37"/>
      <c r="M87" s="42"/>
      <c r="N87" s="42"/>
      <c r="O87" s="37"/>
      <c r="P87" s="38"/>
      <c r="Q87" s="40"/>
      <c r="R87" s="40"/>
      <c r="S87" s="37"/>
      <c r="T87" s="42"/>
      <c r="U87" s="42"/>
      <c r="V87" s="37"/>
      <c r="W87" s="38"/>
      <c r="X87" s="41"/>
      <c r="Y87" s="41"/>
      <c r="Z87" s="37"/>
      <c r="AA87" s="41"/>
      <c r="AB87" s="41"/>
      <c r="AC87" s="37"/>
      <c r="AD87" s="38"/>
    </row>
    <row r="88" spans="1:30" ht="15">
      <c r="A88" s="3">
        <v>13</v>
      </c>
      <c r="B88" s="4" t="s">
        <v>27</v>
      </c>
      <c r="C88" s="32">
        <f>C89+C90+C91+C92+C93</f>
        <v>169.17153767979985</v>
      </c>
      <c r="D88" s="32">
        <f>D89+D90+D91+D92+D93</f>
        <v>231.71005213430001</v>
      </c>
      <c r="E88" s="33">
        <f t="shared" ref="E88:E93" si="96">((D88-C88)/C88)*100</f>
        <v>36.967515524313669</v>
      </c>
      <c r="F88" s="32">
        <f>F89+F90+F91+F92+F93</f>
        <v>1772.4644785210357</v>
      </c>
      <c r="G88" s="32">
        <f>G89+G90+G91+G92+G93</f>
        <v>1930.5208223999869</v>
      </c>
      <c r="H88" s="33">
        <f t="shared" ref="H88:H93" si="97">((G88-F88)/F88)*100</f>
        <v>8.917320814848436</v>
      </c>
      <c r="I88" s="34">
        <f>(G88/G$179)*100</f>
        <v>0.69373825751491125</v>
      </c>
      <c r="J88" s="35">
        <f>J89+J90+J91+J92+J93</f>
        <v>19442</v>
      </c>
      <c r="K88" s="35">
        <f>K89+K90+K91+K92+K93</f>
        <v>28987</v>
      </c>
      <c r="L88" s="33">
        <f t="shared" ref="L88:L93" si="98">((K88-J88)/J88)*100</f>
        <v>49.09474333916264</v>
      </c>
      <c r="M88" s="35">
        <f>M89+M90+M91+M92+M93</f>
        <v>188064</v>
      </c>
      <c r="N88" s="35">
        <f>N89+N90+N91+N92+N93</f>
        <v>197765</v>
      </c>
      <c r="O88" s="33">
        <f t="shared" ref="O88:O93" si="99">((N88-M88)/M88)*100</f>
        <v>5.1583503488174243</v>
      </c>
      <c r="P88" s="34">
        <f>(N88/N$179)*100</f>
        <v>0.70210316402445605</v>
      </c>
      <c r="Q88" s="35">
        <f>Q89+Q90+Q91+Q92+Q93</f>
        <v>93950</v>
      </c>
      <c r="R88" s="35">
        <f>R89+R90+R91+R92+R93</f>
        <v>374983</v>
      </c>
      <c r="S88" s="33">
        <f t="shared" ref="S88:S93" si="100">((R88-Q88)/Q88)*100</f>
        <v>299.13038850452369</v>
      </c>
      <c r="T88" s="35">
        <f>T89+T90+T91+T92+T93</f>
        <v>3907759</v>
      </c>
      <c r="U88" s="35">
        <f>U89+U90+U91+U92+U93</f>
        <v>3857767</v>
      </c>
      <c r="V88" s="33">
        <f t="shared" ref="V88:V93" si="101">((U88-T88)/T88)*100</f>
        <v>-1.2793010009061458</v>
      </c>
      <c r="W88" s="34">
        <f>(U88/U$179)*100</f>
        <v>2.1456138304231436</v>
      </c>
      <c r="X88" s="32">
        <f>X89+X90+X91+X92+X93</f>
        <v>6436.3438749600064</v>
      </c>
      <c r="Y88" s="32">
        <f>Y89+Y90+Y91+Y92+Y93</f>
        <v>15087.296809599999</v>
      </c>
      <c r="Z88" s="33">
        <f t="shared" ref="Z88:Z93" si="102">((Y88-X88)/X88)*100</f>
        <v>134.40787351800321</v>
      </c>
      <c r="AA88" s="32">
        <f>AA89+AA90+AA91+AA92+AA93</f>
        <v>132079.9273179</v>
      </c>
      <c r="AB88" s="32">
        <f>AB89+AB90+AB91+AB92+AB93</f>
        <v>181700.17291720002</v>
      </c>
      <c r="AC88" s="33">
        <f t="shared" ref="AC88:AC93" si="103">((AB88-AA88)/AA88)*100</f>
        <v>37.56834714170477</v>
      </c>
      <c r="AD88" s="34">
        <f>(AB88/AB$179)*100</f>
        <v>3.6775296214460371</v>
      </c>
    </row>
    <row r="89" spans="1:30" s="2" customFormat="1" ht="15">
      <c r="A89" s="3"/>
      <c r="B89" s="5" t="s">
        <v>2</v>
      </c>
      <c r="C89" s="36">
        <v>1.1116722000000019</v>
      </c>
      <c r="D89" s="36">
        <v>4.2156865000000039</v>
      </c>
      <c r="E89" s="37">
        <f t="shared" si="96"/>
        <v>279.22028633980386</v>
      </c>
      <c r="F89" s="36">
        <v>19.747225699999998</v>
      </c>
      <c r="G89" s="36">
        <v>33.257224600000001</v>
      </c>
      <c r="H89" s="37">
        <f t="shared" si="97"/>
        <v>68.414667990552232</v>
      </c>
      <c r="I89" s="38">
        <f>(G89/G$180)*100</f>
        <v>7.8424511307650532E-2</v>
      </c>
      <c r="J89" s="39">
        <v>-26</v>
      </c>
      <c r="K89" s="39">
        <v>149</v>
      </c>
      <c r="L89" s="37">
        <f t="shared" si="98"/>
        <v>-673.07692307692309</v>
      </c>
      <c r="M89" s="39">
        <v>15683</v>
      </c>
      <c r="N89" s="39">
        <v>1346</v>
      </c>
      <c r="O89" s="37">
        <f t="shared" si="99"/>
        <v>-91.417458394439848</v>
      </c>
      <c r="P89" s="38">
        <f>(N89/N$180)*100</f>
        <v>0.11161889692998278</v>
      </c>
      <c r="Q89" s="40">
        <v>0</v>
      </c>
      <c r="R89" s="40">
        <v>0</v>
      </c>
      <c r="S89" s="23" t="s">
        <v>42</v>
      </c>
      <c r="T89" s="39">
        <v>0</v>
      </c>
      <c r="U89" s="39">
        <v>0</v>
      </c>
      <c r="V89" s="23" t="s">
        <v>42</v>
      </c>
      <c r="W89" s="23" t="s">
        <v>42</v>
      </c>
      <c r="X89" s="36">
        <v>2.3606241000000008</v>
      </c>
      <c r="Y89" s="36">
        <v>10.346829499999997</v>
      </c>
      <c r="Z89" s="37">
        <f t="shared" si="102"/>
        <v>338.30906835188171</v>
      </c>
      <c r="AA89" s="36">
        <v>35.203538699999996</v>
      </c>
      <c r="AB89" s="36">
        <v>64.206260099999994</v>
      </c>
      <c r="AC89" s="37">
        <f t="shared" si="103"/>
        <v>82.385812537646956</v>
      </c>
      <c r="AD89" s="38">
        <f>(AB89/AB$180)*100</f>
        <v>0.15534307553135474</v>
      </c>
    </row>
    <row r="90" spans="1:30">
      <c r="A90" s="3"/>
      <c r="B90" s="5" t="s">
        <v>3</v>
      </c>
      <c r="C90" s="36">
        <v>113.31680108999998</v>
      </c>
      <c r="D90" s="36">
        <v>173.15722002299998</v>
      </c>
      <c r="E90" s="37">
        <f t="shared" si="96"/>
        <v>52.808072904804945</v>
      </c>
      <c r="F90" s="36">
        <v>847.96082669999987</v>
      </c>
      <c r="G90" s="36">
        <v>890.739509</v>
      </c>
      <c r="H90" s="37">
        <f t="shared" si="97"/>
        <v>5.0448889798932663</v>
      </c>
      <c r="I90" s="38">
        <f>(G90/G$181)*100</f>
        <v>1.2472305728876847</v>
      </c>
      <c r="J90" s="39">
        <v>19454</v>
      </c>
      <c r="K90" s="39">
        <v>28816</v>
      </c>
      <c r="L90" s="37">
        <f t="shared" si="98"/>
        <v>48.123779171378636</v>
      </c>
      <c r="M90" s="39">
        <v>172213</v>
      </c>
      <c r="N90" s="39">
        <v>196218</v>
      </c>
      <c r="O90" s="37">
        <f t="shared" si="99"/>
        <v>13.939133514891441</v>
      </c>
      <c r="P90" s="38">
        <f>(N90/N$181)*100</f>
        <v>0.72882749767665755</v>
      </c>
      <c r="Q90" s="6">
        <v>0</v>
      </c>
      <c r="R90" s="6">
        <v>0</v>
      </c>
      <c r="S90" s="23" t="s">
        <v>42</v>
      </c>
      <c r="T90" s="39">
        <v>0</v>
      </c>
      <c r="U90" s="39">
        <v>0</v>
      </c>
      <c r="V90" s="23" t="s">
        <v>42</v>
      </c>
      <c r="W90" s="23" t="s">
        <v>42</v>
      </c>
      <c r="X90" s="36">
        <v>1007.9308844599999</v>
      </c>
      <c r="Y90" s="36">
        <v>2724.1209547999988</v>
      </c>
      <c r="Z90" s="37">
        <f t="shared" si="102"/>
        <v>170.26862623218949</v>
      </c>
      <c r="AA90" s="36">
        <v>8558.7108288999989</v>
      </c>
      <c r="AB90" s="36">
        <v>17831.4559868</v>
      </c>
      <c r="AC90" s="37">
        <f t="shared" si="103"/>
        <v>108.34277899177221</v>
      </c>
      <c r="AD90" s="38">
        <f>(AB90/AB$181)*100</f>
        <v>0.90514592490874624</v>
      </c>
    </row>
    <row r="91" spans="1:30" s="8" customFormat="1" ht="15">
      <c r="A91" s="3"/>
      <c r="B91" s="5" t="s">
        <v>4</v>
      </c>
      <c r="C91" s="36">
        <v>54.613886734799856</v>
      </c>
      <c r="D91" s="36">
        <v>54.297469405300035</v>
      </c>
      <c r="E91" s="37">
        <f t="shared" si="96"/>
        <v>-0.57937156356645136</v>
      </c>
      <c r="F91" s="36">
        <v>904.17763672803574</v>
      </c>
      <c r="G91" s="36">
        <v>1006.030878595987</v>
      </c>
      <c r="H91" s="37">
        <f t="shared" si="97"/>
        <v>11.264738003975577</v>
      </c>
      <c r="I91" s="38">
        <f>(G91/G$182)*100</f>
        <v>0.66241221898811942</v>
      </c>
      <c r="J91" s="39">
        <v>13</v>
      </c>
      <c r="K91" s="39">
        <v>22</v>
      </c>
      <c r="L91" s="37">
        <f t="shared" si="98"/>
        <v>69.230769230769226</v>
      </c>
      <c r="M91" s="39">
        <v>162</v>
      </c>
      <c r="N91" s="39">
        <v>198</v>
      </c>
      <c r="O91" s="37">
        <f t="shared" si="99"/>
        <v>22.222222222222221</v>
      </c>
      <c r="P91" s="38">
        <f>(N91/N$182)*100</f>
        <v>12.79896574014221</v>
      </c>
      <c r="Q91" s="40">
        <v>93758</v>
      </c>
      <c r="R91" s="40">
        <v>374880</v>
      </c>
      <c r="S91" s="37">
        <f t="shared" si="100"/>
        <v>299.83788050086389</v>
      </c>
      <c r="T91" s="39">
        <v>3906775</v>
      </c>
      <c r="U91" s="39">
        <v>3857178</v>
      </c>
      <c r="V91" s="37">
        <f t="shared" si="101"/>
        <v>-1.2695125775095828</v>
      </c>
      <c r="W91" s="38">
        <f>(U91/U$182)*100</f>
        <v>4.0007266320219932</v>
      </c>
      <c r="X91" s="36">
        <v>5389.8133258000062</v>
      </c>
      <c r="Y91" s="36">
        <v>12338.990107399999</v>
      </c>
      <c r="Z91" s="37">
        <f t="shared" si="102"/>
        <v>128.93167836324889</v>
      </c>
      <c r="AA91" s="36">
        <v>123319.84314080002</v>
      </c>
      <c r="AB91" s="36">
        <v>163657.06432400001</v>
      </c>
      <c r="AC91" s="37">
        <f t="shared" si="103"/>
        <v>32.70943276918144</v>
      </c>
      <c r="AD91" s="38">
        <f>(AB91/AB$182)*100</f>
        <v>16.789070692506851</v>
      </c>
    </row>
    <row r="92" spans="1:30" s="8" customFormat="1" ht="15">
      <c r="A92" s="3"/>
      <c r="B92" s="5" t="s">
        <v>5</v>
      </c>
      <c r="C92" s="36">
        <v>0.129177655</v>
      </c>
      <c r="D92" s="36">
        <v>3.9676205999999964E-2</v>
      </c>
      <c r="E92" s="37">
        <f t="shared" si="96"/>
        <v>-69.285550198290906</v>
      </c>
      <c r="F92" s="36">
        <v>0.57878939299999999</v>
      </c>
      <c r="G92" s="36">
        <v>0.49321020399999993</v>
      </c>
      <c r="H92" s="37">
        <f t="shared" si="97"/>
        <v>-14.785894495478438</v>
      </c>
      <c r="I92" s="38">
        <f>(G92/G$183)*100</f>
        <v>8.2202163387812277E-3</v>
      </c>
      <c r="J92" s="39">
        <v>1</v>
      </c>
      <c r="K92" s="39">
        <v>0</v>
      </c>
      <c r="L92" s="37">
        <f t="shared" si="98"/>
        <v>-100</v>
      </c>
      <c r="M92" s="39">
        <v>6</v>
      </c>
      <c r="N92" s="39">
        <v>3</v>
      </c>
      <c r="O92" s="37">
        <f t="shared" si="99"/>
        <v>-50</v>
      </c>
      <c r="P92" s="38">
        <f>(N92/N$183)*100</f>
        <v>3.4423407917383825E-2</v>
      </c>
      <c r="Q92" s="40">
        <v>192</v>
      </c>
      <c r="R92" s="40">
        <v>103</v>
      </c>
      <c r="S92" s="37">
        <f t="shared" si="100"/>
        <v>-46.354166666666671</v>
      </c>
      <c r="T92" s="39">
        <v>984</v>
      </c>
      <c r="U92" s="39">
        <v>589</v>
      </c>
      <c r="V92" s="37">
        <f t="shared" si="101"/>
        <v>-40.142276422764226</v>
      </c>
      <c r="W92" s="38">
        <f>(U92/U$183)*100</f>
        <v>1.6603096632559378E-2</v>
      </c>
      <c r="X92" s="36">
        <v>36.23904060000001</v>
      </c>
      <c r="Y92" s="36">
        <v>13.838917900000014</v>
      </c>
      <c r="Z92" s="37">
        <f t="shared" si="102"/>
        <v>-61.812129485569187</v>
      </c>
      <c r="AA92" s="36">
        <v>166.16980950000001</v>
      </c>
      <c r="AB92" s="36">
        <v>147.44634630000002</v>
      </c>
      <c r="AC92" s="37">
        <f t="shared" si="103"/>
        <v>-11.267668450928806</v>
      </c>
      <c r="AD92" s="38">
        <f>(AB92/AB$183)*100</f>
        <v>0.11533275681067812</v>
      </c>
    </row>
    <row r="93" spans="1:30" s="9" customFormat="1">
      <c r="A93" s="3"/>
      <c r="B93" s="5" t="s">
        <v>23</v>
      </c>
      <c r="C93" s="36">
        <v>0</v>
      </c>
      <c r="D93" s="36">
        <v>0</v>
      </c>
      <c r="E93" s="23" t="s">
        <v>42</v>
      </c>
      <c r="F93" s="36">
        <v>0</v>
      </c>
      <c r="G93" s="36">
        <v>0</v>
      </c>
      <c r="H93" s="23" t="s">
        <v>42</v>
      </c>
      <c r="I93" s="38">
        <f>(G93/G$184)*100</f>
        <v>0</v>
      </c>
      <c r="J93" s="39">
        <v>0</v>
      </c>
      <c r="K93" s="39">
        <v>0</v>
      </c>
      <c r="L93" s="23" t="s">
        <v>42</v>
      </c>
      <c r="M93" s="39">
        <v>0</v>
      </c>
      <c r="N93" s="39">
        <v>0</v>
      </c>
      <c r="O93" s="23" t="s">
        <v>42</v>
      </c>
      <c r="P93" s="38">
        <f>(N93/N$184)*100</f>
        <v>0</v>
      </c>
      <c r="Q93" s="40">
        <v>0</v>
      </c>
      <c r="R93" s="40">
        <v>0</v>
      </c>
      <c r="S93" s="23" t="s">
        <v>42</v>
      </c>
      <c r="T93" s="39">
        <v>0</v>
      </c>
      <c r="U93" s="39">
        <v>0</v>
      </c>
      <c r="V93" s="23" t="s">
        <v>42</v>
      </c>
      <c r="W93" s="38">
        <f>(U93/U$184)*100</f>
        <v>0</v>
      </c>
      <c r="X93" s="36">
        <v>0</v>
      </c>
      <c r="Y93" s="36">
        <v>0</v>
      </c>
      <c r="Z93" s="23" t="s">
        <v>42</v>
      </c>
      <c r="AA93" s="36">
        <v>0</v>
      </c>
      <c r="AB93" s="36">
        <v>0</v>
      </c>
      <c r="AC93" s="23" t="s">
        <v>42</v>
      </c>
      <c r="AD93" s="38">
        <f>(AB93/AB$184)*100</f>
        <v>0</v>
      </c>
    </row>
    <row r="94" spans="1:30" s="9" customFormat="1">
      <c r="A94" s="3"/>
      <c r="B94" s="5"/>
      <c r="C94" s="36"/>
      <c r="D94" s="36"/>
      <c r="E94" s="37"/>
      <c r="F94" s="36"/>
      <c r="G94" s="36"/>
      <c r="H94" s="37"/>
      <c r="I94" s="38"/>
      <c r="J94" s="39"/>
      <c r="K94" s="39"/>
      <c r="L94" s="37"/>
      <c r="M94" s="39"/>
      <c r="N94" s="39"/>
      <c r="O94" s="37"/>
      <c r="P94" s="38"/>
      <c r="Q94" s="40"/>
      <c r="R94" s="40"/>
      <c r="S94" s="37"/>
      <c r="T94" s="39"/>
      <c r="U94" s="39"/>
      <c r="V94" s="37"/>
      <c r="W94" s="38"/>
      <c r="X94" s="36"/>
      <c r="Y94" s="36"/>
      <c r="Z94" s="37"/>
      <c r="AA94" s="36"/>
      <c r="AB94" s="36"/>
      <c r="AC94" s="37"/>
      <c r="AD94" s="38"/>
    </row>
    <row r="95" spans="1:30" s="9" customFormat="1" ht="15">
      <c r="A95" s="3">
        <v>14</v>
      </c>
      <c r="B95" s="4" t="s">
        <v>31</v>
      </c>
      <c r="C95" s="32">
        <f>C96+C97+C98+C99+C100</f>
        <v>744.64499019300092</v>
      </c>
      <c r="D95" s="32">
        <f>D96+D97+D98+D99+D100</f>
        <v>1274.6220675690051</v>
      </c>
      <c r="E95" s="33">
        <f t="shared" ref="E95:E100" si="104">((D95-C95)/C95)*100</f>
        <v>71.171777740509881</v>
      </c>
      <c r="F95" s="32">
        <f>F96+F97+F98+F99+F100</f>
        <v>5105.7702971040017</v>
      </c>
      <c r="G95" s="32">
        <f>G96+G97+G98+G99+G100</f>
        <v>5256.5143580870081</v>
      </c>
      <c r="H95" s="33">
        <f t="shared" ref="H95:H100" si="105">((G95-F95)/F95)*100</f>
        <v>2.9524254365400773</v>
      </c>
      <c r="I95" s="34">
        <f>(G95/G$179)*100</f>
        <v>1.8889436824866532</v>
      </c>
      <c r="J95" s="35">
        <f>J96+J97+J98+J99+J100</f>
        <v>40073</v>
      </c>
      <c r="K95" s="35">
        <f>K96+K97+K98+K99+K100</f>
        <v>66531</v>
      </c>
      <c r="L95" s="33">
        <f t="shared" ref="L95:L100" si="106">((K95-J95)/J95)*100</f>
        <v>66.024505277867888</v>
      </c>
      <c r="M95" s="35">
        <f>M96+M97+M98+M99+M100</f>
        <v>316150</v>
      </c>
      <c r="N95" s="35">
        <f>N96+N97+N98+N99+N100</f>
        <v>341292</v>
      </c>
      <c r="O95" s="33">
        <f t="shared" ref="O95:O100" si="107">((N95-M95)/M95)*100</f>
        <v>7.952554167325637</v>
      </c>
      <c r="P95" s="34">
        <f>(N95/N$179)*100</f>
        <v>1.2116511670732166</v>
      </c>
      <c r="Q95" s="35">
        <f>Q96+Q97+Q98+Q99+Q100</f>
        <v>1679867</v>
      </c>
      <c r="R95" s="35">
        <f>R96+R97+R98+R99+R100</f>
        <v>3267480</v>
      </c>
      <c r="S95" s="33">
        <f t="shared" ref="S95:S100" si="108">((R95-Q95)/Q95)*100</f>
        <v>94.508255713101093</v>
      </c>
      <c r="T95" s="35">
        <f>T96+T97+T98+T99+T100</f>
        <v>15242098</v>
      </c>
      <c r="U95" s="35">
        <f>U96+U97+U98+U99+U100</f>
        <v>15720213</v>
      </c>
      <c r="V95" s="33">
        <f t="shared" ref="V95:V100" si="109">((U95-T95)/T95)*100</f>
        <v>3.1368057074557587</v>
      </c>
      <c r="W95" s="34">
        <f>(U95/U$179)*100</f>
        <v>8.7432720612721546</v>
      </c>
      <c r="X95" s="32">
        <f>X96+X97+X98+X99+X100</f>
        <v>17941.460374871993</v>
      </c>
      <c r="Y95" s="32">
        <f>Y96+Y97+Y98+Y99+Y100</f>
        <v>49900.725336710995</v>
      </c>
      <c r="Z95" s="33">
        <f t="shared" ref="Z95:Z100" si="110">((Y95-X95)/X95)*100</f>
        <v>178.13078921156119</v>
      </c>
      <c r="AA95" s="32">
        <f>AA96+AA97+AA98+AA99+AA100</f>
        <v>182189.79011543503</v>
      </c>
      <c r="AB95" s="32">
        <f>AB96+AB97+AB98+AB99+AB100</f>
        <v>218584.58891979189</v>
      </c>
      <c r="AC95" s="33">
        <f t="shared" ref="AC95:AC100" si="111">((AB95-AA95)/AA95)*100</f>
        <v>19.976310846671048</v>
      </c>
      <c r="AD95" s="34">
        <f>(AB95/AB$179)*100</f>
        <v>4.4240535803477279</v>
      </c>
    </row>
    <row r="96" spans="1:30" s="9" customFormat="1">
      <c r="A96" s="3"/>
      <c r="B96" s="5" t="s">
        <v>2</v>
      </c>
      <c r="C96" s="41">
        <v>184.63850402899999</v>
      </c>
      <c r="D96" s="41">
        <v>299.5389887</v>
      </c>
      <c r="E96" s="37">
        <f t="shared" si="104"/>
        <v>62.229969461274081</v>
      </c>
      <c r="F96" s="41">
        <v>837.04491852900003</v>
      </c>
      <c r="G96" s="41">
        <v>1251.2481904000001</v>
      </c>
      <c r="H96" s="37">
        <f t="shared" si="105"/>
        <v>49.483995745283259</v>
      </c>
      <c r="I96" s="38">
        <f>(G96/G$180)*100</f>
        <v>2.9505928121465095</v>
      </c>
      <c r="J96" s="42">
        <v>2832</v>
      </c>
      <c r="K96" s="42">
        <v>9235</v>
      </c>
      <c r="L96" s="37">
        <f t="shared" si="106"/>
        <v>226.09463276836158</v>
      </c>
      <c r="M96" s="42">
        <v>45747</v>
      </c>
      <c r="N96" s="42">
        <v>44400</v>
      </c>
      <c r="O96" s="37">
        <f t="shared" si="107"/>
        <v>-2.9444553741228936</v>
      </c>
      <c r="P96" s="38">
        <f>(N96/N$180)*100</f>
        <v>3.6819309239905165</v>
      </c>
      <c r="Q96" s="40">
        <v>0</v>
      </c>
      <c r="R96" s="40">
        <v>0</v>
      </c>
      <c r="S96" s="23" t="s">
        <v>42</v>
      </c>
      <c r="T96" s="42">
        <v>0</v>
      </c>
      <c r="U96" s="42">
        <v>0</v>
      </c>
      <c r="V96" s="23" t="s">
        <v>42</v>
      </c>
      <c r="W96" s="23" t="s">
        <v>42</v>
      </c>
      <c r="X96" s="41">
        <v>1361.9709991999998</v>
      </c>
      <c r="Y96" s="41">
        <v>2447.6057624999999</v>
      </c>
      <c r="Z96" s="37">
        <f t="shared" si="110"/>
        <v>79.71056387674075</v>
      </c>
      <c r="AA96" s="41">
        <v>5802.2089760999997</v>
      </c>
      <c r="AB96" s="41">
        <v>9810.916020300001</v>
      </c>
      <c r="AC96" s="37">
        <f t="shared" si="111"/>
        <v>69.089325474355547</v>
      </c>
      <c r="AD96" s="38">
        <f>(AB96/AB$180)*100</f>
        <v>23.736904563504414</v>
      </c>
    </row>
    <row r="97" spans="1:30" s="9" customFormat="1">
      <c r="A97" s="3"/>
      <c r="B97" s="5" t="s">
        <v>3</v>
      </c>
      <c r="C97" s="41">
        <v>248.99240959800096</v>
      </c>
      <c r="D97" s="41">
        <v>404.80878883000531</v>
      </c>
      <c r="E97" s="37">
        <f t="shared" si="104"/>
        <v>62.578766751793914</v>
      </c>
      <c r="F97" s="41">
        <v>1561.6979969110032</v>
      </c>
      <c r="G97" s="41">
        <v>1693.3520355840051</v>
      </c>
      <c r="H97" s="37">
        <f t="shared" si="105"/>
        <v>8.4301855373708641</v>
      </c>
      <c r="I97" s="38">
        <f>(G97/G$181)*100</f>
        <v>2.3710640519505302</v>
      </c>
      <c r="J97" s="42">
        <v>37115</v>
      </c>
      <c r="K97" s="42">
        <v>57120</v>
      </c>
      <c r="L97" s="37">
        <f t="shared" si="106"/>
        <v>53.900040414926579</v>
      </c>
      <c r="M97" s="42">
        <v>269592</v>
      </c>
      <c r="N97" s="42">
        <v>295936</v>
      </c>
      <c r="O97" s="37">
        <f t="shared" si="107"/>
        <v>9.7718033176058636</v>
      </c>
      <c r="P97" s="38">
        <f>(N97/N$181)*100</f>
        <v>1.0992176780542018</v>
      </c>
      <c r="Q97" s="40">
        <v>0</v>
      </c>
      <c r="R97" s="40">
        <v>0</v>
      </c>
      <c r="S97" s="23" t="s">
        <v>42</v>
      </c>
      <c r="T97" s="42">
        <v>0</v>
      </c>
      <c r="U97" s="42">
        <v>0</v>
      </c>
      <c r="V97" s="23" t="s">
        <v>42</v>
      </c>
      <c r="W97" s="23" t="s">
        <v>42</v>
      </c>
      <c r="X97" s="41">
        <v>7844.0693960999997</v>
      </c>
      <c r="Y97" s="41">
        <v>10443.667872099999</v>
      </c>
      <c r="Z97" s="37">
        <f t="shared" si="110"/>
        <v>33.140941834253738</v>
      </c>
      <c r="AA97" s="41">
        <v>49931.002199300005</v>
      </c>
      <c r="AB97" s="41">
        <v>67124.484037900009</v>
      </c>
      <c r="AC97" s="37">
        <f t="shared" si="111"/>
        <v>34.434481747376275</v>
      </c>
      <c r="AD97" s="38">
        <f>(AB97/AB$181)*100</f>
        <v>3.4073186863419327</v>
      </c>
    </row>
    <row r="98" spans="1:30" s="8" customFormat="1" ht="15">
      <c r="A98" s="3"/>
      <c r="B98" s="5" t="s">
        <v>4</v>
      </c>
      <c r="C98" s="41">
        <v>108.89593593800004</v>
      </c>
      <c r="D98" s="41">
        <v>214.13752551199985</v>
      </c>
      <c r="E98" s="37">
        <f t="shared" si="104"/>
        <v>96.644184805867482</v>
      </c>
      <c r="F98" s="41">
        <v>1159.5631701109978</v>
      </c>
      <c r="G98" s="41">
        <v>1026.876762618002</v>
      </c>
      <c r="H98" s="37">
        <f t="shared" si="105"/>
        <v>-11.442792502653788</v>
      </c>
      <c r="I98" s="38">
        <f>(G98/G$182)*100</f>
        <v>0.67613800870847374</v>
      </c>
      <c r="J98" s="42">
        <v>36</v>
      </c>
      <c r="K98" s="42">
        <v>41</v>
      </c>
      <c r="L98" s="37">
        <f t="shared" si="106"/>
        <v>13.888888888888889</v>
      </c>
      <c r="M98" s="42">
        <v>256</v>
      </c>
      <c r="N98" s="42">
        <v>222</v>
      </c>
      <c r="O98" s="37">
        <f t="shared" si="107"/>
        <v>-13.28125</v>
      </c>
      <c r="P98" s="38">
        <f>(N98/N$182)*100</f>
        <v>14.350355526826114</v>
      </c>
      <c r="Q98" s="40">
        <v>1613303</v>
      </c>
      <c r="R98" s="40">
        <v>3091477</v>
      </c>
      <c r="S98" s="37">
        <f t="shared" si="108"/>
        <v>91.624078056013033</v>
      </c>
      <c r="T98" s="42">
        <v>14279422</v>
      </c>
      <c r="U98" s="42">
        <v>14837386</v>
      </c>
      <c r="V98" s="37">
        <f t="shared" si="109"/>
        <v>3.9074690838326647</v>
      </c>
      <c r="W98" s="38">
        <f>(U98/U$182)*100</f>
        <v>15.389573755681038</v>
      </c>
      <c r="X98" s="41">
        <v>7550.904385299993</v>
      </c>
      <c r="Y98" s="41">
        <v>19422.390241899997</v>
      </c>
      <c r="Z98" s="37">
        <f t="shared" si="110"/>
        <v>157.21939056348359</v>
      </c>
      <c r="AA98" s="41">
        <v>94626.302794300005</v>
      </c>
      <c r="AB98" s="41">
        <v>94977.965757699872</v>
      </c>
      <c r="AC98" s="37">
        <f t="shared" si="111"/>
        <v>0.3716334179982887</v>
      </c>
      <c r="AD98" s="38">
        <f>(AB98/AB$182)*100</f>
        <v>9.7434949595553402</v>
      </c>
    </row>
    <row r="99" spans="1:30" s="9" customFormat="1">
      <c r="A99" s="3"/>
      <c r="B99" s="5" t="s">
        <v>5</v>
      </c>
      <c r="C99" s="41">
        <v>0.10996772100000002</v>
      </c>
      <c r="D99" s="41">
        <v>7.4466870000000004E-2</v>
      </c>
      <c r="E99" s="37">
        <f t="shared" si="104"/>
        <v>-32.282974201129441</v>
      </c>
      <c r="F99" s="41">
        <v>4.182137391000011</v>
      </c>
      <c r="G99" s="41">
        <v>0.60253553699999973</v>
      </c>
      <c r="H99" s="37">
        <f t="shared" si="105"/>
        <v>-85.592641258112167</v>
      </c>
      <c r="I99" s="38">
        <f>(G99/G$183)*100</f>
        <v>1.0042315478825168E-2</v>
      </c>
      <c r="J99" s="42">
        <v>2</v>
      </c>
      <c r="K99" s="42">
        <v>4</v>
      </c>
      <c r="L99" s="37">
        <f t="shared" si="106"/>
        <v>100</v>
      </c>
      <c r="M99" s="42">
        <v>27</v>
      </c>
      <c r="N99" s="42">
        <v>20</v>
      </c>
      <c r="O99" s="37">
        <f t="shared" si="107"/>
        <v>-25.925925925925924</v>
      </c>
      <c r="P99" s="38">
        <f>(N99/N$183)*100</f>
        <v>0.22948938611589212</v>
      </c>
      <c r="Q99" s="6">
        <v>1615</v>
      </c>
      <c r="R99" s="6">
        <v>783</v>
      </c>
      <c r="S99" s="37">
        <f t="shared" si="108"/>
        <v>-51.517027863777088</v>
      </c>
      <c r="T99" s="42">
        <v>238668</v>
      </c>
      <c r="U99" s="42">
        <v>15855</v>
      </c>
      <c r="V99" s="37">
        <f t="shared" si="109"/>
        <v>-93.356880687817394</v>
      </c>
      <c r="W99" s="38">
        <f>(U99/U$183)*100</f>
        <v>0.4469305553637164</v>
      </c>
      <c r="X99" s="41">
        <v>38.984027400000002</v>
      </c>
      <c r="Y99" s="41">
        <v>15.370490199999999</v>
      </c>
      <c r="Z99" s="37">
        <f t="shared" si="110"/>
        <v>-60.572338916425039</v>
      </c>
      <c r="AA99" s="41">
        <v>1340.1332975999999</v>
      </c>
      <c r="AB99" s="41">
        <v>231.33659870000002</v>
      </c>
      <c r="AC99" s="37">
        <f t="shared" si="111"/>
        <v>-82.737791896202197</v>
      </c>
      <c r="AD99" s="38">
        <f>(AB99/AB$183)*100</f>
        <v>0.18095184010182921</v>
      </c>
    </row>
    <row r="100" spans="1:30" s="9" customFormat="1">
      <c r="A100" s="3"/>
      <c r="B100" s="5" t="s">
        <v>23</v>
      </c>
      <c r="C100" s="41">
        <v>202.00817290700004</v>
      </c>
      <c r="D100" s="41">
        <v>356.06229765699993</v>
      </c>
      <c r="E100" s="37">
        <f t="shared" si="104"/>
        <v>76.261332664457541</v>
      </c>
      <c r="F100" s="41">
        <v>1543.2820741620003</v>
      </c>
      <c r="G100" s="41">
        <v>1284.4348339480002</v>
      </c>
      <c r="H100" s="37">
        <f t="shared" si="105"/>
        <v>-16.772516479500592</v>
      </c>
      <c r="I100" s="38">
        <f>(G100/G$184)*100</f>
        <v>19.519945602841176</v>
      </c>
      <c r="J100" s="42">
        <v>88</v>
      </c>
      <c r="K100" s="42">
        <v>131</v>
      </c>
      <c r="L100" s="37">
        <f t="shared" si="106"/>
        <v>48.863636363636367</v>
      </c>
      <c r="M100" s="42">
        <v>528</v>
      </c>
      <c r="N100" s="42">
        <v>714</v>
      </c>
      <c r="O100" s="37">
        <f t="shared" si="107"/>
        <v>35.227272727272727</v>
      </c>
      <c r="P100" s="38">
        <f>(N100/N$184)*100</f>
        <v>2.4670029714601616</v>
      </c>
      <c r="Q100" s="44">
        <v>64949</v>
      </c>
      <c r="R100" s="44">
        <v>175220</v>
      </c>
      <c r="S100" s="37">
        <f t="shared" si="108"/>
        <v>169.78090501778317</v>
      </c>
      <c r="T100" s="42">
        <v>724008</v>
      </c>
      <c r="U100" s="42">
        <v>866972</v>
      </c>
      <c r="V100" s="37">
        <f t="shared" si="109"/>
        <v>19.746190649827074</v>
      </c>
      <c r="W100" s="38">
        <f>(U100/U$184)*100</f>
        <v>1.0859091064974058</v>
      </c>
      <c r="X100" s="41">
        <v>1145.531566872</v>
      </c>
      <c r="Y100" s="41">
        <v>17571.690970010997</v>
      </c>
      <c r="Z100" s="37">
        <f t="shared" si="110"/>
        <v>1433.9333701639</v>
      </c>
      <c r="AA100" s="41">
        <v>30490.142848135009</v>
      </c>
      <c r="AB100" s="41">
        <v>46439.886505192</v>
      </c>
      <c r="AC100" s="37">
        <f t="shared" si="111"/>
        <v>52.311147692876716</v>
      </c>
      <c r="AD100" s="38">
        <f>(AB100/AB$184)*100</f>
        <v>2.5420703224642605</v>
      </c>
    </row>
    <row r="101" spans="1:30" s="9" customFormat="1">
      <c r="A101" s="3"/>
      <c r="B101" s="5"/>
      <c r="C101" s="41"/>
      <c r="D101" s="41"/>
      <c r="E101" s="37"/>
      <c r="F101" s="41"/>
      <c r="G101" s="41"/>
      <c r="H101" s="37"/>
      <c r="I101" s="38"/>
      <c r="J101" s="42"/>
      <c r="K101" s="42"/>
      <c r="L101" s="37"/>
      <c r="M101" s="42"/>
      <c r="N101" s="42"/>
      <c r="O101" s="37"/>
      <c r="P101" s="38"/>
      <c r="Q101" s="44"/>
      <c r="R101" s="44"/>
      <c r="S101" s="37"/>
      <c r="T101" s="42"/>
      <c r="U101" s="42"/>
      <c r="V101" s="37"/>
      <c r="W101" s="38"/>
      <c r="X101" s="41"/>
      <c r="Y101" s="41"/>
      <c r="Z101" s="37"/>
      <c r="AA101" s="41"/>
      <c r="AB101" s="41"/>
      <c r="AC101" s="37"/>
      <c r="AD101" s="38"/>
    </row>
    <row r="102" spans="1:30" s="9" customFormat="1" ht="15">
      <c r="A102" s="3">
        <v>15</v>
      </c>
      <c r="B102" s="4" t="s">
        <v>17</v>
      </c>
      <c r="C102" s="32">
        <f>C103+C104+C105+C106+C107</f>
        <v>775.41518700799861</v>
      </c>
      <c r="D102" s="32">
        <f>D103+D104+D105+D106+D107</f>
        <v>1213.1903763939997</v>
      </c>
      <c r="E102" s="33">
        <f t="shared" ref="E102:E107" si="112">((D102-C102)/C102)*100</f>
        <v>56.456875841598055</v>
      </c>
      <c r="F102" s="32">
        <f>F103+F104+F105+F106+F107</f>
        <v>5583.5883027230002</v>
      </c>
      <c r="G102" s="32">
        <f>G103+G104+G105+G106+G107</f>
        <v>6826.8824398400002</v>
      </c>
      <c r="H102" s="33">
        <f t="shared" ref="H102:H107" si="113">((G102-F102)/F102)*100</f>
        <v>22.26693784910093</v>
      </c>
      <c r="I102" s="34">
        <f>(G102/G$179)*100</f>
        <v>2.4532600079319304</v>
      </c>
      <c r="J102" s="35">
        <f>J103+J104+J105+J106+J107</f>
        <v>73393</v>
      </c>
      <c r="K102" s="35">
        <f>K103+K104+K105+K106+K107</f>
        <v>98005</v>
      </c>
      <c r="L102" s="33">
        <f t="shared" ref="L102:L107" si="114">((K102-J102)/J102)*100</f>
        <v>33.534533266115297</v>
      </c>
      <c r="M102" s="35">
        <f>M103+M104+M105+M106+M107</f>
        <v>597531</v>
      </c>
      <c r="N102" s="35">
        <f>N103+N104+N105+N106+N107</f>
        <v>645036</v>
      </c>
      <c r="O102" s="33">
        <f t="shared" ref="O102:O107" si="115">((N102-M102)/M102)*100</f>
        <v>7.9502151352816837</v>
      </c>
      <c r="P102" s="34">
        <f>(N102/N$179)*100</f>
        <v>2.2899998306559759</v>
      </c>
      <c r="Q102" s="35">
        <f>Q103+Q104+Q105+Q106+Q107</f>
        <v>550642</v>
      </c>
      <c r="R102" s="35">
        <f>R103+R104+R105+R106+R107</f>
        <v>681955</v>
      </c>
      <c r="S102" s="33">
        <f t="shared" ref="S102:S107" si="116">((R102-Q102)/Q102)*100</f>
        <v>23.847254659107005</v>
      </c>
      <c r="T102" s="35">
        <f>T103+T104+T105+T106+T107</f>
        <v>5881275</v>
      </c>
      <c r="U102" s="35">
        <f>U103+U104+U105+U106+U107</f>
        <v>4236524</v>
      </c>
      <c r="V102" s="33">
        <f t="shared" ref="V102:V107" si="117">((U102-T102)/T102)*100</f>
        <v>-27.965891749663125</v>
      </c>
      <c r="W102" s="34">
        <f>(U102/U$179)*100</f>
        <v>2.3562709949355618</v>
      </c>
      <c r="X102" s="32">
        <f>X103+X104+X105+X106+X107</f>
        <v>33498.390828559939</v>
      </c>
      <c r="Y102" s="32">
        <f>Y103+Y104+Y105+Y106+Y107</f>
        <v>30844.479821400007</v>
      </c>
      <c r="Z102" s="33">
        <f t="shared" ref="Z102:Z107" si="118">((Y102-X102)/X102)*100</f>
        <v>-7.9225029666119644</v>
      </c>
      <c r="AA102" s="32">
        <f>AA103+AA104+AA105+AA106+AA107</f>
        <v>303440.8216693445</v>
      </c>
      <c r="AB102" s="32">
        <f>AB103+AB104+AB105+AB106+AB107</f>
        <v>324502.93680199154</v>
      </c>
      <c r="AC102" s="33">
        <f t="shared" ref="AC102:AC107" si="119">((AB102-AA102)/AA102)*100</f>
        <v>6.9410948127467691</v>
      </c>
      <c r="AD102" s="34">
        <f>(AB102/AB$179)*100</f>
        <v>6.567793212169196</v>
      </c>
    </row>
    <row r="103" spans="1:30" s="10" customFormat="1" ht="15">
      <c r="A103" s="3"/>
      <c r="B103" s="5" t="s">
        <v>2</v>
      </c>
      <c r="C103" s="41">
        <v>194.74954841399918</v>
      </c>
      <c r="D103" s="41">
        <v>233.31088970000002</v>
      </c>
      <c r="E103" s="37">
        <f t="shared" si="112"/>
        <v>19.800477895859878</v>
      </c>
      <c r="F103" s="41">
        <v>1169.5235879519998</v>
      </c>
      <c r="G103" s="41">
        <v>1508.9688600999998</v>
      </c>
      <c r="H103" s="37">
        <f t="shared" si="113"/>
        <v>29.024234794820714</v>
      </c>
      <c r="I103" s="38">
        <f>(G103/G$180)*100</f>
        <v>3.5583289602525934</v>
      </c>
      <c r="J103" s="42">
        <v>270</v>
      </c>
      <c r="K103" s="42">
        <v>819</v>
      </c>
      <c r="L103" s="37">
        <f t="shared" si="114"/>
        <v>203.33333333333331</v>
      </c>
      <c r="M103" s="42">
        <v>2011</v>
      </c>
      <c r="N103" s="42">
        <v>5628</v>
      </c>
      <c r="O103" s="37">
        <f t="shared" si="115"/>
        <v>179.86076578816511</v>
      </c>
      <c r="P103" s="38">
        <f>(N103/N$180)*100</f>
        <v>0.46670962252744658</v>
      </c>
      <c r="Q103" s="40">
        <v>0</v>
      </c>
      <c r="R103" s="40">
        <v>0</v>
      </c>
      <c r="S103" s="23" t="s">
        <v>42</v>
      </c>
      <c r="T103" s="42">
        <v>0</v>
      </c>
      <c r="U103" s="42">
        <v>0</v>
      </c>
      <c r="V103" s="23" t="s">
        <v>42</v>
      </c>
      <c r="W103" s="23" t="s">
        <v>42</v>
      </c>
      <c r="X103" s="41">
        <v>433.0355870089914</v>
      </c>
      <c r="Y103" s="41">
        <v>562.74260140000001</v>
      </c>
      <c r="Z103" s="37">
        <f t="shared" si="118"/>
        <v>29.952968828013532</v>
      </c>
      <c r="AA103" s="41">
        <v>2649.9967067419948</v>
      </c>
      <c r="AB103" s="41">
        <v>3603.6689213000004</v>
      </c>
      <c r="AC103" s="37">
        <f t="shared" si="119"/>
        <v>35.987675461321082</v>
      </c>
      <c r="AD103" s="38">
        <f>(AB103/AB$180)*100</f>
        <v>8.7188540892993327</v>
      </c>
    </row>
    <row r="104" spans="1:30">
      <c r="A104" s="3"/>
      <c r="B104" s="5" t="s">
        <v>3</v>
      </c>
      <c r="C104" s="41">
        <v>531.50465552599894</v>
      </c>
      <c r="D104" s="41">
        <v>837.50793969999984</v>
      </c>
      <c r="E104" s="37">
        <f t="shared" si="112"/>
        <v>57.573020479221846</v>
      </c>
      <c r="F104" s="41">
        <v>3961.5045717409998</v>
      </c>
      <c r="G104" s="41">
        <v>4719.3293557000006</v>
      </c>
      <c r="H104" s="37">
        <f t="shared" si="113"/>
        <v>19.129721302478579</v>
      </c>
      <c r="I104" s="38">
        <f>(G104/G$181)*100</f>
        <v>6.6080956289493384</v>
      </c>
      <c r="J104" s="42">
        <v>73041</v>
      </c>
      <c r="K104" s="42">
        <v>97185</v>
      </c>
      <c r="L104" s="37">
        <f t="shared" si="114"/>
        <v>33.055407237031261</v>
      </c>
      <c r="M104" s="42">
        <v>594513</v>
      </c>
      <c r="N104" s="42">
        <v>638999</v>
      </c>
      <c r="O104" s="37">
        <f t="shared" si="115"/>
        <v>7.4827632028231506</v>
      </c>
      <c r="P104" s="38">
        <f>(N104/N$181)*100</f>
        <v>2.3734827701224481</v>
      </c>
      <c r="Q104" s="40">
        <v>0</v>
      </c>
      <c r="R104" s="40">
        <v>0</v>
      </c>
      <c r="S104" s="23" t="s">
        <v>42</v>
      </c>
      <c r="T104" s="42">
        <v>0</v>
      </c>
      <c r="U104" s="42">
        <v>0</v>
      </c>
      <c r="V104" s="23" t="s">
        <v>42</v>
      </c>
      <c r="W104" s="23" t="s">
        <v>42</v>
      </c>
      <c r="X104" s="41">
        <v>24011.633860890943</v>
      </c>
      <c r="Y104" s="41">
        <v>29775.832926400002</v>
      </c>
      <c r="Z104" s="37">
        <f t="shared" si="118"/>
        <v>24.005859405084156</v>
      </c>
      <c r="AA104" s="41">
        <v>180369.49540619701</v>
      </c>
      <c r="AB104" s="41">
        <v>219078.6909473</v>
      </c>
      <c r="AC104" s="37">
        <f t="shared" si="119"/>
        <v>21.461054406083928</v>
      </c>
      <c r="AD104" s="38">
        <f>(AB104/AB$181)*100</f>
        <v>11.120695051042627</v>
      </c>
    </row>
    <row r="105" spans="1:30">
      <c r="A105" s="3"/>
      <c r="B105" s="5" t="s">
        <v>4</v>
      </c>
      <c r="C105" s="41">
        <v>32.049968574000012</v>
      </c>
      <c r="D105" s="41">
        <v>101.61513958599976</v>
      </c>
      <c r="E105" s="37">
        <f t="shared" si="112"/>
        <v>217.05222846437766</v>
      </c>
      <c r="F105" s="41">
        <v>325.42772259299994</v>
      </c>
      <c r="G105" s="41">
        <v>483.88355705899994</v>
      </c>
      <c r="H105" s="37">
        <f t="shared" si="113"/>
        <v>48.691559896442712</v>
      </c>
      <c r="I105" s="38">
        <f>(G105/G$182)*100</f>
        <v>0.31860888923275144</v>
      </c>
      <c r="J105" s="42">
        <v>5</v>
      </c>
      <c r="K105" s="42">
        <v>0</v>
      </c>
      <c r="L105" s="37">
        <f t="shared" si="114"/>
        <v>-100</v>
      </c>
      <c r="M105" s="42">
        <v>112</v>
      </c>
      <c r="N105" s="42">
        <v>17</v>
      </c>
      <c r="O105" s="37">
        <f t="shared" si="115"/>
        <v>-84.821428571428569</v>
      </c>
      <c r="P105" s="38">
        <f>(N105/N$182)*100</f>
        <v>1.098901098901099</v>
      </c>
      <c r="Q105" s="40">
        <v>22308</v>
      </c>
      <c r="R105" s="40">
        <v>696175</v>
      </c>
      <c r="S105" s="37">
        <f t="shared" si="116"/>
        <v>3020.7414380491305</v>
      </c>
      <c r="T105" s="42">
        <v>210613</v>
      </c>
      <c r="U105" s="42">
        <v>2061696</v>
      </c>
      <c r="V105" s="37">
        <f t="shared" si="117"/>
        <v>878.90253688043958</v>
      </c>
      <c r="W105" s="38">
        <f>(U105/U$182)*100</f>
        <v>2.1384240225193691</v>
      </c>
      <c r="X105" s="41">
        <v>1933.2572534000012</v>
      </c>
      <c r="Y105" s="41">
        <v>3411.8021568000045</v>
      </c>
      <c r="Z105" s="37">
        <f t="shared" si="118"/>
        <v>76.479470117062803</v>
      </c>
      <c r="AA105" s="41">
        <v>20271.7894457</v>
      </c>
      <c r="AB105" s="41">
        <v>37754.928860400003</v>
      </c>
      <c r="AC105" s="37">
        <f t="shared" si="119"/>
        <v>86.243690827247036</v>
      </c>
      <c r="AD105" s="38">
        <f>(AB105/AB$182)*100</f>
        <v>3.8731610654638078</v>
      </c>
    </row>
    <row r="106" spans="1:30">
      <c r="A106" s="3"/>
      <c r="B106" s="5" t="s">
        <v>5</v>
      </c>
      <c r="C106" s="41">
        <v>0</v>
      </c>
      <c r="D106" s="41">
        <v>0</v>
      </c>
      <c r="E106" s="23" t="s">
        <v>42</v>
      </c>
      <c r="F106" s="41">
        <v>0</v>
      </c>
      <c r="G106" s="41">
        <v>0</v>
      </c>
      <c r="H106" s="23" t="s">
        <v>42</v>
      </c>
      <c r="I106" s="38">
        <f>(G106/G$183)*100</f>
        <v>0</v>
      </c>
      <c r="J106" s="42">
        <v>0</v>
      </c>
      <c r="K106" s="42">
        <v>0</v>
      </c>
      <c r="L106" s="23" t="s">
        <v>42</v>
      </c>
      <c r="M106" s="42">
        <v>0</v>
      </c>
      <c r="N106" s="42">
        <v>0</v>
      </c>
      <c r="O106" s="23" t="s">
        <v>42</v>
      </c>
      <c r="P106" s="38">
        <f>(N106/N$183)*100</f>
        <v>0</v>
      </c>
      <c r="Q106" s="40">
        <v>0</v>
      </c>
      <c r="R106" s="40">
        <v>0</v>
      </c>
      <c r="S106" s="23" t="s">
        <v>42</v>
      </c>
      <c r="T106" s="42">
        <v>0</v>
      </c>
      <c r="U106" s="42">
        <v>0</v>
      </c>
      <c r="V106" s="23" t="s">
        <v>42</v>
      </c>
      <c r="W106" s="38">
        <f>(U106/U$183)*100</f>
        <v>0</v>
      </c>
      <c r="X106" s="41">
        <v>0</v>
      </c>
      <c r="Y106" s="41">
        <v>0</v>
      </c>
      <c r="Z106" s="23" t="s">
        <v>42</v>
      </c>
      <c r="AA106" s="41">
        <v>0</v>
      </c>
      <c r="AB106" s="41">
        <v>0</v>
      </c>
      <c r="AC106" s="23" t="s">
        <v>42</v>
      </c>
      <c r="AD106" s="38">
        <f>(AB106/AB$183)*100</f>
        <v>0</v>
      </c>
    </row>
    <row r="107" spans="1:30" s="2" customFormat="1" ht="15">
      <c r="A107" s="3"/>
      <c r="B107" s="5" t="s">
        <v>23</v>
      </c>
      <c r="C107" s="41">
        <v>17.111014494000578</v>
      </c>
      <c r="D107" s="41">
        <v>40.756407407999987</v>
      </c>
      <c r="E107" s="37">
        <f t="shared" si="112"/>
        <v>138.18814145876564</v>
      </c>
      <c r="F107" s="41">
        <v>127.13242043700001</v>
      </c>
      <c r="G107" s="41">
        <v>114.70066698100005</v>
      </c>
      <c r="H107" s="37">
        <f t="shared" si="113"/>
        <v>-9.7785863065200296</v>
      </c>
      <c r="I107" s="38">
        <f>(G107/G$184)*100</f>
        <v>1.7431408125212564</v>
      </c>
      <c r="J107" s="42">
        <v>77</v>
      </c>
      <c r="K107" s="42">
        <v>1</v>
      </c>
      <c r="L107" s="37">
        <f t="shared" si="114"/>
        <v>-98.701298701298697</v>
      </c>
      <c r="M107" s="42">
        <v>895</v>
      </c>
      <c r="N107" s="42">
        <v>392</v>
      </c>
      <c r="O107" s="37">
        <f t="shared" si="115"/>
        <v>-56.201117318435756</v>
      </c>
      <c r="P107" s="38">
        <f>(N107/N$184)*100</f>
        <v>1.3544330039389123</v>
      </c>
      <c r="Q107" s="40">
        <v>528334</v>
      </c>
      <c r="R107" s="40">
        <v>-14220</v>
      </c>
      <c r="S107" s="37">
        <f t="shared" si="116"/>
        <v>-102.69147925365394</v>
      </c>
      <c r="T107" s="42">
        <v>5670662</v>
      </c>
      <c r="U107" s="42">
        <v>2174828</v>
      </c>
      <c r="V107" s="37">
        <f t="shared" si="117"/>
        <v>-61.647722964267658</v>
      </c>
      <c r="W107" s="38">
        <f>(U107/U$184)*100</f>
        <v>2.7240389888780028</v>
      </c>
      <c r="X107" s="41">
        <v>7120.4641272600029</v>
      </c>
      <c r="Y107" s="41">
        <v>-2905.8978632000035</v>
      </c>
      <c r="Z107" s="37">
        <f t="shared" si="118"/>
        <v>-140.81051194507191</v>
      </c>
      <c r="AA107" s="41">
        <v>100149.54011070549</v>
      </c>
      <c r="AB107" s="41">
        <v>64065.64807299152</v>
      </c>
      <c r="AC107" s="37">
        <f t="shared" si="119"/>
        <v>-36.030012716810049</v>
      </c>
      <c r="AD107" s="38">
        <f>(AB107/AB$184)*100</f>
        <v>3.5068858886548657</v>
      </c>
    </row>
    <row r="108" spans="1:30" s="2" customFormat="1" ht="15">
      <c r="A108" s="3"/>
      <c r="B108" s="5"/>
      <c r="C108" s="41"/>
      <c r="D108" s="41"/>
      <c r="E108" s="37"/>
      <c r="F108" s="41"/>
      <c r="G108" s="41"/>
      <c r="H108" s="37"/>
      <c r="I108" s="38"/>
      <c r="J108" s="42"/>
      <c r="K108" s="42"/>
      <c r="L108" s="37"/>
      <c r="M108" s="42"/>
      <c r="N108" s="42"/>
      <c r="O108" s="37"/>
      <c r="P108" s="38"/>
      <c r="Q108" s="40"/>
      <c r="R108" s="40"/>
      <c r="S108" s="37"/>
      <c r="T108" s="42"/>
      <c r="U108" s="42"/>
      <c r="V108" s="37"/>
      <c r="W108" s="38"/>
      <c r="X108" s="41"/>
      <c r="Y108" s="41"/>
      <c r="Z108" s="37"/>
      <c r="AA108" s="41"/>
      <c r="AB108" s="41"/>
      <c r="AC108" s="37"/>
      <c r="AD108" s="38"/>
    </row>
    <row r="109" spans="1:30" s="2" customFormat="1" ht="15">
      <c r="A109" s="3">
        <v>16</v>
      </c>
      <c r="B109" s="4" t="s">
        <v>19</v>
      </c>
      <c r="C109" s="32">
        <f>C110+C111+C112+C113+C114</f>
        <v>189.64362868799995</v>
      </c>
      <c r="D109" s="32">
        <f>D110+D111+D112+D113+D114</f>
        <v>398.40507701199999</v>
      </c>
      <c r="E109" s="33">
        <f t="shared" ref="E109:E114" si="120">((D109-C109)/C109)*100</f>
        <v>110.08091849341935</v>
      </c>
      <c r="F109" s="32">
        <f>F110+F111+F112+F113+F114</f>
        <v>1778.6266218070002</v>
      </c>
      <c r="G109" s="32">
        <f>G110+G111+G112+G113+G114</f>
        <v>1996.2017074299999</v>
      </c>
      <c r="H109" s="33">
        <f t="shared" ref="H109:H114" si="121">((G109-F109)/F109)*100</f>
        <v>12.232757733152209</v>
      </c>
      <c r="I109" s="34">
        <f>(G109/G$179)*100</f>
        <v>0.7173408740751992</v>
      </c>
      <c r="J109" s="35">
        <f>J110+J111+J112+J113+J114</f>
        <v>18366</v>
      </c>
      <c r="K109" s="35">
        <f>K110+K111+K112+K113+K114</f>
        <v>38334</v>
      </c>
      <c r="L109" s="33">
        <f t="shared" ref="L109:L114" si="122">((K109-J109)/J109)*100</f>
        <v>108.72263966024175</v>
      </c>
      <c r="M109" s="35">
        <f>M110+M111+M112+M113+M114</f>
        <v>194312</v>
      </c>
      <c r="N109" s="35">
        <f>N110+N111+N112+N113+N114</f>
        <v>247824</v>
      </c>
      <c r="O109" s="33">
        <f t="shared" ref="O109:O114" si="123">((N109-M109)/M109)*100</f>
        <v>27.539215282638231</v>
      </c>
      <c r="P109" s="34">
        <f>(N109/N$179)*100</f>
        <v>0.87982208439914456</v>
      </c>
      <c r="Q109" s="35">
        <f>Q110+Q111+Q112+Q113+Q114</f>
        <v>440369</v>
      </c>
      <c r="R109" s="35">
        <f>R110+R111+R112+R113+R114</f>
        <v>487753</v>
      </c>
      <c r="S109" s="33">
        <f t="shared" ref="S109:S114" si="124">((R109-Q109)/Q109)*100</f>
        <v>10.760067125524277</v>
      </c>
      <c r="T109" s="35">
        <f>T110+T111+T112+T113+T114</f>
        <v>3934013</v>
      </c>
      <c r="U109" s="35">
        <f>U110+U111+U112+U113+U114</f>
        <v>2543723</v>
      </c>
      <c r="V109" s="33">
        <f t="shared" ref="V109:V114" si="125">((U109-T109)/T109)*100</f>
        <v>-35.340249256929248</v>
      </c>
      <c r="W109" s="34">
        <f>(U109/U$179)*100</f>
        <v>1.4147685045689513</v>
      </c>
      <c r="X109" s="32">
        <f>X110+X111+X112+X113+X114</f>
        <v>4352.0903560000006</v>
      </c>
      <c r="Y109" s="32">
        <f>Y110+Y111+Y112+Y113+Y114</f>
        <v>23867.707157754001</v>
      </c>
      <c r="Z109" s="33">
        <f t="shared" ref="Z109:Z114" si="126">((Y109-X109)/X109)*100</f>
        <v>448.41938483305694</v>
      </c>
      <c r="AA109" s="32">
        <f>AA110+AA111+AA112+AA113+AA114</f>
        <v>151715.96500460003</v>
      </c>
      <c r="AB109" s="32">
        <f>AB110+AB111+AB112+AB113+AB114</f>
        <v>185905.43229073501</v>
      </c>
      <c r="AC109" s="33">
        <f t="shared" ref="AC109:AC114" si="127">((AB109-AA109)/AA109)*100</f>
        <v>22.535180977887435</v>
      </c>
      <c r="AD109" s="34">
        <f>(AB109/AB$179)*100</f>
        <v>3.762642176176989</v>
      </c>
    </row>
    <row r="110" spans="1:30">
      <c r="A110" s="3"/>
      <c r="B110" s="5" t="s">
        <v>2</v>
      </c>
      <c r="C110" s="41">
        <v>0.38516890000000004</v>
      </c>
      <c r="D110" s="41">
        <v>20.029628346999999</v>
      </c>
      <c r="E110" s="37">
        <f t="shared" si="120"/>
        <v>5100.2195262909336</v>
      </c>
      <c r="F110" s="41">
        <v>14.911730972000001</v>
      </c>
      <c r="G110" s="41">
        <v>109.597411209</v>
      </c>
      <c r="H110" s="37">
        <f t="shared" si="121"/>
        <v>634.97444002170391</v>
      </c>
      <c r="I110" s="38">
        <f>(G110/G$180)*100</f>
        <v>0.25844379734108797</v>
      </c>
      <c r="J110" s="42">
        <v>14</v>
      </c>
      <c r="K110" s="42">
        <v>282</v>
      </c>
      <c r="L110" s="37">
        <f t="shared" si="122"/>
        <v>1914.2857142857142</v>
      </c>
      <c r="M110" s="42">
        <v>462</v>
      </c>
      <c r="N110" s="42">
        <v>1623</v>
      </c>
      <c r="O110" s="37">
        <f t="shared" si="123"/>
        <v>251.2987012987013</v>
      </c>
      <c r="P110" s="38">
        <f>(N110/N$180)*100</f>
        <v>0.13458950201884254</v>
      </c>
      <c r="Q110" s="40">
        <v>0</v>
      </c>
      <c r="R110" s="40">
        <v>0</v>
      </c>
      <c r="S110" s="23" t="s">
        <v>42</v>
      </c>
      <c r="T110" s="42">
        <v>0</v>
      </c>
      <c r="U110" s="42">
        <v>0</v>
      </c>
      <c r="V110" s="23" t="s">
        <v>42</v>
      </c>
      <c r="W110" s="23" t="s">
        <v>42</v>
      </c>
      <c r="X110" s="41">
        <v>0.4267804</v>
      </c>
      <c r="Y110" s="41">
        <v>10.1806628</v>
      </c>
      <c r="Z110" s="37">
        <f t="shared" si="126"/>
        <v>2285.4569703763341</v>
      </c>
      <c r="AA110" s="41">
        <v>15.9299622</v>
      </c>
      <c r="AB110" s="41">
        <v>43.522656000000005</v>
      </c>
      <c r="AC110" s="37">
        <f t="shared" si="127"/>
        <v>173.2125503725301</v>
      </c>
      <c r="AD110" s="38">
        <f>(AB110/AB$180)*100</f>
        <v>0.10530037457100186</v>
      </c>
    </row>
    <row r="111" spans="1:30">
      <c r="A111" s="3"/>
      <c r="B111" s="5" t="s">
        <v>3</v>
      </c>
      <c r="C111" s="41">
        <v>129.40236447099997</v>
      </c>
      <c r="D111" s="41">
        <v>300.20829048400003</v>
      </c>
      <c r="E111" s="37">
        <f t="shared" si="120"/>
        <v>131.99598532164296</v>
      </c>
      <c r="F111" s="41">
        <v>1294.9548048030001</v>
      </c>
      <c r="G111" s="41">
        <v>1440.395191522</v>
      </c>
      <c r="H111" s="37">
        <f t="shared" si="121"/>
        <v>11.231309863445432</v>
      </c>
      <c r="I111" s="38">
        <f>(G111/G$181)*100</f>
        <v>2.0168690192304588</v>
      </c>
      <c r="J111" s="42">
        <v>18337</v>
      </c>
      <c r="K111" s="42">
        <v>38034</v>
      </c>
      <c r="L111" s="37">
        <f t="shared" si="122"/>
        <v>107.41669847848611</v>
      </c>
      <c r="M111" s="42">
        <v>193665</v>
      </c>
      <c r="N111" s="42">
        <v>246030</v>
      </c>
      <c r="O111" s="37">
        <f t="shared" si="123"/>
        <v>27.03895902718612</v>
      </c>
      <c r="P111" s="38">
        <f>(N111/N$181)*100</f>
        <v>0.91384801217721146</v>
      </c>
      <c r="Q111" s="40">
        <v>0</v>
      </c>
      <c r="R111" s="40">
        <v>0</v>
      </c>
      <c r="S111" s="23" t="s">
        <v>42</v>
      </c>
      <c r="T111" s="42">
        <v>0</v>
      </c>
      <c r="U111" s="42">
        <v>0</v>
      </c>
      <c r="V111" s="23" t="s">
        <v>42</v>
      </c>
      <c r="W111" s="23" t="s">
        <v>42</v>
      </c>
      <c r="X111" s="41">
        <v>5142.4383475000004</v>
      </c>
      <c r="Y111" s="41">
        <v>6040.5970604539998</v>
      </c>
      <c r="Z111" s="37">
        <f t="shared" si="126"/>
        <v>17.46561946417189</v>
      </c>
      <c r="AA111" s="41">
        <v>38608.642144899997</v>
      </c>
      <c r="AB111" s="41">
        <v>57593.229095435003</v>
      </c>
      <c r="AC111" s="37">
        <f t="shared" si="127"/>
        <v>49.171858671654348</v>
      </c>
      <c r="AD111" s="38">
        <f>(AB111/AB$181)*100</f>
        <v>2.9235008434902365</v>
      </c>
    </row>
    <row r="112" spans="1:30">
      <c r="A112" s="3"/>
      <c r="B112" s="5" t="s">
        <v>4</v>
      </c>
      <c r="C112" s="41">
        <v>49.987836203000001</v>
      </c>
      <c r="D112" s="41">
        <v>68.164273238999996</v>
      </c>
      <c r="E112" s="37">
        <f t="shared" si="120"/>
        <v>36.36172000361389</v>
      </c>
      <c r="F112" s="41">
        <v>409.07293475400002</v>
      </c>
      <c r="G112" s="41">
        <v>375.449641789</v>
      </c>
      <c r="H112" s="37">
        <f t="shared" si="121"/>
        <v>-8.2193883066890532</v>
      </c>
      <c r="I112" s="38">
        <f>(G112/G$182)*100</f>
        <v>0.24721152762511053</v>
      </c>
      <c r="J112" s="42">
        <v>2</v>
      </c>
      <c r="K112" s="42">
        <v>0</v>
      </c>
      <c r="L112" s="37">
        <f t="shared" si="122"/>
        <v>-100</v>
      </c>
      <c r="M112" s="42">
        <v>9</v>
      </c>
      <c r="N112" s="42">
        <v>1</v>
      </c>
      <c r="O112" s="37">
        <f t="shared" si="123"/>
        <v>-88.888888888888886</v>
      </c>
      <c r="P112" s="38">
        <f>(N112/N$182)*100</f>
        <v>6.464124111182934E-2</v>
      </c>
      <c r="Q112" s="40">
        <v>356364</v>
      </c>
      <c r="R112" s="40">
        <v>412658</v>
      </c>
      <c r="S112" s="37">
        <f t="shared" si="124"/>
        <v>15.796769595133068</v>
      </c>
      <c r="T112" s="42">
        <v>2770523</v>
      </c>
      <c r="U112" s="42">
        <v>1931409</v>
      </c>
      <c r="V112" s="37">
        <f t="shared" si="125"/>
        <v>-30.287205700873081</v>
      </c>
      <c r="W112" s="38">
        <f>(U112/U$182)*100</f>
        <v>2.0032882650546502</v>
      </c>
      <c r="X112" s="41">
        <v>3334.1731918999999</v>
      </c>
      <c r="Y112" s="41">
        <v>3585.8944647999997</v>
      </c>
      <c r="Z112" s="37">
        <f t="shared" si="126"/>
        <v>7.5497359738698773</v>
      </c>
      <c r="AA112" s="41">
        <v>33458.124224700005</v>
      </c>
      <c r="AB112" s="41">
        <v>24007.4873362</v>
      </c>
      <c r="AC112" s="37">
        <f t="shared" si="127"/>
        <v>-28.246164743220127</v>
      </c>
      <c r="AD112" s="38">
        <f>(AB112/AB$182)*100</f>
        <v>2.4628536733309612</v>
      </c>
    </row>
    <row r="113" spans="1:30" s="2" customFormat="1" ht="15">
      <c r="A113" s="3"/>
      <c r="B113" s="5" t="s">
        <v>5</v>
      </c>
      <c r="C113" s="41">
        <v>7.9485739999999999E-2</v>
      </c>
      <c r="D113" s="41">
        <v>4.8594203999999995E-2</v>
      </c>
      <c r="E113" s="37">
        <f t="shared" si="120"/>
        <v>-38.864249109337102</v>
      </c>
      <c r="F113" s="41">
        <v>0.67127759600000003</v>
      </c>
      <c r="G113" s="41">
        <v>0.66782541100000004</v>
      </c>
      <c r="H113" s="37">
        <f t="shared" si="121"/>
        <v>-0.51427085017745722</v>
      </c>
      <c r="I113" s="38">
        <f>(G113/G$183)*100</f>
        <v>1.1130486170873078E-2</v>
      </c>
      <c r="J113" s="42">
        <v>13</v>
      </c>
      <c r="K113" s="42">
        <v>18</v>
      </c>
      <c r="L113" s="37">
        <f t="shared" si="122"/>
        <v>38.461538461538467</v>
      </c>
      <c r="M113" s="42">
        <v>176</v>
      </c>
      <c r="N113" s="42">
        <v>170</v>
      </c>
      <c r="O113" s="37">
        <f t="shared" si="123"/>
        <v>-3.4090909090909087</v>
      </c>
      <c r="P113" s="38">
        <f>(N113/N$183)*100</f>
        <v>1.9506597819850833</v>
      </c>
      <c r="Q113" s="40">
        <v>30407</v>
      </c>
      <c r="R113" s="40">
        <v>39899</v>
      </c>
      <c r="S113" s="37">
        <f t="shared" si="124"/>
        <v>31.216496201532539</v>
      </c>
      <c r="T113" s="42">
        <v>1068929</v>
      </c>
      <c r="U113" s="42">
        <v>522104</v>
      </c>
      <c r="V113" s="37">
        <f t="shared" si="125"/>
        <v>-51.15634434092442</v>
      </c>
      <c r="W113" s="38">
        <f>(U113/U$183)*100</f>
        <v>14.717390771215246</v>
      </c>
      <c r="X113" s="41">
        <v>-13415.759892299999</v>
      </c>
      <c r="Y113" s="41">
        <v>7931.8013575000004</v>
      </c>
      <c r="Z113" s="37">
        <f t="shared" si="126"/>
        <v>-159.12301219741173</v>
      </c>
      <c r="AA113" s="41">
        <v>59184.417001700007</v>
      </c>
      <c r="AB113" s="41">
        <v>86249.600564699998</v>
      </c>
      <c r="AC113" s="37">
        <f t="shared" si="127"/>
        <v>45.730252884340437</v>
      </c>
      <c r="AD113" s="38">
        <f>(AB113/AB$183)*100</f>
        <v>67.464569021651442</v>
      </c>
    </row>
    <row r="114" spans="1:30">
      <c r="A114" s="3"/>
      <c r="B114" s="5" t="s">
        <v>23</v>
      </c>
      <c r="C114" s="41">
        <v>9.788773373999998</v>
      </c>
      <c r="D114" s="41">
        <v>9.9542907379999992</v>
      </c>
      <c r="E114" s="37">
        <f t="shared" si="120"/>
        <v>1.690889733330966</v>
      </c>
      <c r="F114" s="41">
        <v>59.015873682000013</v>
      </c>
      <c r="G114" s="41">
        <v>70.091637499000001</v>
      </c>
      <c r="H114" s="37">
        <f t="shared" si="121"/>
        <v>18.76743175349808</v>
      </c>
      <c r="I114" s="38">
        <f>(G114/G$184)*100</f>
        <v>1.0652038663488419</v>
      </c>
      <c r="J114" s="42">
        <v>0</v>
      </c>
      <c r="K114" s="42">
        <v>0</v>
      </c>
      <c r="L114" s="23" t="s">
        <v>42</v>
      </c>
      <c r="M114" s="42">
        <v>0</v>
      </c>
      <c r="N114" s="42">
        <v>0</v>
      </c>
      <c r="O114" s="23" t="s">
        <v>42</v>
      </c>
      <c r="P114" s="38">
        <f>(N114/N$184)*100</f>
        <v>0</v>
      </c>
      <c r="Q114" s="40">
        <v>53598</v>
      </c>
      <c r="R114" s="40">
        <v>35196</v>
      </c>
      <c r="S114" s="37">
        <f t="shared" si="124"/>
        <v>-34.333370648158514</v>
      </c>
      <c r="T114" s="42">
        <v>94561</v>
      </c>
      <c r="U114" s="42">
        <v>90210</v>
      </c>
      <c r="V114" s="37">
        <f t="shared" si="125"/>
        <v>-4.6012626770021461</v>
      </c>
      <c r="W114" s="38">
        <f>(U114/U$184)*100</f>
        <v>0.11299080073766045</v>
      </c>
      <c r="X114" s="41">
        <v>9290.8119284999993</v>
      </c>
      <c r="Y114" s="41">
        <v>6299.2336122000006</v>
      </c>
      <c r="Z114" s="37">
        <f t="shared" si="126"/>
        <v>-32.199320568778198</v>
      </c>
      <c r="AA114" s="41">
        <v>20448.851671100001</v>
      </c>
      <c r="AB114" s="41">
        <v>18011.592638399998</v>
      </c>
      <c r="AC114" s="37">
        <f t="shared" si="127"/>
        <v>-11.918806355980069</v>
      </c>
      <c r="AD114" s="38">
        <f>(AB114/AB$184)*100</f>
        <v>0.98593555135569511</v>
      </c>
    </row>
    <row r="115" spans="1:30">
      <c r="A115" s="3"/>
      <c r="B115" s="5"/>
      <c r="C115" s="25"/>
      <c r="D115" s="25"/>
      <c r="E115" s="23"/>
      <c r="F115" s="25"/>
      <c r="G115" s="25"/>
      <c r="H115" s="23"/>
      <c r="I115" s="24"/>
      <c r="J115" s="26"/>
      <c r="K115" s="26"/>
      <c r="L115" s="23"/>
      <c r="M115" s="26"/>
      <c r="N115" s="26"/>
      <c r="O115" s="23"/>
      <c r="P115" s="24"/>
      <c r="Q115" s="26"/>
      <c r="R115" s="7"/>
      <c r="S115" s="23"/>
      <c r="T115" s="26"/>
      <c r="U115" s="26"/>
      <c r="V115" s="23"/>
      <c r="W115" s="24"/>
      <c r="X115" s="25"/>
      <c r="Y115" s="25"/>
      <c r="Z115" s="23"/>
      <c r="AA115" s="25"/>
      <c r="AB115" s="25"/>
      <c r="AC115" s="23"/>
      <c r="AD115" s="24"/>
    </row>
    <row r="116" spans="1:30" ht="15">
      <c r="A116" s="3">
        <v>17</v>
      </c>
      <c r="B116" s="4" t="s">
        <v>40</v>
      </c>
      <c r="C116" s="32">
        <f>C117+C118+C119+C120+C121</f>
        <v>21.712035711999999</v>
      </c>
      <c r="D116" s="32">
        <f>D117+D118+D119+D120+D121</f>
        <v>26.618470659</v>
      </c>
      <c r="E116" s="33">
        <f t="shared" ref="E116:E121" si="128">((D116-C116)/C116)*100</f>
        <v>22.597765645200507</v>
      </c>
      <c r="F116" s="32">
        <f>F117+F118+F119+F120+F121</f>
        <v>514.83855391300006</v>
      </c>
      <c r="G116" s="32">
        <f>G117+G118+G119+G120+G121</f>
        <v>228.4886241567541</v>
      </c>
      <c r="H116" s="33">
        <f t="shared" ref="H116:H121" si="129">((G116-F116)/F116)*100</f>
        <v>-55.619364086053814</v>
      </c>
      <c r="I116" s="34">
        <f>(G116/G$179)*100</f>
        <v>8.2108049882325451E-2</v>
      </c>
      <c r="J116" s="35">
        <f>J117+J118+J119+J120+J121</f>
        <v>2564</v>
      </c>
      <c r="K116" s="35">
        <f>K117+K118+K119+K120+K121</f>
        <v>4372</v>
      </c>
      <c r="L116" s="33">
        <f t="shared" ref="L116:L121" si="130">((K116-J116)/J116)*100</f>
        <v>70.51482059282371</v>
      </c>
      <c r="M116" s="35">
        <f>M117+M118+M119+M120+M121</f>
        <v>40369</v>
      </c>
      <c r="N116" s="35">
        <f>N117+N118+N119+N120+N121</f>
        <v>30852</v>
      </c>
      <c r="O116" s="33">
        <f t="shared" ref="O116:O121" si="131">((N116-M116)/M116)*100</f>
        <v>-23.575020436473533</v>
      </c>
      <c r="P116" s="34">
        <f>(N116/N$179)*100</f>
        <v>0.10953043671267676</v>
      </c>
      <c r="Q116" s="35">
        <f>Q117+Q118+Q119+Q120+Q121</f>
        <v>669030</v>
      </c>
      <c r="R116" s="35">
        <f>R117+R118+R119+R120+R121</f>
        <v>103447</v>
      </c>
      <c r="S116" s="33">
        <f t="shared" ref="S116:S121" si="132">((R116-Q116)/Q116)*100</f>
        <v>-84.537763627938958</v>
      </c>
      <c r="T116" s="35">
        <f>T117+T118+T119+T120+T121</f>
        <v>9498768</v>
      </c>
      <c r="U116" s="35">
        <f>U117+U118+U119+U120+U121</f>
        <v>2299687</v>
      </c>
      <c r="V116" s="33">
        <f t="shared" ref="V116:V121" si="133">((U116-T116)/T116)*100</f>
        <v>-75.789628718166398</v>
      </c>
      <c r="W116" s="34">
        <f>(U116/U$179)*100</f>
        <v>1.2790405000727902</v>
      </c>
      <c r="X116" s="32">
        <f>X117+X118+X119+X120+X121</f>
        <v>2269.0345584000002</v>
      </c>
      <c r="Y116" s="32">
        <f>Y117+Y118+Y119+Y120+Y121</f>
        <v>2394.6957074000002</v>
      </c>
      <c r="Z116" s="33">
        <f t="shared" ref="Z116:Z121" si="134">((Y116-X116)/X116)*100</f>
        <v>5.5380888111554123</v>
      </c>
      <c r="AA116" s="32">
        <f>AA117+AA118+AA119+AA120+AA121</f>
        <v>46291.547641199999</v>
      </c>
      <c r="AB116" s="32">
        <f>AB117+AB118+AB119+AB120+AB121</f>
        <v>30077.087879299997</v>
      </c>
      <c r="AC116" s="33">
        <f t="shared" ref="AC116:AC121" si="135">((AB116-AA116)/AA116)*100</f>
        <v>-35.026825820506701</v>
      </c>
      <c r="AD116" s="34">
        <f>(AB116/AB$179)*100</f>
        <v>0.60874670522941954</v>
      </c>
    </row>
    <row r="117" spans="1:30">
      <c r="A117" s="3"/>
      <c r="B117" s="5" t="s">
        <v>2</v>
      </c>
      <c r="C117" s="41">
        <v>0.26047870000000001</v>
      </c>
      <c r="D117" s="41">
        <v>0.86353989999999992</v>
      </c>
      <c r="E117" s="37">
        <f t="shared" si="128"/>
        <v>231.52035080027656</v>
      </c>
      <c r="F117" s="41">
        <v>8.2151568000000008</v>
      </c>
      <c r="G117" s="41">
        <v>2.6361779000000003</v>
      </c>
      <c r="H117" s="37">
        <f t="shared" si="129"/>
        <v>-67.91080238419795</v>
      </c>
      <c r="I117" s="38">
        <f>(G117/G$180)*100</f>
        <v>6.2164226273869064E-3</v>
      </c>
      <c r="J117" s="42">
        <v>13</v>
      </c>
      <c r="K117" s="42">
        <v>8</v>
      </c>
      <c r="L117" s="37">
        <f t="shared" si="130"/>
        <v>-38.461538461538467</v>
      </c>
      <c r="M117" s="42">
        <v>345</v>
      </c>
      <c r="N117" s="42">
        <v>2030</v>
      </c>
      <c r="O117" s="37">
        <f t="shared" si="131"/>
        <v>488.40579710144931</v>
      </c>
      <c r="P117" s="38">
        <f>(N117/N$180)*100</f>
        <v>0.1683405354887556</v>
      </c>
      <c r="Q117" s="44">
        <v>0</v>
      </c>
      <c r="R117" s="44">
        <v>0</v>
      </c>
      <c r="S117" s="23" t="s">
        <v>42</v>
      </c>
      <c r="T117" s="42">
        <v>0</v>
      </c>
      <c r="U117" s="42">
        <v>0</v>
      </c>
      <c r="V117" s="23" t="s">
        <v>42</v>
      </c>
      <c r="W117" s="23" t="s">
        <v>42</v>
      </c>
      <c r="X117" s="41">
        <v>0.50997959999999998</v>
      </c>
      <c r="Y117" s="41">
        <v>1.0793748999999999</v>
      </c>
      <c r="Z117" s="37">
        <f t="shared" si="134"/>
        <v>111.65060327903311</v>
      </c>
      <c r="AA117" s="41">
        <v>29.421484899999999</v>
      </c>
      <c r="AB117" s="41">
        <v>44.7505831</v>
      </c>
      <c r="AC117" s="37">
        <f t="shared" si="135"/>
        <v>52.101714961368252</v>
      </c>
      <c r="AD117" s="38">
        <f>(AB117/AB$180)*100</f>
        <v>0.10827126824936291</v>
      </c>
    </row>
    <row r="118" spans="1:30" s="2" customFormat="1" ht="15">
      <c r="A118" s="3"/>
      <c r="B118" s="5" t="s">
        <v>3</v>
      </c>
      <c r="C118" s="41">
        <v>12.892206799999999</v>
      </c>
      <c r="D118" s="41">
        <v>10.7096163</v>
      </c>
      <c r="E118" s="37">
        <f t="shared" si="128"/>
        <v>-16.929533739716295</v>
      </c>
      <c r="F118" s="41">
        <v>157.672456224</v>
      </c>
      <c r="G118" s="41">
        <v>111.89712519999999</v>
      </c>
      <c r="H118" s="37">
        <f t="shared" si="129"/>
        <v>-29.031913449086201</v>
      </c>
      <c r="I118" s="38">
        <f>(G118/G$181)*100</f>
        <v>0.15668050440960174</v>
      </c>
      <c r="J118" s="42">
        <v>2529</v>
      </c>
      <c r="K118" s="42">
        <v>4354</v>
      </c>
      <c r="L118" s="37">
        <f t="shared" si="130"/>
        <v>72.162910241202056</v>
      </c>
      <c r="M118" s="42">
        <v>39494</v>
      </c>
      <c r="N118" s="42">
        <v>28615</v>
      </c>
      <c r="O118" s="37">
        <f t="shared" si="131"/>
        <v>-27.545956347799667</v>
      </c>
      <c r="P118" s="38">
        <f>(N118/N$181)*100</f>
        <v>0.1062868791141361</v>
      </c>
      <c r="Q118" s="44">
        <v>0</v>
      </c>
      <c r="R118" s="44">
        <v>0</v>
      </c>
      <c r="S118" s="23" t="s">
        <v>42</v>
      </c>
      <c r="T118" s="42">
        <v>0</v>
      </c>
      <c r="U118" s="42">
        <v>0</v>
      </c>
      <c r="V118" s="23" t="s">
        <v>42</v>
      </c>
      <c r="W118" s="23" t="s">
        <v>42</v>
      </c>
      <c r="X118" s="41">
        <v>105.82782499999999</v>
      </c>
      <c r="Y118" s="41">
        <v>162.8452159</v>
      </c>
      <c r="Z118" s="37">
        <f t="shared" si="134"/>
        <v>53.877504238606441</v>
      </c>
      <c r="AA118" s="41">
        <v>1455.4638545</v>
      </c>
      <c r="AB118" s="41">
        <v>1020.8652275999999</v>
      </c>
      <c r="AC118" s="37">
        <f t="shared" si="135"/>
        <v>-29.859802121248769</v>
      </c>
      <c r="AD118" s="38">
        <f>(AB118/AB$181)*100</f>
        <v>5.1820333758903818E-2</v>
      </c>
    </row>
    <row r="119" spans="1:30">
      <c r="A119" s="3"/>
      <c r="B119" s="5" t="s">
        <v>4</v>
      </c>
      <c r="C119" s="41">
        <v>5.1333481950000008</v>
      </c>
      <c r="D119" s="41">
        <v>14.299182372000001</v>
      </c>
      <c r="E119" s="37">
        <f t="shared" si="128"/>
        <v>178.5546943012308</v>
      </c>
      <c r="F119" s="41">
        <v>272.37203613500003</v>
      </c>
      <c r="G119" s="41">
        <v>89.607994810999983</v>
      </c>
      <c r="H119" s="37">
        <f t="shared" si="129"/>
        <v>-67.100883011871986</v>
      </c>
      <c r="I119" s="38">
        <f>(G119/G$182)*100</f>
        <v>5.9001599200085589E-2</v>
      </c>
      <c r="J119" s="42">
        <v>2</v>
      </c>
      <c r="K119" s="42">
        <v>0</v>
      </c>
      <c r="L119" s="37">
        <f t="shared" si="130"/>
        <v>-100</v>
      </c>
      <c r="M119" s="42">
        <v>56</v>
      </c>
      <c r="N119" s="42">
        <v>11</v>
      </c>
      <c r="O119" s="37">
        <f t="shared" si="131"/>
        <v>-80.357142857142861</v>
      </c>
      <c r="P119" s="38">
        <f>(N119/N$182)*100</f>
        <v>0.71105365223012285</v>
      </c>
      <c r="Q119" s="44">
        <v>150254</v>
      </c>
      <c r="R119" s="44">
        <v>41188</v>
      </c>
      <c r="S119" s="37">
        <f t="shared" si="132"/>
        <v>-72.587751407616437</v>
      </c>
      <c r="T119" s="42">
        <v>3315245</v>
      </c>
      <c r="U119" s="42">
        <v>491766</v>
      </c>
      <c r="V119" s="37">
        <f t="shared" si="133"/>
        <v>-85.166526154175642</v>
      </c>
      <c r="W119" s="38">
        <f>(U119/U$182)*100</f>
        <v>0.51006755014233918</v>
      </c>
      <c r="X119" s="41">
        <v>701.12754409999991</v>
      </c>
      <c r="Y119" s="41">
        <v>646.33738840000001</v>
      </c>
      <c r="Z119" s="37">
        <f t="shared" si="134"/>
        <v>-7.8145775559753687</v>
      </c>
      <c r="AA119" s="41">
        <v>21120.6059828</v>
      </c>
      <c r="AB119" s="41">
        <v>4557.6872241999999</v>
      </c>
      <c r="AC119" s="37">
        <f t="shared" si="135"/>
        <v>-78.420660714414893</v>
      </c>
      <c r="AD119" s="38">
        <f>(AB119/AB$182)*100</f>
        <v>0.46755899794181821</v>
      </c>
    </row>
    <row r="120" spans="1:30">
      <c r="A120" s="3"/>
      <c r="B120" s="5" t="s">
        <v>5</v>
      </c>
      <c r="C120" s="41">
        <v>0</v>
      </c>
      <c r="D120" s="41">
        <v>0</v>
      </c>
      <c r="E120" s="23" t="s">
        <v>42</v>
      </c>
      <c r="F120" s="41">
        <v>0</v>
      </c>
      <c r="G120" s="41">
        <v>0</v>
      </c>
      <c r="H120" s="23" t="s">
        <v>42</v>
      </c>
      <c r="I120" s="38">
        <f>(G120/G$183)*100</f>
        <v>0</v>
      </c>
      <c r="J120" s="42">
        <v>0</v>
      </c>
      <c r="K120" s="42">
        <v>0</v>
      </c>
      <c r="L120" s="23" t="s">
        <v>42</v>
      </c>
      <c r="M120" s="42">
        <v>0</v>
      </c>
      <c r="N120" s="42">
        <v>0</v>
      </c>
      <c r="O120" s="23" t="s">
        <v>42</v>
      </c>
      <c r="P120" s="38">
        <f>(N120/N$183)*100</f>
        <v>0</v>
      </c>
      <c r="Q120" s="6">
        <v>0</v>
      </c>
      <c r="R120" s="6">
        <v>0</v>
      </c>
      <c r="S120" s="23" t="s">
        <v>42</v>
      </c>
      <c r="T120" s="42">
        <v>0</v>
      </c>
      <c r="U120" s="42">
        <v>0</v>
      </c>
      <c r="V120" s="23" t="s">
        <v>42</v>
      </c>
      <c r="W120" s="38">
        <f>(U120/U$183)*100</f>
        <v>0</v>
      </c>
      <c r="X120" s="41">
        <v>0</v>
      </c>
      <c r="Y120" s="41">
        <v>0</v>
      </c>
      <c r="Z120" s="23" t="s">
        <v>42</v>
      </c>
      <c r="AA120" s="41">
        <v>0</v>
      </c>
      <c r="AB120" s="41">
        <v>0</v>
      </c>
      <c r="AC120" s="23" t="s">
        <v>42</v>
      </c>
      <c r="AD120" s="38">
        <f>(AB120/AB$183)*100</f>
        <v>0</v>
      </c>
    </row>
    <row r="121" spans="1:30">
      <c r="A121" s="3"/>
      <c r="B121" s="5" t="s">
        <v>23</v>
      </c>
      <c r="C121" s="41">
        <v>3.4260020169999996</v>
      </c>
      <c r="D121" s="41">
        <v>0.74613208699999989</v>
      </c>
      <c r="E121" s="37">
        <f t="shared" si="128"/>
        <v>-78.221493061076615</v>
      </c>
      <c r="F121" s="41">
        <v>76.578904754000064</v>
      </c>
      <c r="G121" s="41">
        <v>24.347326245754111</v>
      </c>
      <c r="H121" s="37">
        <f t="shared" si="129"/>
        <v>-68.206222948778404</v>
      </c>
      <c r="I121" s="38">
        <f>(G121/G$184)*100</f>
        <v>0.37001369888959906</v>
      </c>
      <c r="J121" s="42">
        <v>20</v>
      </c>
      <c r="K121" s="42">
        <v>10</v>
      </c>
      <c r="L121" s="37">
        <f t="shared" si="130"/>
        <v>-50</v>
      </c>
      <c r="M121" s="42">
        <v>474</v>
      </c>
      <c r="N121" s="42">
        <v>196</v>
      </c>
      <c r="O121" s="37">
        <f t="shared" si="131"/>
        <v>-58.649789029535867</v>
      </c>
      <c r="P121" s="38">
        <f>(N121/N$184)*100</f>
        <v>0.67721650196945615</v>
      </c>
      <c r="Q121" s="40">
        <v>518776</v>
      </c>
      <c r="R121" s="40">
        <v>62259</v>
      </c>
      <c r="S121" s="37">
        <f t="shared" si="132"/>
        <v>-87.998866562832518</v>
      </c>
      <c r="T121" s="42">
        <v>6183523</v>
      </c>
      <c r="U121" s="42">
        <v>1807921</v>
      </c>
      <c r="V121" s="37">
        <f t="shared" si="133"/>
        <v>-70.762282278241713</v>
      </c>
      <c r="W121" s="38">
        <f>(U121/U$184)*100</f>
        <v>2.2644766817473876</v>
      </c>
      <c r="X121" s="41">
        <v>1461.5692097000001</v>
      </c>
      <c r="Y121" s="41">
        <v>1584.4337281999999</v>
      </c>
      <c r="Z121" s="37">
        <f t="shared" si="134"/>
        <v>8.4063428323875833</v>
      </c>
      <c r="AA121" s="41">
        <v>23686.056318999999</v>
      </c>
      <c r="AB121" s="41">
        <v>24453.784844399997</v>
      </c>
      <c r="AC121" s="37">
        <f t="shared" si="135"/>
        <v>3.2412678373316086</v>
      </c>
      <c r="AD121" s="38">
        <f>(AB121/AB$184)*100</f>
        <v>1.3385743463848832</v>
      </c>
    </row>
    <row r="122" spans="1:30">
      <c r="A122" s="3"/>
      <c r="B122" s="5"/>
      <c r="C122" s="25"/>
      <c r="D122" s="25"/>
      <c r="E122" s="23"/>
      <c r="F122" s="25"/>
      <c r="G122" s="25"/>
      <c r="H122" s="23"/>
      <c r="I122" s="24"/>
      <c r="J122" s="26"/>
      <c r="K122" s="26"/>
      <c r="L122" s="23"/>
      <c r="M122" s="26"/>
      <c r="N122" s="26"/>
      <c r="O122" s="23"/>
      <c r="P122" s="24"/>
      <c r="Q122" s="26"/>
      <c r="R122" s="7"/>
      <c r="S122" s="23"/>
      <c r="T122" s="26"/>
      <c r="U122" s="26"/>
      <c r="V122" s="23"/>
      <c r="W122" s="24"/>
      <c r="X122" s="25"/>
      <c r="Y122" s="25"/>
      <c r="Z122" s="23"/>
      <c r="AA122" s="25"/>
      <c r="AB122" s="25"/>
      <c r="AC122" s="23"/>
      <c r="AD122" s="24"/>
    </row>
    <row r="123" spans="1:30" ht="15">
      <c r="A123" s="3">
        <v>18</v>
      </c>
      <c r="B123" s="4" t="s">
        <v>28</v>
      </c>
      <c r="C123" s="32">
        <f>C124+C125+C126+C127+C128</f>
        <v>109.83010297599995</v>
      </c>
      <c r="D123" s="32">
        <f>D124+D125+D126+D127+D128</f>
        <v>223.11098852299995</v>
      </c>
      <c r="E123" s="33">
        <f t="shared" ref="E123:E128" si="136">((D123-C123)/C123)*100</f>
        <v>103.14192782989025</v>
      </c>
      <c r="F123" s="32">
        <f>F124+F125+F126+F127+F128</f>
        <v>1006.1148701056616</v>
      </c>
      <c r="G123" s="32">
        <f>G124+G125+G126+G127+G128</f>
        <v>1135.0017359500002</v>
      </c>
      <c r="H123" s="33">
        <f t="shared" ref="H123:H128" si="137">((G123-F123)/F123)*100</f>
        <v>12.810352940196884</v>
      </c>
      <c r="I123" s="34">
        <f>(G123/G$179)*100</f>
        <v>0.40786616618590998</v>
      </c>
      <c r="J123" s="35">
        <f>J124+J125+J126+J127+J128</f>
        <v>20633</v>
      </c>
      <c r="K123" s="35">
        <f>K124+K125+K126+K127+K128</f>
        <v>24988</v>
      </c>
      <c r="L123" s="33">
        <f t="shared" ref="L123:L128" si="138">((K123-J123)/J123)*100</f>
        <v>21.106964571317789</v>
      </c>
      <c r="M123" s="35">
        <f>M124+M125+M126+M127+M128</f>
        <v>204901</v>
      </c>
      <c r="N123" s="35">
        <f>N124+N125+N126+N127+N128</f>
        <v>190524</v>
      </c>
      <c r="O123" s="33">
        <f t="shared" ref="O123:O128" si="139">((N123-M123)/M123)*100</f>
        <v>-7.0165592164020669</v>
      </c>
      <c r="P123" s="34">
        <f>(N123/N$179)*100</f>
        <v>0.67639624414125599</v>
      </c>
      <c r="Q123" s="35">
        <f>Q124+Q125+Q126+Q127+Q128</f>
        <v>16509</v>
      </c>
      <c r="R123" s="35">
        <f>R124+R125+R126+R127+R128</f>
        <v>24612</v>
      </c>
      <c r="S123" s="33">
        <f t="shared" ref="S123:S128" si="140">((R123-Q123)/Q123)*100</f>
        <v>49.082318735235326</v>
      </c>
      <c r="T123" s="35">
        <f>T124+T125+T126+T127+T128</f>
        <v>613787</v>
      </c>
      <c r="U123" s="35">
        <f>U124+U125+U126+U127+U128</f>
        <v>171077</v>
      </c>
      <c r="V123" s="33">
        <f t="shared" ref="V123:V128" si="141">((U123-T123)/T123)*100</f>
        <v>-72.127627336519012</v>
      </c>
      <c r="W123" s="34">
        <f>(U123/U$179)*100</f>
        <v>9.5149649335302025E-2</v>
      </c>
      <c r="X123" s="32">
        <f>X124+X125+X126+X127+X128</f>
        <v>1533.0415309999992</v>
      </c>
      <c r="Y123" s="32">
        <f>Y124+Y125+Y126+Y127+Y128</f>
        <v>2239.2445010980005</v>
      </c>
      <c r="Z123" s="33">
        <f t="shared" ref="Z123:Z128" si="142">((Y123-X123)/X123)*100</f>
        <v>46.065481972777796</v>
      </c>
      <c r="AA123" s="32">
        <f>AA124+AA125+AA126+AA127+AA128</f>
        <v>23040.628937858997</v>
      </c>
      <c r="AB123" s="32">
        <f>AB124+AB125+AB126+AB127+AB128</f>
        <v>25234.662240786001</v>
      </c>
      <c r="AC123" s="33">
        <f t="shared" ref="AC123:AC128" si="143">((AB123-AA123)/AA123)*100</f>
        <v>9.5224540477794779</v>
      </c>
      <c r="AD123" s="34">
        <f>(AB123/AB$179)*100</f>
        <v>0.5107381924174913</v>
      </c>
    </row>
    <row r="124" spans="1:30" s="2" customFormat="1" ht="15">
      <c r="A124" s="3"/>
      <c r="B124" s="5" t="s">
        <v>2</v>
      </c>
      <c r="C124" s="41">
        <v>7.1953757129999918</v>
      </c>
      <c r="D124" s="41">
        <v>12.809304822000001</v>
      </c>
      <c r="E124" s="37">
        <f t="shared" si="136"/>
        <v>78.021347778368835</v>
      </c>
      <c r="F124" s="41">
        <v>53.544117501999992</v>
      </c>
      <c r="G124" s="41">
        <v>59.687974538000006</v>
      </c>
      <c r="H124" s="37">
        <f t="shared" si="137"/>
        <v>11.474382850311292</v>
      </c>
      <c r="I124" s="38">
        <f>(G124/G$180)*100</f>
        <v>0.14075137929838374</v>
      </c>
      <c r="J124" s="42">
        <v>201</v>
      </c>
      <c r="K124" s="42">
        <v>206</v>
      </c>
      <c r="L124" s="37">
        <f t="shared" si="138"/>
        <v>2.4875621890547266</v>
      </c>
      <c r="M124" s="42">
        <v>1599</v>
      </c>
      <c r="N124" s="42">
        <v>1585</v>
      </c>
      <c r="O124" s="37">
        <f t="shared" si="139"/>
        <v>-0.87554721701063165</v>
      </c>
      <c r="P124" s="38">
        <f>(N124/N$180)*100</f>
        <v>0.13143829987668848</v>
      </c>
      <c r="Q124" s="40">
        <v>0</v>
      </c>
      <c r="R124" s="40">
        <v>0</v>
      </c>
      <c r="S124" s="23" t="s">
        <v>42</v>
      </c>
      <c r="T124" s="42">
        <v>0</v>
      </c>
      <c r="U124" s="42">
        <v>0</v>
      </c>
      <c r="V124" s="23" t="s">
        <v>42</v>
      </c>
      <c r="W124" s="23" t="s">
        <v>42</v>
      </c>
      <c r="X124" s="41">
        <v>2.7815101000000002</v>
      </c>
      <c r="Y124" s="41">
        <v>13.073098499999999</v>
      </c>
      <c r="Z124" s="37">
        <f t="shared" si="142"/>
        <v>370.00003703024475</v>
      </c>
      <c r="AA124" s="41">
        <v>27.082140599999999</v>
      </c>
      <c r="AB124" s="41">
        <v>38.880448099999995</v>
      </c>
      <c r="AC124" s="37">
        <f t="shared" si="143"/>
        <v>43.564900109853191</v>
      </c>
      <c r="AD124" s="38">
        <f>(AB124/AB$180)*100</f>
        <v>9.4068839650282288E-2</v>
      </c>
    </row>
    <row r="125" spans="1:30" s="2" customFormat="1" ht="15">
      <c r="A125" s="3"/>
      <c r="B125" s="5" t="s">
        <v>3</v>
      </c>
      <c r="C125" s="41">
        <v>100.84100763999996</v>
      </c>
      <c r="D125" s="41">
        <v>148.06813907499992</v>
      </c>
      <c r="E125" s="37">
        <f t="shared" si="136"/>
        <v>46.833260139168495</v>
      </c>
      <c r="F125" s="41">
        <v>887.71582388299987</v>
      </c>
      <c r="G125" s="41">
        <v>896.85236012500002</v>
      </c>
      <c r="H125" s="37">
        <f t="shared" si="137"/>
        <v>1.0292185850687656</v>
      </c>
      <c r="I125" s="38">
        <f>(G125/G$181)*100</f>
        <v>1.2557899044695635</v>
      </c>
      <c r="J125" s="42">
        <v>20424</v>
      </c>
      <c r="K125" s="42">
        <v>24762</v>
      </c>
      <c r="L125" s="37">
        <f t="shared" si="138"/>
        <v>21.239717978848415</v>
      </c>
      <c r="M125" s="42">
        <v>203245</v>
      </c>
      <c r="N125" s="42">
        <v>188839</v>
      </c>
      <c r="O125" s="37">
        <f t="shared" si="139"/>
        <v>-7.087997244704666</v>
      </c>
      <c r="P125" s="38">
        <f>(N125/N$181)*100</f>
        <v>0.70141911462639694</v>
      </c>
      <c r="Q125" s="6">
        <v>0</v>
      </c>
      <c r="R125" s="6">
        <v>0</v>
      </c>
      <c r="S125" s="23" t="s">
        <v>42</v>
      </c>
      <c r="T125" s="42">
        <v>0</v>
      </c>
      <c r="U125" s="42">
        <v>0</v>
      </c>
      <c r="V125" s="23" t="s">
        <v>42</v>
      </c>
      <c r="W125" s="23" t="s">
        <v>42</v>
      </c>
      <c r="X125" s="41">
        <v>1460.172340399999</v>
      </c>
      <c r="Y125" s="41">
        <v>2596.9286380000003</v>
      </c>
      <c r="Z125" s="37">
        <f t="shared" si="142"/>
        <v>77.850830764853328</v>
      </c>
      <c r="AA125" s="41">
        <v>12572.291311499997</v>
      </c>
      <c r="AB125" s="41">
        <v>16298.176254000002</v>
      </c>
      <c r="AC125" s="37">
        <f t="shared" si="143"/>
        <v>29.635687323693343</v>
      </c>
      <c r="AD125" s="38">
        <f>(AB125/AB$181)*100</f>
        <v>0.8273148211045217</v>
      </c>
    </row>
    <row r="126" spans="1:30" s="2" customFormat="1" ht="15">
      <c r="A126" s="3"/>
      <c r="B126" s="5" t="s">
        <v>4</v>
      </c>
      <c r="C126" s="41">
        <v>0</v>
      </c>
      <c r="D126" s="41">
        <v>0</v>
      </c>
      <c r="E126" s="23" t="s">
        <v>42</v>
      </c>
      <c r="F126" s="41">
        <v>0.71593437669565207</v>
      </c>
      <c r="G126" s="41">
        <v>0</v>
      </c>
      <c r="H126" s="37">
        <f t="shared" si="137"/>
        <v>-100</v>
      </c>
      <c r="I126" s="38">
        <f>(G126/G$182)*100</f>
        <v>0</v>
      </c>
      <c r="J126" s="42">
        <v>0</v>
      </c>
      <c r="K126" s="42">
        <v>0</v>
      </c>
      <c r="L126" s="23" t="s">
        <v>42</v>
      </c>
      <c r="M126" s="42">
        <v>0</v>
      </c>
      <c r="N126" s="42">
        <v>0</v>
      </c>
      <c r="O126" s="23" t="s">
        <v>42</v>
      </c>
      <c r="P126" s="38">
        <f>(N126/N$182)*100</f>
        <v>0</v>
      </c>
      <c r="Q126" s="40">
        <v>-459</v>
      </c>
      <c r="R126" s="40">
        <v>-561</v>
      </c>
      <c r="S126" s="37">
        <f t="shared" si="140"/>
        <v>22.222222222222221</v>
      </c>
      <c r="T126" s="42">
        <v>-3337</v>
      </c>
      <c r="U126" s="42">
        <v>-6367</v>
      </c>
      <c r="V126" s="37">
        <f t="shared" si="141"/>
        <v>90.800119868145032</v>
      </c>
      <c r="W126" s="38">
        <f>(U126/U$182)*100</f>
        <v>-6.6039540996251749E-3</v>
      </c>
      <c r="X126" s="41">
        <v>-74.179143699999997</v>
      </c>
      <c r="Y126" s="41">
        <v>-64.841434399999997</v>
      </c>
      <c r="Z126" s="37">
        <f t="shared" si="142"/>
        <v>-12.588052158925098</v>
      </c>
      <c r="AA126" s="41">
        <v>-666.19757074099994</v>
      </c>
      <c r="AB126" s="41">
        <v>-628.41477461200009</v>
      </c>
      <c r="AC126" s="37">
        <f t="shared" si="143"/>
        <v>-5.6714100723865899</v>
      </c>
      <c r="AD126" s="38">
        <f>(AB126/AB$182)*100</f>
        <v>-6.4467122875241603E-2</v>
      </c>
    </row>
    <row r="127" spans="1:30" s="2" customFormat="1" ht="15">
      <c r="A127" s="3"/>
      <c r="B127" s="5" t="s">
        <v>5</v>
      </c>
      <c r="C127" s="41">
        <v>1.239409685</v>
      </c>
      <c r="D127" s="41">
        <v>61.959722267000032</v>
      </c>
      <c r="E127" s="37">
        <f t="shared" si="136"/>
        <v>4899.1316847745975</v>
      </c>
      <c r="F127" s="41">
        <v>49.614034787000001</v>
      </c>
      <c r="G127" s="41">
        <v>168.28409946200006</v>
      </c>
      <c r="H127" s="37">
        <f t="shared" si="137"/>
        <v>239.18648258394475</v>
      </c>
      <c r="I127" s="38">
        <f>(G127/G$183)*100</f>
        <v>2.8047507791517998</v>
      </c>
      <c r="J127" s="42">
        <v>6</v>
      </c>
      <c r="K127" s="42">
        <v>12</v>
      </c>
      <c r="L127" s="37">
        <f t="shared" si="138"/>
        <v>100</v>
      </c>
      <c r="M127" s="42">
        <v>20</v>
      </c>
      <c r="N127" s="42">
        <v>40</v>
      </c>
      <c r="O127" s="37">
        <f t="shared" si="139"/>
        <v>100</v>
      </c>
      <c r="P127" s="38">
        <f>(N127/N$183)*100</f>
        <v>0.45897877223178424</v>
      </c>
      <c r="Q127" s="40">
        <v>14748</v>
      </c>
      <c r="R127" s="40">
        <v>24195</v>
      </c>
      <c r="S127" s="37">
        <f t="shared" si="140"/>
        <v>64.056143205858419</v>
      </c>
      <c r="T127" s="42">
        <v>11206</v>
      </c>
      <c r="U127" s="42">
        <v>34467</v>
      </c>
      <c r="V127" s="37">
        <f t="shared" si="141"/>
        <v>207.57629841156523</v>
      </c>
      <c r="W127" s="38">
        <f>(U127/U$183)*100</f>
        <v>0.97157713350496444</v>
      </c>
      <c r="X127" s="41">
        <v>-3.5400757999999994</v>
      </c>
      <c r="Y127" s="41">
        <v>6.8454836980000007</v>
      </c>
      <c r="Z127" s="37">
        <f t="shared" si="142"/>
        <v>-293.37110516108163</v>
      </c>
      <c r="AA127" s="41">
        <v>242.93233789999999</v>
      </c>
      <c r="AB127" s="41">
        <v>-106.42850810200001</v>
      </c>
      <c r="AC127" s="37">
        <f t="shared" si="143"/>
        <v>-143.80993861171746</v>
      </c>
      <c r="AD127" s="38">
        <f>(AB127/AB$183)*100</f>
        <v>-8.3248541253621092E-2</v>
      </c>
    </row>
    <row r="128" spans="1:30">
      <c r="A128" s="3"/>
      <c r="B128" s="5" t="s">
        <v>23</v>
      </c>
      <c r="C128" s="41">
        <v>0.55430993799999995</v>
      </c>
      <c r="D128" s="41">
        <v>0.2738223589999999</v>
      </c>
      <c r="E128" s="37">
        <f t="shared" si="136"/>
        <v>-50.60121779739768</v>
      </c>
      <c r="F128" s="41">
        <v>14.524959556966103</v>
      </c>
      <c r="G128" s="41">
        <v>10.177301824999999</v>
      </c>
      <c r="H128" s="37">
        <f t="shared" si="137"/>
        <v>-29.932322461310999</v>
      </c>
      <c r="I128" s="38">
        <f>(G128/G$184)*100</f>
        <v>0.15466754151868392</v>
      </c>
      <c r="J128" s="42">
        <v>2</v>
      </c>
      <c r="K128" s="42">
        <v>8</v>
      </c>
      <c r="L128" s="37">
        <f t="shared" si="138"/>
        <v>300</v>
      </c>
      <c r="M128" s="42">
        <v>37</v>
      </c>
      <c r="N128" s="42">
        <v>60</v>
      </c>
      <c r="O128" s="37">
        <f t="shared" si="139"/>
        <v>62.162162162162161</v>
      </c>
      <c r="P128" s="38">
        <f>(N128/N$184)*100</f>
        <v>0.2073111740722825</v>
      </c>
      <c r="Q128" s="40">
        <v>2220</v>
      </c>
      <c r="R128" s="40">
        <v>978</v>
      </c>
      <c r="S128" s="37">
        <f t="shared" si="140"/>
        <v>-55.945945945945944</v>
      </c>
      <c r="T128" s="42">
        <v>605918</v>
      </c>
      <c r="U128" s="42">
        <v>142977</v>
      </c>
      <c r="V128" s="37">
        <f t="shared" si="141"/>
        <v>-76.403242683003313</v>
      </c>
      <c r="W128" s="38">
        <f>(U128/U$184)*100</f>
        <v>0.17908309186418889</v>
      </c>
      <c r="X128" s="41">
        <v>147.80690000000001</v>
      </c>
      <c r="Y128" s="41">
        <v>-312.76128469999998</v>
      </c>
      <c r="Z128" s="37">
        <f t="shared" si="142"/>
        <v>-311.60127483899601</v>
      </c>
      <c r="AA128" s="41">
        <v>10864.520718600001</v>
      </c>
      <c r="AB128" s="41">
        <v>9632.4488213999994</v>
      </c>
      <c r="AC128" s="37">
        <f t="shared" si="143"/>
        <v>-11.340324429504754</v>
      </c>
      <c r="AD128" s="38">
        <f>(AB128/AB$184)*100</f>
        <v>0.52727007157520067</v>
      </c>
    </row>
    <row r="129" spans="1:30">
      <c r="A129" s="3"/>
      <c r="B129" s="5"/>
      <c r="C129" s="25"/>
      <c r="D129" s="25"/>
      <c r="E129" s="23"/>
      <c r="F129" s="25"/>
      <c r="G129" s="25"/>
      <c r="H129" s="23"/>
      <c r="I129" s="24"/>
      <c r="J129" s="26"/>
      <c r="K129" s="26"/>
      <c r="L129" s="23"/>
      <c r="M129" s="26"/>
      <c r="N129" s="26"/>
      <c r="O129" s="23"/>
      <c r="P129" s="24"/>
      <c r="Q129" s="7"/>
      <c r="R129" s="7"/>
      <c r="S129" s="23"/>
      <c r="T129" s="26"/>
      <c r="U129" s="26"/>
      <c r="V129" s="23"/>
      <c r="W129" s="24"/>
      <c r="X129" s="25"/>
      <c r="Y129" s="25"/>
      <c r="Z129" s="23"/>
      <c r="AA129" s="25"/>
      <c r="AB129" s="25"/>
      <c r="AC129" s="23"/>
      <c r="AD129" s="24"/>
    </row>
    <row r="130" spans="1:30" ht="15">
      <c r="A130" s="3">
        <v>19</v>
      </c>
      <c r="B130" s="4" t="s">
        <v>11</v>
      </c>
      <c r="C130" s="19">
        <f>C131+C132+C133+C134+C135</f>
        <v>1.2520999999999999E-3</v>
      </c>
      <c r="D130" s="19">
        <f>D131+D132+D133+D134+D135</f>
        <v>5.641E-4</v>
      </c>
      <c r="E130" s="20" t="s">
        <v>42</v>
      </c>
      <c r="F130" s="19">
        <v>0</v>
      </c>
      <c r="G130" s="19">
        <f>G131+G132+G133+G134+G135</f>
        <v>2.2927999999999998E-3</v>
      </c>
      <c r="H130" s="20" t="s">
        <v>42</v>
      </c>
      <c r="I130" s="21">
        <f>(G130/G$179)*100</f>
        <v>8.2392433087190482E-7</v>
      </c>
      <c r="J130" s="22">
        <f>J131+J132+J133+J134+J135</f>
        <v>0</v>
      </c>
      <c r="K130" s="22">
        <f>K131+K132+K133+K134+K135</f>
        <v>0</v>
      </c>
      <c r="L130" s="20" t="s">
        <v>42</v>
      </c>
      <c r="M130" s="22">
        <f>M131+M132+M133+M134+M135</f>
        <v>0</v>
      </c>
      <c r="N130" s="22">
        <f>N131+N132+N133+N134+N135</f>
        <v>0</v>
      </c>
      <c r="O130" s="20" t="s">
        <v>42</v>
      </c>
      <c r="P130" s="21">
        <f>(N130/N$179)*100</f>
        <v>0</v>
      </c>
      <c r="Q130" s="22">
        <f>Q131+Q132+Q133+Q134+Q135</f>
        <v>0</v>
      </c>
      <c r="R130" s="22">
        <f>R131+R132+R133+R134+R135</f>
        <v>0</v>
      </c>
      <c r="S130" s="20" t="s">
        <v>42</v>
      </c>
      <c r="T130" s="22">
        <f>T131+T132+T133+T134+T135</f>
        <v>0</v>
      </c>
      <c r="U130" s="22">
        <f>U131+U132+U133+U134+U135</f>
        <v>0</v>
      </c>
      <c r="V130" s="20" t="s">
        <v>42</v>
      </c>
      <c r="W130" s="21">
        <f>(U130/U$179)*100</f>
        <v>0</v>
      </c>
      <c r="X130" s="19">
        <f>X131+X132+X133+X134+X135</f>
        <v>0</v>
      </c>
      <c r="Y130" s="19">
        <f>Y131+Y132+Y133+Y134+Y135</f>
        <v>0</v>
      </c>
      <c r="Z130" s="20" t="s">
        <v>42</v>
      </c>
      <c r="AA130" s="19">
        <f>AA131+AA132+AA133+AA134+AA135</f>
        <v>0</v>
      </c>
      <c r="AB130" s="19">
        <f>AB131+AB132+AB133+AB134+AB135</f>
        <v>0</v>
      </c>
      <c r="AC130" s="20" t="s">
        <v>42</v>
      </c>
      <c r="AD130" s="21">
        <f>(AB130/AB$179)*100</f>
        <v>0</v>
      </c>
    </row>
    <row r="131" spans="1:30">
      <c r="A131" s="3"/>
      <c r="B131" s="5" t="s">
        <v>2</v>
      </c>
      <c r="C131" s="25">
        <v>0</v>
      </c>
      <c r="D131" s="25">
        <v>0</v>
      </c>
      <c r="E131" s="23" t="s">
        <v>42</v>
      </c>
      <c r="F131" s="25">
        <v>0</v>
      </c>
      <c r="G131" s="25">
        <v>0</v>
      </c>
      <c r="H131" s="23" t="s">
        <v>42</v>
      </c>
      <c r="I131" s="24">
        <f>(G131/G$180)*100</f>
        <v>0</v>
      </c>
      <c r="J131" s="26">
        <v>0</v>
      </c>
      <c r="K131" s="26">
        <v>0</v>
      </c>
      <c r="L131" s="23" t="s">
        <v>42</v>
      </c>
      <c r="M131" s="26">
        <v>0</v>
      </c>
      <c r="N131" s="26">
        <v>0</v>
      </c>
      <c r="O131" s="23" t="s">
        <v>42</v>
      </c>
      <c r="P131" s="24">
        <f>(N131/N$180)*100</f>
        <v>0</v>
      </c>
      <c r="Q131" s="7">
        <v>0</v>
      </c>
      <c r="R131" s="7">
        <v>0</v>
      </c>
      <c r="S131" s="20" t="s">
        <v>42</v>
      </c>
      <c r="T131" s="26">
        <v>0</v>
      </c>
      <c r="U131" s="26">
        <v>0</v>
      </c>
      <c r="V131" s="20" t="s">
        <v>42</v>
      </c>
      <c r="W131" s="24">
        <v>0</v>
      </c>
      <c r="X131" s="25">
        <v>0</v>
      </c>
      <c r="Y131" s="25">
        <v>0</v>
      </c>
      <c r="Z131" s="23" t="s">
        <v>42</v>
      </c>
      <c r="AA131" s="25">
        <v>0</v>
      </c>
      <c r="AB131" s="25">
        <v>0</v>
      </c>
      <c r="AC131" s="23" t="s">
        <v>42</v>
      </c>
      <c r="AD131" s="24">
        <f>(AB131/AB$180)*100</f>
        <v>0</v>
      </c>
    </row>
    <row r="132" spans="1:30">
      <c r="A132" s="3"/>
      <c r="B132" s="5" t="s">
        <v>3</v>
      </c>
      <c r="C132" s="25">
        <v>1.2520999999999999E-3</v>
      </c>
      <c r="D132" s="25">
        <v>5.641E-4</v>
      </c>
      <c r="E132" s="23" t="s">
        <v>42</v>
      </c>
      <c r="F132" s="25">
        <v>0</v>
      </c>
      <c r="G132" s="25">
        <v>2.2927999999999998E-3</v>
      </c>
      <c r="H132" s="23" t="s">
        <v>42</v>
      </c>
      <c r="I132" s="24">
        <f>(G132/G$181)*100</f>
        <v>3.2104226079825584E-6</v>
      </c>
      <c r="J132" s="26">
        <v>0</v>
      </c>
      <c r="K132" s="26">
        <v>0</v>
      </c>
      <c r="L132" s="23" t="s">
        <v>42</v>
      </c>
      <c r="M132" s="26">
        <v>0</v>
      </c>
      <c r="N132" s="26">
        <v>0</v>
      </c>
      <c r="O132" s="23" t="s">
        <v>42</v>
      </c>
      <c r="P132" s="24">
        <f>(N132/N$181)*100</f>
        <v>0</v>
      </c>
      <c r="Q132" s="7">
        <v>0</v>
      </c>
      <c r="R132" s="7">
        <v>0</v>
      </c>
      <c r="S132" s="20" t="s">
        <v>42</v>
      </c>
      <c r="T132" s="26">
        <v>0</v>
      </c>
      <c r="U132" s="26">
        <v>0</v>
      </c>
      <c r="V132" s="20" t="s">
        <v>42</v>
      </c>
      <c r="W132" s="24">
        <v>0</v>
      </c>
      <c r="X132" s="25">
        <v>0</v>
      </c>
      <c r="Y132" s="25">
        <v>0</v>
      </c>
      <c r="Z132" s="23" t="s">
        <v>42</v>
      </c>
      <c r="AA132" s="25">
        <v>0</v>
      </c>
      <c r="AB132" s="25">
        <v>0</v>
      </c>
      <c r="AC132" s="23" t="s">
        <v>42</v>
      </c>
      <c r="AD132" s="24">
        <f>(AB132/AB$181)*100</f>
        <v>0</v>
      </c>
    </row>
    <row r="133" spans="1:30">
      <c r="A133" s="3"/>
      <c r="B133" s="5" t="s">
        <v>4</v>
      </c>
      <c r="C133" s="25">
        <v>0</v>
      </c>
      <c r="D133" s="25">
        <v>0</v>
      </c>
      <c r="E133" s="23" t="s">
        <v>42</v>
      </c>
      <c r="F133" s="25">
        <v>0</v>
      </c>
      <c r="G133" s="25">
        <v>0</v>
      </c>
      <c r="H133" s="23" t="s">
        <v>42</v>
      </c>
      <c r="I133" s="24">
        <f>(G133/G$182)*100</f>
        <v>0</v>
      </c>
      <c r="J133" s="26">
        <v>0</v>
      </c>
      <c r="K133" s="26">
        <v>0</v>
      </c>
      <c r="L133" s="23" t="s">
        <v>42</v>
      </c>
      <c r="M133" s="26">
        <v>0</v>
      </c>
      <c r="N133" s="26">
        <v>0</v>
      </c>
      <c r="O133" s="23" t="s">
        <v>42</v>
      </c>
      <c r="P133" s="24">
        <f>(N133/N$182)*100</f>
        <v>0</v>
      </c>
      <c r="Q133" s="7">
        <v>0</v>
      </c>
      <c r="R133" s="7">
        <v>0</v>
      </c>
      <c r="S133" s="20" t="s">
        <v>42</v>
      </c>
      <c r="T133" s="26">
        <v>0</v>
      </c>
      <c r="U133" s="26">
        <v>0</v>
      </c>
      <c r="V133" s="20" t="s">
        <v>42</v>
      </c>
      <c r="W133" s="24">
        <f>(U133/U$182)*100</f>
        <v>0</v>
      </c>
      <c r="X133" s="25">
        <v>0</v>
      </c>
      <c r="Y133" s="25">
        <v>0</v>
      </c>
      <c r="Z133" s="23" t="s">
        <v>42</v>
      </c>
      <c r="AA133" s="25">
        <v>0</v>
      </c>
      <c r="AB133" s="25">
        <v>0</v>
      </c>
      <c r="AC133" s="23" t="s">
        <v>42</v>
      </c>
      <c r="AD133" s="24">
        <f>(AB133/AB$182)*100</f>
        <v>0</v>
      </c>
    </row>
    <row r="134" spans="1:30">
      <c r="A134" s="3"/>
      <c r="B134" s="5" t="s">
        <v>5</v>
      </c>
      <c r="C134" s="25">
        <v>0</v>
      </c>
      <c r="D134" s="25">
        <v>0</v>
      </c>
      <c r="E134" s="23" t="s">
        <v>42</v>
      </c>
      <c r="F134" s="25">
        <v>0</v>
      </c>
      <c r="G134" s="25">
        <v>0</v>
      </c>
      <c r="H134" s="23" t="s">
        <v>42</v>
      </c>
      <c r="I134" s="24">
        <f>(G134/G$183)*100</f>
        <v>0</v>
      </c>
      <c r="J134" s="26">
        <v>0</v>
      </c>
      <c r="K134" s="26">
        <v>0</v>
      </c>
      <c r="L134" s="23" t="s">
        <v>42</v>
      </c>
      <c r="M134" s="26">
        <v>0</v>
      </c>
      <c r="N134" s="26">
        <v>0</v>
      </c>
      <c r="O134" s="23" t="s">
        <v>42</v>
      </c>
      <c r="P134" s="24">
        <f>(N134/N$183)*100</f>
        <v>0</v>
      </c>
      <c r="Q134" s="6">
        <v>0</v>
      </c>
      <c r="R134" s="6">
        <v>0</v>
      </c>
      <c r="S134" s="20" t="s">
        <v>42</v>
      </c>
      <c r="T134" s="26">
        <v>0</v>
      </c>
      <c r="U134" s="26">
        <v>0</v>
      </c>
      <c r="V134" s="20" t="s">
        <v>42</v>
      </c>
      <c r="W134" s="24">
        <f>(U134/U$183)*100</f>
        <v>0</v>
      </c>
      <c r="X134" s="25">
        <v>0</v>
      </c>
      <c r="Y134" s="25">
        <v>0</v>
      </c>
      <c r="Z134" s="23" t="s">
        <v>42</v>
      </c>
      <c r="AA134" s="25">
        <v>0</v>
      </c>
      <c r="AB134" s="25">
        <v>0</v>
      </c>
      <c r="AC134" s="23" t="s">
        <v>42</v>
      </c>
      <c r="AD134" s="24">
        <f>(AB134/AB$183)*100</f>
        <v>0</v>
      </c>
    </row>
    <row r="135" spans="1:30">
      <c r="A135" s="3"/>
      <c r="B135" s="5" t="s">
        <v>23</v>
      </c>
      <c r="C135" s="25">
        <v>0</v>
      </c>
      <c r="D135" s="25">
        <v>0</v>
      </c>
      <c r="E135" s="23" t="s">
        <v>42</v>
      </c>
      <c r="F135" s="25">
        <v>0</v>
      </c>
      <c r="G135" s="25">
        <v>0</v>
      </c>
      <c r="H135" s="23" t="s">
        <v>42</v>
      </c>
      <c r="I135" s="24">
        <f>(G135/G$184)*100</f>
        <v>0</v>
      </c>
      <c r="J135" s="26">
        <v>0</v>
      </c>
      <c r="K135" s="26">
        <v>0</v>
      </c>
      <c r="L135" s="23" t="s">
        <v>42</v>
      </c>
      <c r="M135" s="26">
        <v>0</v>
      </c>
      <c r="N135" s="26">
        <v>0</v>
      </c>
      <c r="O135" s="23" t="s">
        <v>42</v>
      </c>
      <c r="P135" s="24">
        <f>(N135/N$184)*100</f>
        <v>0</v>
      </c>
      <c r="Q135" s="7">
        <v>0</v>
      </c>
      <c r="R135" s="7">
        <v>0</v>
      </c>
      <c r="S135" s="20" t="s">
        <v>42</v>
      </c>
      <c r="T135" s="26">
        <v>0</v>
      </c>
      <c r="U135" s="26">
        <v>0</v>
      </c>
      <c r="V135" s="20" t="s">
        <v>42</v>
      </c>
      <c r="W135" s="24">
        <f>(U135/U$184)*100</f>
        <v>0</v>
      </c>
      <c r="X135" s="25">
        <v>0</v>
      </c>
      <c r="Y135" s="25">
        <v>0</v>
      </c>
      <c r="Z135" s="23" t="s">
        <v>42</v>
      </c>
      <c r="AA135" s="25">
        <v>0</v>
      </c>
      <c r="AB135" s="25">
        <v>0</v>
      </c>
      <c r="AC135" s="23" t="s">
        <v>42</v>
      </c>
      <c r="AD135" s="24">
        <f>(AB135/AB$184)*100</f>
        <v>0</v>
      </c>
    </row>
    <row r="136" spans="1:30">
      <c r="A136" s="3"/>
      <c r="B136" s="5"/>
      <c r="C136" s="25"/>
      <c r="D136" s="25"/>
      <c r="E136" s="23"/>
      <c r="F136" s="25"/>
      <c r="G136" s="25"/>
      <c r="H136" s="23"/>
      <c r="I136" s="24"/>
      <c r="J136" s="26"/>
      <c r="K136" s="26"/>
      <c r="L136" s="23"/>
      <c r="M136" s="26"/>
      <c r="N136" s="26"/>
      <c r="O136" s="23"/>
      <c r="P136" s="24"/>
      <c r="Q136" s="7"/>
      <c r="R136" s="7"/>
      <c r="S136" s="23"/>
      <c r="T136" s="26"/>
      <c r="U136" s="26"/>
      <c r="V136" s="23"/>
      <c r="W136" s="24"/>
      <c r="X136" s="25"/>
      <c r="Y136" s="25"/>
      <c r="Z136" s="23"/>
      <c r="AA136" s="25"/>
      <c r="AB136" s="25"/>
      <c r="AC136" s="23"/>
      <c r="AD136" s="24"/>
    </row>
    <row r="137" spans="1:30" s="2" customFormat="1" ht="15">
      <c r="A137" s="11">
        <v>20</v>
      </c>
      <c r="B137" s="4" t="s">
        <v>6</v>
      </c>
      <c r="C137" s="32">
        <f>C138+C139+C140+C141+C142</f>
        <v>1127.4731906460013</v>
      </c>
      <c r="D137" s="32">
        <f>D138+D139+D140+D141+D142</f>
        <v>2561.1516035519917</v>
      </c>
      <c r="E137" s="33">
        <f t="shared" ref="E137:E142" si="144">((D137-C137)/C137)*100</f>
        <v>127.15853687700944</v>
      </c>
      <c r="F137" s="32">
        <f>F138+F139+F140+F141+F142</f>
        <v>16591.815266292011</v>
      </c>
      <c r="G137" s="32">
        <f>G138+G139+G140+G141+G142</f>
        <v>20625.460973014</v>
      </c>
      <c r="H137" s="33">
        <f t="shared" ref="H137:H142" si="145">((G137-F137)/F137)*100</f>
        <v>24.311057241076913</v>
      </c>
      <c r="I137" s="34">
        <f>(G137/G$179)*100</f>
        <v>7.4118192302491046</v>
      </c>
      <c r="J137" s="35">
        <f>J138+J139+J140+J141+J142</f>
        <v>121680</v>
      </c>
      <c r="K137" s="35">
        <f>K138+K139+K140+K141+K142</f>
        <v>233941</v>
      </c>
      <c r="L137" s="33">
        <f t="shared" ref="L137:L142" si="146">((K137-J137)/J137)*100</f>
        <v>92.25920447074293</v>
      </c>
      <c r="M137" s="35">
        <f>M138+M139+M140+M141+M142</f>
        <v>1551862</v>
      </c>
      <c r="N137" s="35">
        <f>N138+N139+N140+N141+N142</f>
        <v>1656891</v>
      </c>
      <c r="O137" s="33">
        <f t="shared" ref="O137:O142" si="147">((N137-M137)/M137)*100</f>
        <v>6.7679342621959941</v>
      </c>
      <c r="P137" s="34">
        <f>(N137/N$179)*100</f>
        <v>5.8822765076916799</v>
      </c>
      <c r="Q137" s="35">
        <f>Q138+Q139+Q140+Q141+Q142</f>
        <v>1103211</v>
      </c>
      <c r="R137" s="35">
        <f>R138+R139+R140+R141+R142</f>
        <v>1709947</v>
      </c>
      <c r="S137" s="33">
        <f t="shared" ref="S137:S142" si="148">((R137-Q137)/Q137)*100</f>
        <v>54.997276133033481</v>
      </c>
      <c r="T137" s="35">
        <f>T138+T139+T140+T141+T142</f>
        <v>7408104</v>
      </c>
      <c r="U137" s="35">
        <f>U138+U139+U140+U141+U142</f>
        <v>10656702</v>
      </c>
      <c r="V137" s="33">
        <f t="shared" ref="V137:V142" si="149">((U137-T137)/T137)*100</f>
        <v>43.851949162700734</v>
      </c>
      <c r="W137" s="34">
        <f>(U137/U$179)*100</f>
        <v>5.927047226516784</v>
      </c>
      <c r="X137" s="32">
        <f>X138+X139+X140+X141+X142</f>
        <v>41277.70059</v>
      </c>
      <c r="Y137" s="32">
        <f>Y138+Y139+Y140+Y141+Y142</f>
        <v>69722.802819000004</v>
      </c>
      <c r="Z137" s="33">
        <f t="shared" ref="Z137:Z142" si="150">((Y137-X137)/X137)*100</f>
        <v>68.911547451582507</v>
      </c>
      <c r="AA137" s="32">
        <f>AA138+AA139+AA140+AA141+AA142</f>
        <v>460106.88929299999</v>
      </c>
      <c r="AB137" s="32">
        <f>AB138+AB139+AB140+AB141+AB142</f>
        <v>522251.43934300006</v>
      </c>
      <c r="AC137" s="33">
        <f t="shared" ref="AC137:AC142" si="151">((AB137-AA137)/AA137)*100</f>
        <v>13.506546303945017</v>
      </c>
      <c r="AD137" s="34">
        <f>(AB137/AB$179)*100</f>
        <v>10.570133793443983</v>
      </c>
    </row>
    <row r="138" spans="1:30" s="9" customFormat="1">
      <c r="A138" s="11"/>
      <c r="B138" s="12" t="s">
        <v>2</v>
      </c>
      <c r="C138" s="41">
        <v>136.83646657300022</v>
      </c>
      <c r="D138" s="41">
        <v>316.20616648599929</v>
      </c>
      <c r="E138" s="37">
        <f t="shared" si="144"/>
        <v>131.08325902094819</v>
      </c>
      <c r="F138" s="41">
        <v>1636.7830532830005</v>
      </c>
      <c r="G138" s="41">
        <v>2528.5460603530005</v>
      </c>
      <c r="H138" s="37">
        <f t="shared" si="145"/>
        <v>54.482663739787249</v>
      </c>
      <c r="I138" s="38">
        <f>(G138/G$180)*100</f>
        <v>5.9626138827612545</v>
      </c>
      <c r="J138" s="42">
        <v>3302</v>
      </c>
      <c r="K138" s="42">
        <v>6881</v>
      </c>
      <c r="L138" s="37">
        <f t="shared" si="146"/>
        <v>108.38885523924895</v>
      </c>
      <c r="M138" s="42">
        <v>33243</v>
      </c>
      <c r="N138" s="42">
        <v>48929</v>
      </c>
      <c r="O138" s="37">
        <f t="shared" si="147"/>
        <v>47.185873717775173</v>
      </c>
      <c r="P138" s="38">
        <f>(N138/N$180)*100</f>
        <v>4.0575044635119815</v>
      </c>
      <c r="Q138" s="40">
        <v>0</v>
      </c>
      <c r="R138" s="40">
        <v>0</v>
      </c>
      <c r="S138" s="23" t="s">
        <v>42</v>
      </c>
      <c r="T138" s="42">
        <v>0</v>
      </c>
      <c r="U138" s="42">
        <v>0</v>
      </c>
      <c r="V138" s="23" t="s">
        <v>42</v>
      </c>
      <c r="W138" s="23" t="s">
        <v>42</v>
      </c>
      <c r="X138" s="41">
        <v>149.89872500000001</v>
      </c>
      <c r="Y138" s="41">
        <v>286.74901300000005</v>
      </c>
      <c r="Z138" s="37">
        <f t="shared" si="150"/>
        <v>91.295164785424305</v>
      </c>
      <c r="AA138" s="41">
        <v>1637.2829250000002</v>
      </c>
      <c r="AB138" s="41">
        <v>2190.9290129999999</v>
      </c>
      <c r="AC138" s="37">
        <f t="shared" si="151"/>
        <v>33.81493079456623</v>
      </c>
      <c r="AD138" s="38">
        <f>(AB138/AB$180)*100</f>
        <v>5.3008172508446023</v>
      </c>
    </row>
    <row r="139" spans="1:30">
      <c r="A139" s="11"/>
      <c r="B139" s="12" t="s">
        <v>3</v>
      </c>
      <c r="C139" s="41">
        <v>671.75934200700158</v>
      </c>
      <c r="D139" s="41">
        <v>1471.0341661319926</v>
      </c>
      <c r="E139" s="37">
        <f t="shared" si="144"/>
        <v>118.98231615760105</v>
      </c>
      <c r="F139" s="41">
        <v>9607.4225034110059</v>
      </c>
      <c r="G139" s="41">
        <v>9971.5133771989967</v>
      </c>
      <c r="H139" s="37">
        <f t="shared" si="145"/>
        <v>3.7896831710973937</v>
      </c>
      <c r="I139" s="38">
        <f>(G139/G$181)*100</f>
        <v>13.962304597854228</v>
      </c>
      <c r="J139" s="42">
        <v>118332</v>
      </c>
      <c r="K139" s="42">
        <v>226999</v>
      </c>
      <c r="L139" s="37">
        <f t="shared" si="146"/>
        <v>91.832302335800961</v>
      </c>
      <c r="M139" s="42">
        <v>1517933</v>
      </c>
      <c r="N139" s="42">
        <v>1607448</v>
      </c>
      <c r="O139" s="37">
        <f t="shared" si="147"/>
        <v>5.8971641040810105</v>
      </c>
      <c r="P139" s="38">
        <f>(N139/N$181)*100</f>
        <v>5.970666827127725</v>
      </c>
      <c r="Q139" s="40">
        <v>0</v>
      </c>
      <c r="R139" s="40">
        <v>0</v>
      </c>
      <c r="S139" s="23" t="s">
        <v>42</v>
      </c>
      <c r="T139" s="42">
        <v>0</v>
      </c>
      <c r="U139" s="42">
        <v>0</v>
      </c>
      <c r="V139" s="23" t="s">
        <v>42</v>
      </c>
      <c r="W139" s="23" t="s">
        <v>42</v>
      </c>
      <c r="X139" s="41">
        <v>8789.9358899999988</v>
      </c>
      <c r="Y139" s="41">
        <v>19035.056097000001</v>
      </c>
      <c r="Z139" s="37">
        <f t="shared" si="150"/>
        <v>116.555118663101</v>
      </c>
      <c r="AA139" s="41">
        <v>132262.697075</v>
      </c>
      <c r="AB139" s="41">
        <v>129339.62602400001</v>
      </c>
      <c r="AC139" s="37">
        <f t="shared" si="151"/>
        <v>-2.2100494815574905</v>
      </c>
      <c r="AD139" s="38">
        <f>(AB139/AB$181)*100</f>
        <v>6.5654333281313955</v>
      </c>
    </row>
    <row r="140" spans="1:30">
      <c r="A140" s="11"/>
      <c r="B140" s="12" t="s">
        <v>4</v>
      </c>
      <c r="C140" s="41">
        <v>298.56738806099941</v>
      </c>
      <c r="D140" s="41">
        <v>723.84859207199975</v>
      </c>
      <c r="E140" s="37">
        <f t="shared" si="144"/>
        <v>142.44060839093132</v>
      </c>
      <c r="F140" s="41">
        <v>5126.9194216760015</v>
      </c>
      <c r="G140" s="41">
        <v>7757.5955645640042</v>
      </c>
      <c r="H140" s="37">
        <f t="shared" si="145"/>
        <v>51.311049121736119</v>
      </c>
      <c r="I140" s="38">
        <f>(G140/G$182)*100</f>
        <v>5.1079208414624624</v>
      </c>
      <c r="J140" s="42">
        <v>17</v>
      </c>
      <c r="K140" s="42">
        <v>24</v>
      </c>
      <c r="L140" s="37">
        <f t="shared" si="146"/>
        <v>41.17647058823529</v>
      </c>
      <c r="M140" s="42">
        <v>97</v>
      </c>
      <c r="N140" s="42">
        <v>173</v>
      </c>
      <c r="O140" s="37">
        <f t="shared" si="147"/>
        <v>78.350515463917532</v>
      </c>
      <c r="P140" s="38">
        <f>(N140/N$182)*100</f>
        <v>11.182934712346478</v>
      </c>
      <c r="Q140" s="40">
        <v>32530</v>
      </c>
      <c r="R140" s="40">
        <v>57397</v>
      </c>
      <c r="S140" s="37">
        <f t="shared" si="148"/>
        <v>76.443283123270817</v>
      </c>
      <c r="T140" s="42">
        <v>338414</v>
      </c>
      <c r="U140" s="42">
        <v>361091</v>
      </c>
      <c r="V140" s="37">
        <f t="shared" si="149"/>
        <v>6.7009639081125494</v>
      </c>
      <c r="W140" s="38">
        <f>(U140/U$182)*100</f>
        <v>0.37452935288012473</v>
      </c>
      <c r="X140" s="41">
        <v>5475.0187409999999</v>
      </c>
      <c r="Y140" s="41">
        <v>8170.6092569999992</v>
      </c>
      <c r="Z140" s="37">
        <f t="shared" si="150"/>
        <v>49.234361442709066</v>
      </c>
      <c r="AA140" s="41">
        <v>51565.225133999993</v>
      </c>
      <c r="AB140" s="41">
        <v>53019.351070000004</v>
      </c>
      <c r="AC140" s="37">
        <f t="shared" si="151"/>
        <v>2.8199739887128317</v>
      </c>
      <c r="AD140" s="38">
        <f>(AB140/AB$182)*100</f>
        <v>5.4390908016216359</v>
      </c>
    </row>
    <row r="141" spans="1:30">
      <c r="A141" s="11"/>
      <c r="B141" s="12" t="s">
        <v>5</v>
      </c>
      <c r="C141" s="41">
        <v>1.7047561870000003</v>
      </c>
      <c r="D141" s="41">
        <v>20.777278861999992</v>
      </c>
      <c r="E141" s="37">
        <f t="shared" si="144"/>
        <v>1118.7830154506421</v>
      </c>
      <c r="F141" s="41">
        <v>18.596619020000002</v>
      </c>
      <c r="G141" s="41">
        <v>35.116070897999997</v>
      </c>
      <c r="H141" s="37">
        <f t="shared" si="145"/>
        <v>88.830404388205793</v>
      </c>
      <c r="I141" s="38">
        <f>(G141/G$183)*100</f>
        <v>0.58527114282805792</v>
      </c>
      <c r="J141" s="42">
        <v>0</v>
      </c>
      <c r="K141" s="42">
        <v>3</v>
      </c>
      <c r="L141" s="23" t="s">
        <v>42</v>
      </c>
      <c r="M141" s="42">
        <v>0</v>
      </c>
      <c r="N141" s="42">
        <v>5</v>
      </c>
      <c r="O141" s="23" t="s">
        <v>42</v>
      </c>
      <c r="P141" s="38">
        <f>(N141/N$183)*100</f>
        <v>5.737234652897303E-2</v>
      </c>
      <c r="Q141" s="40">
        <v>2786</v>
      </c>
      <c r="R141" s="40">
        <v>53599</v>
      </c>
      <c r="S141" s="37">
        <f t="shared" si="148"/>
        <v>1823.8693467336684</v>
      </c>
      <c r="T141" s="42">
        <v>31237</v>
      </c>
      <c r="U141" s="42">
        <v>80058</v>
      </c>
      <c r="V141" s="37">
        <f t="shared" si="149"/>
        <v>156.29221756250601</v>
      </c>
      <c r="W141" s="38">
        <f>(U141/U$183)*100</f>
        <v>2.2567244655508296</v>
      </c>
      <c r="X141" s="41">
        <v>-0.87976599999999994</v>
      </c>
      <c r="Y141" s="41">
        <v>12.395552</v>
      </c>
      <c r="Z141" s="37">
        <f t="shared" si="150"/>
        <v>-1508.9601098473913</v>
      </c>
      <c r="AA141" s="41">
        <v>-20.571340999999997</v>
      </c>
      <c r="AB141" s="41">
        <v>8.9167360000000002</v>
      </c>
      <c r="AC141" s="37">
        <f t="shared" si="151"/>
        <v>-143.34542896352747</v>
      </c>
      <c r="AD141" s="38">
        <f>(AB141/AB$183)*100</f>
        <v>6.9746844899134589E-3</v>
      </c>
    </row>
    <row r="142" spans="1:30">
      <c r="A142" s="11"/>
      <c r="B142" s="5" t="s">
        <v>23</v>
      </c>
      <c r="C142" s="41">
        <v>18.605237818000006</v>
      </c>
      <c r="D142" s="41">
        <v>29.285399999999999</v>
      </c>
      <c r="E142" s="37">
        <f t="shared" si="144"/>
        <v>57.404061622191463</v>
      </c>
      <c r="F142" s="41">
        <v>202.09366890200008</v>
      </c>
      <c r="G142" s="41">
        <v>332.68989999999997</v>
      </c>
      <c r="H142" s="37">
        <f t="shared" si="145"/>
        <v>64.621634021266175</v>
      </c>
      <c r="I142" s="38">
        <f>(G142/G$184)*100</f>
        <v>5.0559892794666919</v>
      </c>
      <c r="J142" s="42">
        <v>29</v>
      </c>
      <c r="K142" s="42">
        <v>34</v>
      </c>
      <c r="L142" s="37">
        <f t="shared" si="146"/>
        <v>17.241379310344829</v>
      </c>
      <c r="M142" s="42">
        <v>589</v>
      </c>
      <c r="N142" s="42">
        <v>336</v>
      </c>
      <c r="O142" s="37">
        <f t="shared" si="147"/>
        <v>-42.954159592529713</v>
      </c>
      <c r="P142" s="38">
        <f>(N142/N$184)*100</f>
        <v>1.1609425748047819</v>
      </c>
      <c r="Q142" s="40">
        <v>1067895</v>
      </c>
      <c r="R142" s="40">
        <v>1598951</v>
      </c>
      <c r="S142" s="37">
        <f t="shared" si="148"/>
        <v>49.729233679341135</v>
      </c>
      <c r="T142" s="42">
        <v>7038453</v>
      </c>
      <c r="U142" s="42">
        <v>10215553</v>
      </c>
      <c r="V142" s="37">
        <f t="shared" si="149"/>
        <v>45.139180442065893</v>
      </c>
      <c r="W142" s="38">
        <f>(U142/U$184)*100</f>
        <v>12.795294462343525</v>
      </c>
      <c r="X142" s="41">
        <v>26863.727000000003</v>
      </c>
      <c r="Y142" s="41">
        <v>42217.992899999997</v>
      </c>
      <c r="Z142" s="37">
        <f t="shared" si="150"/>
        <v>57.15612692162928</v>
      </c>
      <c r="AA142" s="41">
        <v>274662.25550000003</v>
      </c>
      <c r="AB142" s="41">
        <v>337692.6165</v>
      </c>
      <c r="AC142" s="37">
        <f t="shared" si="151"/>
        <v>22.948315517637614</v>
      </c>
      <c r="AD142" s="38">
        <f>(AB142/AB$184)*100</f>
        <v>18.484937047035654</v>
      </c>
    </row>
    <row r="143" spans="1:30">
      <c r="A143" s="11"/>
      <c r="B143" s="5"/>
      <c r="C143" s="41"/>
      <c r="D143" s="41"/>
      <c r="E143" s="37"/>
      <c r="F143" s="41"/>
      <c r="G143" s="41"/>
      <c r="H143" s="37"/>
      <c r="I143" s="38"/>
      <c r="J143" s="42"/>
      <c r="K143" s="42"/>
      <c r="L143" s="37"/>
      <c r="M143" s="42"/>
      <c r="N143" s="42"/>
      <c r="O143" s="37"/>
      <c r="P143" s="38"/>
      <c r="Q143" s="40"/>
      <c r="R143" s="40"/>
      <c r="S143" s="37"/>
      <c r="T143" s="42"/>
      <c r="U143" s="42"/>
      <c r="V143" s="37"/>
      <c r="W143" s="38"/>
      <c r="X143" s="41"/>
      <c r="Y143" s="41"/>
      <c r="Z143" s="37"/>
      <c r="AA143" s="41"/>
      <c r="AB143" s="41"/>
      <c r="AC143" s="37"/>
      <c r="AD143" s="38"/>
    </row>
    <row r="144" spans="1:30" ht="15">
      <c r="A144" s="11">
        <v>21</v>
      </c>
      <c r="B144" s="4" t="s">
        <v>12</v>
      </c>
      <c r="C144" s="32">
        <f>C145+C146+C147+C148+C149</f>
        <v>87.808245179090846</v>
      </c>
      <c r="D144" s="32">
        <f>D145+D146+D147+D148+D149</f>
        <v>183.62368436177866</v>
      </c>
      <c r="E144" s="33">
        <f t="shared" ref="E144:E149" si="152">((D144-C144)/C144)*100</f>
        <v>109.11895458936203</v>
      </c>
      <c r="F144" s="32">
        <f>F145+F146+F147+F148+F149</f>
        <v>708.5982899620742</v>
      </c>
      <c r="G144" s="32">
        <f>G145+G146+G147+G148+G149</f>
        <v>885.13016837427028</v>
      </c>
      <c r="H144" s="33">
        <f t="shared" ref="H144:H149" si="153">((G144-F144)/F144)*100</f>
        <v>24.912828737089455</v>
      </c>
      <c r="I144" s="34">
        <f>(G144/G$179)*100</f>
        <v>0.31807409355910116</v>
      </c>
      <c r="J144" s="35">
        <f>J145+J146+J147+J148+J149</f>
        <v>36079</v>
      </c>
      <c r="K144" s="35">
        <f>K145+K146+K147+K148+K149</f>
        <v>60597</v>
      </c>
      <c r="L144" s="33">
        <f t="shared" ref="L144:L149" si="154">((K144-J144)/J144)*100</f>
        <v>67.956428947587241</v>
      </c>
      <c r="M144" s="35">
        <f>M145+M146+M147+M148+M149</f>
        <v>274750</v>
      </c>
      <c r="N144" s="35">
        <f>N145+N146+N147+N148+N149</f>
        <v>295985</v>
      </c>
      <c r="O144" s="33">
        <f t="shared" ref="O144:O149" si="155">((N144-M144)/M144)*100</f>
        <v>7.7288444040036399</v>
      </c>
      <c r="P144" s="34">
        <f>(N144/N$179)*100</f>
        <v>1.0508027457021143</v>
      </c>
      <c r="Q144" s="35">
        <f>Q145+Q146+Q147+Q148+Q149</f>
        <v>482801</v>
      </c>
      <c r="R144" s="35">
        <f>R145+R146+R147+R148+R149</f>
        <v>890974</v>
      </c>
      <c r="S144" s="33">
        <f t="shared" ref="S144:S149" si="156">((R144-Q144)/Q144)*100</f>
        <v>84.542699787282956</v>
      </c>
      <c r="T144" s="35">
        <f>T145+T146+T147+T148+T149</f>
        <v>3708663</v>
      </c>
      <c r="U144" s="35">
        <f>U145+U146+U147+U148+U149</f>
        <v>5880905</v>
      </c>
      <c r="V144" s="33">
        <f t="shared" ref="V144:V149" si="157">((U144-T144)/T144)*100</f>
        <v>58.57210536519495</v>
      </c>
      <c r="W144" s="34">
        <f>(U144/U$179)*100</f>
        <v>3.2708432373973375</v>
      </c>
      <c r="X144" s="32">
        <f>X145+X146+X147+X148+X149</f>
        <v>5091.1403362003948</v>
      </c>
      <c r="Y144" s="32">
        <f>Y145+Y146+Y147+Y148+Y149</f>
        <v>14296.909624400401</v>
      </c>
      <c r="Z144" s="33">
        <f t="shared" ref="Z144:Z149" si="158">((Y144-X144)/X144)*100</f>
        <v>180.81939762576707</v>
      </c>
      <c r="AA144" s="32">
        <f>AA145+AA146+AA147+AA148+AA149</f>
        <v>46597.197098102399</v>
      </c>
      <c r="AB144" s="32">
        <f>AB145+AB146+AB147+AB148+AB149</f>
        <v>59010.756491100401</v>
      </c>
      <c r="AC144" s="33">
        <f t="shared" ref="AC144:AC149" si="159">((AB144-AA144)/AA144)*100</f>
        <v>26.640141824117414</v>
      </c>
      <c r="AD144" s="34">
        <f>(AB144/AB$179)*100</f>
        <v>1.1943511197364298</v>
      </c>
    </row>
    <row r="145" spans="1:30">
      <c r="A145" s="11"/>
      <c r="B145" s="12" t="s">
        <v>2</v>
      </c>
      <c r="C145" s="41">
        <v>2.9900267000000182</v>
      </c>
      <c r="D145" s="41">
        <v>9.2181380420000103</v>
      </c>
      <c r="E145" s="37">
        <f t="shared" si="152"/>
        <v>208.29617815787245</v>
      </c>
      <c r="F145" s="41">
        <v>37.172655600000013</v>
      </c>
      <c r="G145" s="41">
        <v>56.124232242000005</v>
      </c>
      <c r="H145" s="37">
        <f t="shared" si="153"/>
        <v>50.982573981074374</v>
      </c>
      <c r="I145" s="38">
        <f>(G145/G$180)*100</f>
        <v>0.1323476489404932</v>
      </c>
      <c r="J145" s="42">
        <v>146</v>
      </c>
      <c r="K145" s="42">
        <v>671</v>
      </c>
      <c r="L145" s="37">
        <f t="shared" si="154"/>
        <v>359.58904109589042</v>
      </c>
      <c r="M145" s="42">
        <v>1933</v>
      </c>
      <c r="N145" s="42">
        <v>2001</v>
      </c>
      <c r="O145" s="37">
        <f t="shared" si="155"/>
        <v>3.5178479048111742</v>
      </c>
      <c r="P145" s="38">
        <f>(N145/N$180)*100</f>
        <v>0.16593567069605908</v>
      </c>
      <c r="Q145" s="40">
        <v>0</v>
      </c>
      <c r="R145" s="40">
        <v>0</v>
      </c>
      <c r="S145" s="23" t="s">
        <v>42</v>
      </c>
      <c r="T145" s="42">
        <v>0</v>
      </c>
      <c r="U145" s="42">
        <v>0</v>
      </c>
      <c r="V145" s="23" t="s">
        <v>42</v>
      </c>
      <c r="W145" s="23" t="s">
        <v>42</v>
      </c>
      <c r="X145" s="41">
        <v>6.7672249999999963</v>
      </c>
      <c r="Y145" s="41">
        <v>20.762030999999993</v>
      </c>
      <c r="Z145" s="37">
        <f t="shared" si="158"/>
        <v>206.80272933144687</v>
      </c>
      <c r="AA145" s="41">
        <v>63.048415999999996</v>
      </c>
      <c r="AB145" s="41">
        <v>62.626130999999994</v>
      </c>
      <c r="AC145" s="37">
        <f t="shared" si="159"/>
        <v>-0.66977892037763842</v>
      </c>
      <c r="AD145" s="38">
        <f>(AB145/AB$180)*100</f>
        <v>0.15152005089562154</v>
      </c>
    </row>
    <row r="146" spans="1:30" s="2" customFormat="1" ht="15">
      <c r="A146" s="11"/>
      <c r="B146" s="12" t="s">
        <v>3</v>
      </c>
      <c r="C146" s="41">
        <v>60.706729491209487</v>
      </c>
      <c r="D146" s="41">
        <v>110.64293635223626</v>
      </c>
      <c r="E146" s="37">
        <f t="shared" si="152"/>
        <v>82.258107592927871</v>
      </c>
      <c r="F146" s="41">
        <v>457.07100326037931</v>
      </c>
      <c r="G146" s="41">
        <v>511.51603635223631</v>
      </c>
      <c r="H146" s="37">
        <f t="shared" si="153"/>
        <v>11.911723277891102</v>
      </c>
      <c r="I146" s="38">
        <f>(G146/G$181)*100</f>
        <v>0.7162345810584646</v>
      </c>
      <c r="J146" s="42">
        <v>35932</v>
      </c>
      <c r="K146" s="42">
        <v>59900</v>
      </c>
      <c r="L146" s="37">
        <f t="shared" si="154"/>
        <v>66.703773794946002</v>
      </c>
      <c r="M146" s="42">
        <v>272799</v>
      </c>
      <c r="N146" s="42">
        <v>293837</v>
      </c>
      <c r="O146" s="37">
        <f t="shared" si="155"/>
        <v>7.7119051022914302</v>
      </c>
      <c r="P146" s="38">
        <f>(N146/N$181)*100</f>
        <v>1.0914212021059027</v>
      </c>
      <c r="Q146" s="40">
        <v>0</v>
      </c>
      <c r="R146" s="40">
        <v>0</v>
      </c>
      <c r="S146" s="23" t="s">
        <v>42</v>
      </c>
      <c r="T146" s="42">
        <v>0</v>
      </c>
      <c r="U146" s="42">
        <v>0</v>
      </c>
      <c r="V146" s="23" t="s">
        <v>42</v>
      </c>
      <c r="W146" s="23" t="s">
        <v>42</v>
      </c>
      <c r="X146" s="41">
        <v>1737.5820832003949</v>
      </c>
      <c r="Y146" s="41">
        <v>2759.2862043004029</v>
      </c>
      <c r="Z146" s="37">
        <f t="shared" si="158"/>
        <v>58.800337030303915</v>
      </c>
      <c r="AA146" s="41">
        <v>12784.490127200395</v>
      </c>
      <c r="AB146" s="41">
        <v>12581.648404300404</v>
      </c>
      <c r="AC146" s="37">
        <f t="shared" si="159"/>
        <v>-1.5866234858160175</v>
      </c>
      <c r="AD146" s="38">
        <f>(AB146/AB$181)*100</f>
        <v>0.63865944487188497</v>
      </c>
    </row>
    <row r="147" spans="1:30" s="2" customFormat="1" ht="15">
      <c r="A147" s="11"/>
      <c r="B147" s="12" t="s">
        <v>4</v>
      </c>
      <c r="C147" s="41">
        <v>23.336911567999991</v>
      </c>
      <c r="D147" s="41">
        <v>50.534274724542385</v>
      </c>
      <c r="E147" s="37">
        <f t="shared" si="152"/>
        <v>116.54225571920121</v>
      </c>
      <c r="F147" s="41">
        <v>200.97542065593214</v>
      </c>
      <c r="G147" s="41">
        <v>203.89910238277972</v>
      </c>
      <c r="H147" s="37">
        <f t="shared" si="153"/>
        <v>1.4547459173392598</v>
      </c>
      <c r="I147" s="38">
        <f>(G147/G$182)*100</f>
        <v>0.1342555777687057</v>
      </c>
      <c r="J147" s="42">
        <v>1</v>
      </c>
      <c r="K147" s="42">
        <v>0</v>
      </c>
      <c r="L147" s="37">
        <f t="shared" si="154"/>
        <v>-100</v>
      </c>
      <c r="M147" s="42">
        <v>6</v>
      </c>
      <c r="N147" s="42">
        <v>3</v>
      </c>
      <c r="O147" s="37">
        <f t="shared" si="155"/>
        <v>-50</v>
      </c>
      <c r="P147" s="38">
        <f>(N147/N$182)*100</f>
        <v>0.19392372333548805</v>
      </c>
      <c r="Q147" s="40">
        <v>434317</v>
      </c>
      <c r="R147" s="40">
        <v>637584</v>
      </c>
      <c r="S147" s="37">
        <f t="shared" si="156"/>
        <v>46.801529758218074</v>
      </c>
      <c r="T147" s="42">
        <v>2986582</v>
      </c>
      <c r="U147" s="42">
        <v>3063330</v>
      </c>
      <c r="V147" s="37">
        <f t="shared" si="157"/>
        <v>2.5697603481170113</v>
      </c>
      <c r="W147" s="38">
        <f>(U147/U$182)*100</f>
        <v>3.1773348063459697</v>
      </c>
      <c r="X147" s="41">
        <v>2829.4026758</v>
      </c>
      <c r="Y147" s="41">
        <v>5710.2170804999987</v>
      </c>
      <c r="Z147" s="37">
        <f t="shared" si="158"/>
        <v>101.8170523884679</v>
      </c>
      <c r="AA147" s="41">
        <v>24164.925470700004</v>
      </c>
      <c r="AB147" s="41">
        <v>21150.5871143</v>
      </c>
      <c r="AC147" s="37">
        <f t="shared" si="159"/>
        <v>-12.474022980351798</v>
      </c>
      <c r="AD147" s="38">
        <f>(AB147/AB$182)*100</f>
        <v>2.1697731394411468</v>
      </c>
    </row>
    <row r="148" spans="1:30">
      <c r="A148" s="11"/>
      <c r="B148" s="12" t="s">
        <v>5</v>
      </c>
      <c r="C148" s="41">
        <v>0</v>
      </c>
      <c r="D148" s="41">
        <v>0</v>
      </c>
      <c r="E148" s="23" t="s">
        <v>42</v>
      </c>
      <c r="F148" s="41">
        <v>0</v>
      </c>
      <c r="G148" s="41">
        <v>0</v>
      </c>
      <c r="H148" s="23" t="s">
        <v>42</v>
      </c>
      <c r="I148" s="38">
        <f>(G148/G$183)*100</f>
        <v>0</v>
      </c>
      <c r="J148" s="42">
        <v>0</v>
      </c>
      <c r="K148" s="42">
        <v>0</v>
      </c>
      <c r="L148" s="23" t="s">
        <v>42</v>
      </c>
      <c r="M148" s="42">
        <v>0</v>
      </c>
      <c r="N148" s="42">
        <v>0</v>
      </c>
      <c r="O148" s="23" t="s">
        <v>42</v>
      </c>
      <c r="P148" s="38">
        <f>(N148/N$183)*100</f>
        <v>0</v>
      </c>
      <c r="Q148" s="40">
        <v>0</v>
      </c>
      <c r="R148" s="40">
        <v>0</v>
      </c>
      <c r="S148" s="23" t="s">
        <v>42</v>
      </c>
      <c r="T148" s="42">
        <v>0</v>
      </c>
      <c r="U148" s="42">
        <v>0</v>
      </c>
      <c r="V148" s="23" t="s">
        <v>42</v>
      </c>
      <c r="W148" s="38">
        <f>(U148/U$183)*100</f>
        <v>0</v>
      </c>
      <c r="X148" s="41">
        <v>0</v>
      </c>
      <c r="Y148" s="41">
        <v>0</v>
      </c>
      <c r="Z148" s="23" t="s">
        <v>42</v>
      </c>
      <c r="AA148" s="41">
        <v>0</v>
      </c>
      <c r="AB148" s="41">
        <v>0</v>
      </c>
      <c r="AC148" s="23" t="s">
        <v>42</v>
      </c>
      <c r="AD148" s="38">
        <f>(AB148/AB$183)*100</f>
        <v>0</v>
      </c>
    </row>
    <row r="149" spans="1:30">
      <c r="A149" s="11"/>
      <c r="B149" s="5" t="s">
        <v>23</v>
      </c>
      <c r="C149" s="41">
        <v>0.77457741988135576</v>
      </c>
      <c r="D149" s="41">
        <v>13.228335243000013</v>
      </c>
      <c r="E149" s="37">
        <f t="shared" si="152"/>
        <v>1607.8131770257692</v>
      </c>
      <c r="F149" s="41">
        <v>13.379210445762714</v>
      </c>
      <c r="G149" s="41">
        <v>113.59079739725428</v>
      </c>
      <c r="H149" s="37">
        <f t="shared" si="153"/>
        <v>749.00972189453262</v>
      </c>
      <c r="I149" s="38">
        <f>(G149/G$184)*100</f>
        <v>1.7262737879526571</v>
      </c>
      <c r="J149" s="42">
        <v>0</v>
      </c>
      <c r="K149" s="42">
        <v>26</v>
      </c>
      <c r="L149" s="23" t="s">
        <v>42</v>
      </c>
      <c r="M149" s="42">
        <v>12</v>
      </c>
      <c r="N149" s="42">
        <v>144</v>
      </c>
      <c r="O149" s="37">
        <f t="shared" si="155"/>
        <v>1100</v>
      </c>
      <c r="P149" s="38">
        <f>(N149/N$184)*100</f>
        <v>0.49754681777347803</v>
      </c>
      <c r="Q149" s="40">
        <v>48484</v>
      </c>
      <c r="R149" s="40">
        <v>253390</v>
      </c>
      <c r="S149" s="37">
        <f t="shared" si="156"/>
        <v>422.6260209553667</v>
      </c>
      <c r="T149" s="42">
        <v>722081</v>
      </c>
      <c r="U149" s="42">
        <v>2817575</v>
      </c>
      <c r="V149" s="37">
        <f t="shared" si="157"/>
        <v>290.20206874298037</v>
      </c>
      <c r="W149" s="38">
        <f>(U149/U$184)*100</f>
        <v>3.5290993835319107</v>
      </c>
      <c r="X149" s="41">
        <v>517.38835219999999</v>
      </c>
      <c r="Y149" s="41">
        <v>5806.6443085999999</v>
      </c>
      <c r="Z149" s="37">
        <f t="shared" si="158"/>
        <v>1022.299001109983</v>
      </c>
      <c r="AA149" s="41">
        <v>9584.7330842020019</v>
      </c>
      <c r="AB149" s="41">
        <v>25215.894841499998</v>
      </c>
      <c r="AC149" s="37">
        <f t="shared" si="159"/>
        <v>163.08395465974942</v>
      </c>
      <c r="AD149" s="38">
        <f>(AB149/AB$184)*100</f>
        <v>1.38029144243904</v>
      </c>
    </row>
    <row r="150" spans="1:30">
      <c r="A150" s="11"/>
      <c r="B150" s="5"/>
      <c r="C150" s="41"/>
      <c r="D150" s="41"/>
      <c r="E150" s="37"/>
      <c r="F150" s="41"/>
      <c r="G150" s="41"/>
      <c r="H150" s="37"/>
      <c r="I150" s="38"/>
      <c r="J150" s="42"/>
      <c r="K150" s="42"/>
      <c r="L150" s="37"/>
      <c r="M150" s="42"/>
      <c r="N150" s="42"/>
      <c r="O150" s="37"/>
      <c r="P150" s="38"/>
      <c r="Q150" s="40"/>
      <c r="R150" s="40"/>
      <c r="S150" s="37"/>
      <c r="T150" s="42"/>
      <c r="U150" s="42"/>
      <c r="V150" s="37"/>
      <c r="W150" s="38"/>
      <c r="X150" s="41"/>
      <c r="Y150" s="41"/>
      <c r="Z150" s="37"/>
      <c r="AA150" s="41"/>
      <c r="AB150" s="41"/>
      <c r="AC150" s="37"/>
      <c r="AD150" s="38"/>
    </row>
    <row r="151" spans="1:30" ht="15">
      <c r="A151" s="11">
        <v>22</v>
      </c>
      <c r="B151" s="4" t="s">
        <v>38</v>
      </c>
      <c r="C151" s="32">
        <f>C152+C153+C154+C155+C156</f>
        <v>74.735257916999998</v>
      </c>
      <c r="D151" s="32">
        <f>D152+D153+D154+D155+D156</f>
        <v>185.07305380600002</v>
      </c>
      <c r="E151" s="33">
        <f t="shared" ref="E151:E156" si="160">((D151-C151)/C151)*100</f>
        <v>147.63820847656635</v>
      </c>
      <c r="F151" s="32">
        <f>F152+F153+F154+F155+F156</f>
        <v>771.02366560500013</v>
      </c>
      <c r="G151" s="32">
        <f>G152+G153+G154+G155+G156</f>
        <v>1163.9094667889999</v>
      </c>
      <c r="H151" s="33">
        <f t="shared" ref="H151:H156" si="161">((G151-F151)/F151)*100</f>
        <v>50.956386776495833</v>
      </c>
      <c r="I151" s="34">
        <f>(G151/G$179)*100</f>
        <v>0.41825424311741205</v>
      </c>
      <c r="J151" s="35">
        <f>J152+J153+J154+J155+J156</f>
        <v>6555</v>
      </c>
      <c r="K151" s="35">
        <f>K152+K153+K154+K155+K156</f>
        <v>14433</v>
      </c>
      <c r="L151" s="33">
        <f t="shared" ref="L151:L156" si="162">((K151-J151)/J151)*100</f>
        <v>120.18306636155607</v>
      </c>
      <c r="M151" s="35">
        <f>M152+M153+M154+M155+M156</f>
        <v>77620</v>
      </c>
      <c r="N151" s="35">
        <f>N152+N153+N154+N155+N156</f>
        <v>99567</v>
      </c>
      <c r="O151" s="33">
        <f t="shared" ref="O151:O156" si="163">((N151-M151)/M151)*100</f>
        <v>28.274929141973722</v>
      </c>
      <c r="P151" s="34">
        <f>(N151/N$179)*100</f>
        <v>0.35348168650885153</v>
      </c>
      <c r="Q151" s="35">
        <f>Q152+Q153+Q154+Q155+Q156</f>
        <v>144622</v>
      </c>
      <c r="R151" s="35">
        <f>R152+R153+R154+R155+R156</f>
        <v>333791</v>
      </c>
      <c r="S151" s="33">
        <f t="shared" ref="S151:S156" si="164">((R151-Q151)/Q151)*100</f>
        <v>130.8023675512716</v>
      </c>
      <c r="T151" s="35">
        <f>T152+T153+T154+T155+T156</f>
        <v>1482888</v>
      </c>
      <c r="U151" s="35">
        <f>U152+U153+U154+U155+U156</f>
        <v>4601914</v>
      </c>
      <c r="V151" s="33">
        <f t="shared" ref="V151:V156" si="165">((U151-T151)/T151)*100</f>
        <v>210.33456336554076</v>
      </c>
      <c r="W151" s="34">
        <f>(U151/U$179)*100</f>
        <v>2.559493697991063</v>
      </c>
      <c r="X151" s="32">
        <f>X152+X153+X154+X155+X156</f>
        <v>3998.4705595999999</v>
      </c>
      <c r="Y151" s="32">
        <f>Y152+Y153+Y154+Y155+Y156</f>
        <v>8763.2461186</v>
      </c>
      <c r="Z151" s="33">
        <f t="shared" ref="Z151:Z156" si="166">((Y151-X151)/X151)*100</f>
        <v>119.16495289830668</v>
      </c>
      <c r="AA151" s="32">
        <f>AA152+AA153+AA154+AA155+AA156</f>
        <v>40897.772629600004</v>
      </c>
      <c r="AB151" s="32">
        <f>AB152+AB153+AB154+AB155+AB156</f>
        <v>102908.0199761</v>
      </c>
      <c r="AC151" s="33">
        <f t="shared" ref="AC151:AC156" si="167">((AB151-AA151)/AA151)*100</f>
        <v>151.62255389336218</v>
      </c>
      <c r="AD151" s="34">
        <f>(AB151/AB$179)*100</f>
        <v>2.0828119515270083</v>
      </c>
    </row>
    <row r="152" spans="1:30">
      <c r="A152" s="11"/>
      <c r="B152" s="12" t="s">
        <v>2</v>
      </c>
      <c r="C152" s="41">
        <v>12.716908959999998</v>
      </c>
      <c r="D152" s="41">
        <v>34.260873900000007</v>
      </c>
      <c r="E152" s="37">
        <f t="shared" si="160"/>
        <v>169.41196172564258</v>
      </c>
      <c r="F152" s="41">
        <v>101.35057921000002</v>
      </c>
      <c r="G152" s="41">
        <v>213.08151256000002</v>
      </c>
      <c r="H152" s="37">
        <f t="shared" si="161"/>
        <v>110.2420274466234</v>
      </c>
      <c r="I152" s="38">
        <f>(G152/G$180)*100</f>
        <v>0.50247167922764668</v>
      </c>
      <c r="J152" s="42">
        <v>222</v>
      </c>
      <c r="K152" s="42">
        <v>542</v>
      </c>
      <c r="L152" s="37">
        <f t="shared" si="162"/>
        <v>144.14414414414415</v>
      </c>
      <c r="M152" s="42">
        <v>2082</v>
      </c>
      <c r="N152" s="42">
        <v>3851</v>
      </c>
      <c r="O152" s="37">
        <f t="shared" si="163"/>
        <v>84.96637848222862</v>
      </c>
      <c r="P152" s="38">
        <f>(N152/N$180)*100</f>
        <v>0.31934945919566393</v>
      </c>
      <c r="Q152" s="40">
        <v>0</v>
      </c>
      <c r="R152" s="40">
        <v>0</v>
      </c>
      <c r="S152" s="23" t="s">
        <v>42</v>
      </c>
      <c r="T152" s="42">
        <v>0</v>
      </c>
      <c r="U152" s="42">
        <v>0</v>
      </c>
      <c r="V152" s="23" t="s">
        <v>42</v>
      </c>
      <c r="W152" s="23" t="s">
        <v>42</v>
      </c>
      <c r="X152" s="41">
        <v>5.1852642000000007</v>
      </c>
      <c r="Y152" s="41">
        <v>30.924584800000002</v>
      </c>
      <c r="Z152" s="37">
        <f t="shared" si="166"/>
        <v>496.39361867038508</v>
      </c>
      <c r="AA152" s="41">
        <v>63.858059699999991</v>
      </c>
      <c r="AB152" s="41">
        <v>360.70267630000001</v>
      </c>
      <c r="AC152" s="37">
        <f t="shared" si="167"/>
        <v>464.85066723691892</v>
      </c>
      <c r="AD152" s="38">
        <f>(AB152/AB$180)*100</f>
        <v>0.87269781796296686</v>
      </c>
    </row>
    <row r="153" spans="1:30">
      <c r="A153" s="11"/>
      <c r="B153" s="12" t="s">
        <v>3</v>
      </c>
      <c r="C153" s="41">
        <v>48.121071980000004</v>
      </c>
      <c r="D153" s="41">
        <v>109.35234719</v>
      </c>
      <c r="E153" s="37">
        <f t="shared" si="160"/>
        <v>127.2442044421804</v>
      </c>
      <c r="F153" s="41">
        <v>541.87015829000006</v>
      </c>
      <c r="G153" s="41">
        <v>669.16162630000008</v>
      </c>
      <c r="H153" s="37">
        <f t="shared" si="161"/>
        <v>23.491138248265685</v>
      </c>
      <c r="I153" s="38">
        <f>(G153/G$181)*100</f>
        <v>0.93697296470162972</v>
      </c>
      <c r="J153" s="42">
        <v>6333</v>
      </c>
      <c r="K153" s="42">
        <v>13889</v>
      </c>
      <c r="L153" s="37">
        <f t="shared" si="162"/>
        <v>119.31154271277435</v>
      </c>
      <c r="M153" s="42">
        <v>75525</v>
      </c>
      <c r="N153" s="42">
        <v>95696</v>
      </c>
      <c r="O153" s="37">
        <f t="shared" si="163"/>
        <v>26.707712677921219</v>
      </c>
      <c r="P153" s="38">
        <f>(N153/N$181)*100</f>
        <v>0.3554509587176784</v>
      </c>
      <c r="Q153" s="6">
        <v>0</v>
      </c>
      <c r="R153" s="6">
        <v>0</v>
      </c>
      <c r="S153" s="23" t="s">
        <v>42</v>
      </c>
      <c r="T153" s="42">
        <v>0</v>
      </c>
      <c r="U153" s="42">
        <v>0</v>
      </c>
      <c r="V153" s="23" t="s">
        <v>42</v>
      </c>
      <c r="W153" s="23" t="s">
        <v>42</v>
      </c>
      <c r="X153" s="41">
        <v>556.35016300000007</v>
      </c>
      <c r="Y153" s="41">
        <v>1315.5412188999999</v>
      </c>
      <c r="Z153" s="37">
        <f t="shared" si="166"/>
        <v>136.45921334977658</v>
      </c>
      <c r="AA153" s="41">
        <v>6653.8524803</v>
      </c>
      <c r="AB153" s="41">
        <v>8298.8939868000016</v>
      </c>
      <c r="AC153" s="37">
        <f t="shared" si="167"/>
        <v>24.723143643031776</v>
      </c>
      <c r="AD153" s="38">
        <f>(AB153/AB$181)*100</f>
        <v>0.42126173426120528</v>
      </c>
    </row>
    <row r="154" spans="1:30">
      <c r="A154" s="11"/>
      <c r="B154" s="12" t="s">
        <v>4</v>
      </c>
      <c r="C154" s="41">
        <v>12.470030700000001</v>
      </c>
      <c r="D154" s="41">
        <v>27.544494199999999</v>
      </c>
      <c r="E154" s="37">
        <f t="shared" si="160"/>
        <v>120.88553639246452</v>
      </c>
      <c r="F154" s="41">
        <v>91.203683500000011</v>
      </c>
      <c r="G154" s="41">
        <v>159.52082575200001</v>
      </c>
      <c r="H154" s="37">
        <f t="shared" si="161"/>
        <v>74.906121803731736</v>
      </c>
      <c r="I154" s="38">
        <f>(G154/G$182)*100</f>
        <v>0.10503509028338186</v>
      </c>
      <c r="J154" s="42">
        <v>0</v>
      </c>
      <c r="K154" s="42">
        <v>0</v>
      </c>
      <c r="L154" s="23" t="s">
        <v>42</v>
      </c>
      <c r="M154" s="42">
        <v>0</v>
      </c>
      <c r="N154" s="42">
        <v>2</v>
      </c>
      <c r="O154" s="23" t="s">
        <v>42</v>
      </c>
      <c r="P154" s="38">
        <f>(N154/N$182)*100</f>
        <v>0.12928248222365868</v>
      </c>
      <c r="Q154" s="40">
        <v>5033</v>
      </c>
      <c r="R154" s="40">
        <v>9908</v>
      </c>
      <c r="S154" s="37">
        <f t="shared" si="164"/>
        <v>96.860719252930664</v>
      </c>
      <c r="T154" s="42">
        <v>40510</v>
      </c>
      <c r="U154" s="42">
        <v>76422</v>
      </c>
      <c r="V154" s="37">
        <f t="shared" si="165"/>
        <v>88.649716119476679</v>
      </c>
      <c r="W154" s="38">
        <f>(U154/U$182)*100</f>
        <v>7.9266119083014785E-2</v>
      </c>
      <c r="X154" s="41">
        <v>582.70849999999996</v>
      </c>
      <c r="Y154" s="41">
        <v>1348.5101000000002</v>
      </c>
      <c r="Z154" s="37">
        <f t="shared" si="166"/>
        <v>131.42104499934365</v>
      </c>
      <c r="AA154" s="41">
        <v>4420.0275999999994</v>
      </c>
      <c r="AB154" s="41">
        <v>8769.2868999999992</v>
      </c>
      <c r="AC154" s="37">
        <f t="shared" si="167"/>
        <v>98.398917237530384</v>
      </c>
      <c r="AD154" s="38">
        <f>(AB154/AB$182)*100</f>
        <v>0.89961394758676183</v>
      </c>
    </row>
    <row r="155" spans="1:30" s="2" customFormat="1" ht="15">
      <c r="A155" s="11"/>
      <c r="B155" s="12" t="s">
        <v>5</v>
      </c>
      <c r="C155" s="41">
        <v>0.18287109999999998</v>
      </c>
      <c r="D155" s="41">
        <v>3.1839673999999998E-2</v>
      </c>
      <c r="E155" s="37">
        <f t="shared" si="160"/>
        <v>-82.589007229682537</v>
      </c>
      <c r="F155" s="41">
        <v>1.7837423160000003</v>
      </c>
      <c r="G155" s="41">
        <v>1.069954938</v>
      </c>
      <c r="H155" s="37">
        <f t="shared" si="161"/>
        <v>-40.016283271265976</v>
      </c>
      <c r="I155" s="38">
        <f>(G155/G$183)*100</f>
        <v>1.7832682681291925E-2</v>
      </c>
      <c r="J155" s="42">
        <v>0</v>
      </c>
      <c r="K155" s="42">
        <v>0</v>
      </c>
      <c r="L155" s="23" t="s">
        <v>42</v>
      </c>
      <c r="M155" s="42">
        <v>0</v>
      </c>
      <c r="N155" s="42">
        <v>0</v>
      </c>
      <c r="O155" s="23" t="s">
        <v>42</v>
      </c>
      <c r="P155" s="38">
        <f>(N155/N$183)*100</f>
        <v>0</v>
      </c>
      <c r="Q155" s="40">
        <v>93</v>
      </c>
      <c r="R155" s="40">
        <v>24</v>
      </c>
      <c r="S155" s="37">
        <f t="shared" si="164"/>
        <v>-74.193548387096769</v>
      </c>
      <c r="T155" s="42">
        <v>895</v>
      </c>
      <c r="U155" s="42">
        <v>686</v>
      </c>
      <c r="V155" s="37">
        <f t="shared" si="165"/>
        <v>-23.351955307262571</v>
      </c>
      <c r="W155" s="38">
        <f>(U155/U$183)*100</f>
        <v>1.9337392682403622E-2</v>
      </c>
      <c r="X155" s="41">
        <v>23.867600000000003</v>
      </c>
      <c r="Y155" s="41">
        <v>6.4116999999999997</v>
      </c>
      <c r="Z155" s="37">
        <f t="shared" si="166"/>
        <v>-73.136385727932435</v>
      </c>
      <c r="AA155" s="41">
        <v>247.32950000000005</v>
      </c>
      <c r="AB155" s="41">
        <v>186.45159999999998</v>
      </c>
      <c r="AC155" s="37">
        <f t="shared" si="167"/>
        <v>-24.614087684647426</v>
      </c>
      <c r="AD155" s="38">
        <f>(AB155/AB$183)*100</f>
        <v>0.14584272570585785</v>
      </c>
    </row>
    <row r="156" spans="1:30">
      <c r="A156" s="11"/>
      <c r="B156" s="5" t="s">
        <v>23</v>
      </c>
      <c r="C156" s="41">
        <v>1.2443751769999998</v>
      </c>
      <c r="D156" s="41">
        <v>13.883498842000002</v>
      </c>
      <c r="E156" s="37">
        <f t="shared" si="160"/>
        <v>1015.7004011821432</v>
      </c>
      <c r="F156" s="41">
        <v>34.815502289000008</v>
      </c>
      <c r="G156" s="41">
        <v>121.07554723899999</v>
      </c>
      <c r="H156" s="37">
        <f t="shared" si="161"/>
        <v>247.76332173513958</v>
      </c>
      <c r="I156" s="38">
        <f>(G156/G$184)*100</f>
        <v>1.8400218006195772</v>
      </c>
      <c r="J156" s="42">
        <v>0</v>
      </c>
      <c r="K156" s="42">
        <v>2</v>
      </c>
      <c r="L156" s="23" t="s">
        <v>42</v>
      </c>
      <c r="M156" s="42">
        <v>13</v>
      </c>
      <c r="N156" s="42">
        <v>18</v>
      </c>
      <c r="O156" s="37">
        <f t="shared" si="163"/>
        <v>38.461538461538467</v>
      </c>
      <c r="P156" s="38">
        <f>(N156/N$184)*100</f>
        <v>6.2193352221684754E-2</v>
      </c>
      <c r="Q156" s="40">
        <v>139496</v>
      </c>
      <c r="R156" s="40">
        <v>323859</v>
      </c>
      <c r="S156" s="37">
        <f t="shared" si="164"/>
        <v>132.16364626942706</v>
      </c>
      <c r="T156" s="42">
        <v>1441483</v>
      </c>
      <c r="U156" s="42">
        <v>4524806</v>
      </c>
      <c r="V156" s="37">
        <f t="shared" si="165"/>
        <v>213.89936613890001</v>
      </c>
      <c r="W156" s="38">
        <f>(U156/U$184)*100</f>
        <v>5.6674587420748308</v>
      </c>
      <c r="X156" s="41">
        <v>2830.3590323999997</v>
      </c>
      <c r="Y156" s="41">
        <v>6061.8585149</v>
      </c>
      <c r="Z156" s="37">
        <f t="shared" si="166"/>
        <v>114.17277615694763</v>
      </c>
      <c r="AA156" s="41">
        <v>29512.704989600006</v>
      </c>
      <c r="AB156" s="41">
        <v>85292.684813</v>
      </c>
      <c r="AC156" s="37">
        <f t="shared" si="167"/>
        <v>189.0032778867824</v>
      </c>
      <c r="AD156" s="38">
        <f>(AB156/AB$184)*100</f>
        <v>4.6688314529404558</v>
      </c>
    </row>
    <row r="157" spans="1:30">
      <c r="A157" s="11"/>
      <c r="B157" s="5"/>
      <c r="C157" s="41"/>
      <c r="D157" s="41"/>
      <c r="E157" s="37"/>
      <c r="F157" s="41"/>
      <c r="G157" s="41"/>
      <c r="H157" s="37"/>
      <c r="I157" s="38"/>
      <c r="J157" s="42"/>
      <c r="K157" s="42"/>
      <c r="L157" s="37"/>
      <c r="M157" s="42"/>
      <c r="N157" s="42"/>
      <c r="O157" s="37"/>
      <c r="P157" s="38"/>
      <c r="Q157" s="40"/>
      <c r="R157" s="40"/>
      <c r="S157" s="37"/>
      <c r="T157" s="42"/>
      <c r="U157" s="42"/>
      <c r="V157" s="37"/>
      <c r="W157" s="38"/>
      <c r="X157" s="41"/>
      <c r="Y157" s="41"/>
      <c r="Z157" s="37"/>
      <c r="AA157" s="41"/>
      <c r="AB157" s="41"/>
      <c r="AC157" s="37"/>
      <c r="AD157" s="38"/>
    </row>
    <row r="158" spans="1:30" ht="15">
      <c r="A158" s="11">
        <v>23</v>
      </c>
      <c r="B158" s="4" t="s">
        <v>29</v>
      </c>
      <c r="C158" s="32">
        <f>C159+C160+C161+C162+C163</f>
        <v>384.27132059400003</v>
      </c>
      <c r="D158" s="32">
        <f>D159+D160+D161+D162+D163</f>
        <v>791.13426488779987</v>
      </c>
      <c r="E158" s="33">
        <f t="shared" ref="E158:E163" si="168">((D158-C158)/C158)*100</f>
        <v>105.87908139095003</v>
      </c>
      <c r="F158" s="32">
        <f>F159+F160+F161+F162+F163</f>
        <v>3241.0680228970009</v>
      </c>
      <c r="G158" s="32">
        <f>G159+G160+G161+G162+G163</f>
        <v>4144.0319895348011</v>
      </c>
      <c r="H158" s="33">
        <f t="shared" ref="H158:H163" si="169">((G158-F158)/F158)*100</f>
        <v>27.860074526627603</v>
      </c>
      <c r="I158" s="34">
        <f>(G158/G$179)*100</f>
        <v>1.4891699162985126</v>
      </c>
      <c r="J158" s="35">
        <f>J159+J160+J161+J162+J163</f>
        <v>48289</v>
      </c>
      <c r="K158" s="35">
        <f>K159+K160+K161+K162+K163</f>
        <v>80957</v>
      </c>
      <c r="L158" s="33">
        <f t="shared" ref="L158:L163" si="170">((K158-J158)/J158)*100</f>
        <v>67.651017830147651</v>
      </c>
      <c r="M158" s="35">
        <f>M159+M160+M161+M162+M163</f>
        <v>478182</v>
      </c>
      <c r="N158" s="35">
        <f>N159+N160+N161+N162+N163</f>
        <v>460607</v>
      </c>
      <c r="O158" s="33">
        <f t="shared" ref="O158:O163" si="171">((N158-M158)/M158)*100</f>
        <v>-3.675378830654437</v>
      </c>
      <c r="P158" s="34">
        <f>(N158/N$179)*100</f>
        <v>1.6352419895927623</v>
      </c>
      <c r="Q158" s="35">
        <f>Q159+Q160+Q161+Q162+Q163</f>
        <v>19902</v>
      </c>
      <c r="R158" s="35">
        <f>R159+R160+R161+R162+R163</f>
        <v>31691</v>
      </c>
      <c r="S158" s="33">
        <f t="shared" ref="S158:S163" si="172">((R158-Q158)/Q158)*100</f>
        <v>59.235252738418254</v>
      </c>
      <c r="T158" s="35">
        <f>T159+T160+T161+T162+T163</f>
        <v>493205</v>
      </c>
      <c r="U158" s="35">
        <f>U159+U160+U161+U162+U163</f>
        <v>616359</v>
      </c>
      <c r="V158" s="33">
        <f t="shared" ref="V158:V163" si="173">((U158-T158)/T158)*100</f>
        <v>24.970144260500199</v>
      </c>
      <c r="W158" s="34">
        <f>(U158/U$179)*100</f>
        <v>0.34280670525352575</v>
      </c>
      <c r="X158" s="32">
        <f>X159+X160+X161+X162+X163</f>
        <v>33258.822453268003</v>
      </c>
      <c r="Y158" s="32">
        <f>Y159+Y160+Y161+Y162+Y163</f>
        <v>50425.635036700987</v>
      </c>
      <c r="Z158" s="33">
        <f t="shared" ref="Z158:Z163" si="174">((Y158-X158)/X158)*100</f>
        <v>51.615815946442737</v>
      </c>
      <c r="AA158" s="32">
        <f>AA159+AA160+AA161+AA162+AA163</f>
        <v>285395.31154606398</v>
      </c>
      <c r="AB158" s="32">
        <f>AB159+AB160+AB161+AB162+AB163</f>
        <v>313213.83725918405</v>
      </c>
      <c r="AC158" s="33">
        <f t="shared" ref="AC158:AC163" si="175">((AB158-AA158)/AA158)*100</f>
        <v>9.7473660525183643</v>
      </c>
      <c r="AD158" s="34">
        <f>(AB158/AB$179)*100</f>
        <v>6.3393069245581968</v>
      </c>
    </row>
    <row r="159" spans="1:30" s="2" customFormat="1" ht="15">
      <c r="A159" s="11"/>
      <c r="B159" s="12" t="s">
        <v>2</v>
      </c>
      <c r="C159" s="41">
        <v>29.459000659999997</v>
      </c>
      <c r="D159" s="41">
        <v>52.753777273999994</v>
      </c>
      <c r="E159" s="37">
        <f t="shared" si="168"/>
        <v>79.07524387149391</v>
      </c>
      <c r="F159" s="41">
        <v>431.71463795999995</v>
      </c>
      <c r="G159" s="41">
        <v>597.63969617399994</v>
      </c>
      <c r="H159" s="37">
        <f t="shared" si="169"/>
        <v>38.433966241694492</v>
      </c>
      <c r="I159" s="38">
        <f>(G159/G$180)*100</f>
        <v>1.4093058478036284</v>
      </c>
      <c r="J159" s="42">
        <v>233</v>
      </c>
      <c r="K159" s="42">
        <v>483</v>
      </c>
      <c r="L159" s="37">
        <f t="shared" si="170"/>
        <v>107.29613733905579</v>
      </c>
      <c r="M159" s="42">
        <v>2770</v>
      </c>
      <c r="N159" s="42">
        <v>3934</v>
      </c>
      <c r="O159" s="37">
        <f t="shared" si="171"/>
        <v>42.021660649819495</v>
      </c>
      <c r="P159" s="38">
        <f>(N159/N$180)*100</f>
        <v>0.32623234808510565</v>
      </c>
      <c r="Q159" s="40">
        <v>0</v>
      </c>
      <c r="R159" s="40">
        <v>0</v>
      </c>
      <c r="S159" s="23" t="s">
        <v>42</v>
      </c>
      <c r="T159" s="42">
        <v>0</v>
      </c>
      <c r="U159" s="42">
        <v>0</v>
      </c>
      <c r="V159" s="23" t="s">
        <v>42</v>
      </c>
      <c r="W159" s="23" t="s">
        <v>42</v>
      </c>
      <c r="X159" s="41">
        <v>180.224535</v>
      </c>
      <c r="Y159" s="41">
        <v>238.35119899999987</v>
      </c>
      <c r="Z159" s="37">
        <f t="shared" si="174"/>
        <v>32.252358980978848</v>
      </c>
      <c r="AA159" s="41">
        <v>1704.136857</v>
      </c>
      <c r="AB159" s="41">
        <v>3478.7035029999997</v>
      </c>
      <c r="AC159" s="37">
        <f t="shared" si="175"/>
        <v>104.13287164764371</v>
      </c>
      <c r="AD159" s="38">
        <f>(AB159/AB$180)*100</f>
        <v>8.4165079881006388</v>
      </c>
    </row>
    <row r="160" spans="1:30">
      <c r="A160" s="11"/>
      <c r="B160" s="12" t="s">
        <v>3</v>
      </c>
      <c r="C160" s="41">
        <v>326.839900559</v>
      </c>
      <c r="D160" s="41">
        <v>706.24560347699992</v>
      </c>
      <c r="E160" s="37">
        <f t="shared" si="168"/>
        <v>116.08304318692294</v>
      </c>
      <c r="F160" s="41">
        <v>2648.6055202620009</v>
      </c>
      <c r="G160" s="41">
        <v>3356.6549080200002</v>
      </c>
      <c r="H160" s="37">
        <f t="shared" si="169"/>
        <v>26.732912181197854</v>
      </c>
      <c r="I160" s="38">
        <f>(G160/G$181)*100</f>
        <v>4.7000526883736145</v>
      </c>
      <c r="J160" s="42">
        <v>48036</v>
      </c>
      <c r="K160" s="42">
        <v>80451</v>
      </c>
      <c r="L160" s="37">
        <f t="shared" si="170"/>
        <v>67.48063952035973</v>
      </c>
      <c r="M160" s="42">
        <v>475158</v>
      </c>
      <c r="N160" s="42">
        <v>456336</v>
      </c>
      <c r="O160" s="37">
        <f t="shared" si="171"/>
        <v>-3.9612086926874852</v>
      </c>
      <c r="P160" s="38">
        <f>(N160/N$181)*100</f>
        <v>1.6950036438031946</v>
      </c>
      <c r="Q160" s="40">
        <v>0</v>
      </c>
      <c r="R160" s="40">
        <v>0</v>
      </c>
      <c r="S160" s="23" t="s">
        <v>42</v>
      </c>
      <c r="T160" s="42">
        <v>0</v>
      </c>
      <c r="U160" s="42">
        <v>0</v>
      </c>
      <c r="V160" s="23" t="s">
        <v>42</v>
      </c>
      <c r="W160" s="23" t="s">
        <v>42</v>
      </c>
      <c r="X160" s="41">
        <v>30115.040441000001</v>
      </c>
      <c r="Y160" s="41">
        <v>44724.978985299997</v>
      </c>
      <c r="Z160" s="37">
        <f t="shared" si="174"/>
        <v>48.513760334883536</v>
      </c>
      <c r="AA160" s="41">
        <v>214835.18378299999</v>
      </c>
      <c r="AB160" s="41">
        <v>214550.28052820003</v>
      </c>
      <c r="AC160" s="37">
        <f t="shared" si="175"/>
        <v>-0.1326148025584703</v>
      </c>
      <c r="AD160" s="38">
        <f>(AB160/AB$181)*100</f>
        <v>10.890827549465815</v>
      </c>
    </row>
    <row r="161" spans="1:30">
      <c r="A161" s="11"/>
      <c r="B161" s="12" t="s">
        <v>4</v>
      </c>
      <c r="C161" s="41">
        <v>2.7282397659999997</v>
      </c>
      <c r="D161" s="41">
        <v>8.0788368098000003</v>
      </c>
      <c r="E161" s="37">
        <f t="shared" si="168"/>
        <v>196.11901822121601</v>
      </c>
      <c r="F161" s="41">
        <v>39.718923594000003</v>
      </c>
      <c r="G161" s="41">
        <v>33.568240746800001</v>
      </c>
      <c r="H161" s="37">
        <f t="shared" si="169"/>
        <v>-15.485522493185421</v>
      </c>
      <c r="I161" s="38">
        <f>(G161/G$182)*100</f>
        <v>2.2102714055504631E-2</v>
      </c>
      <c r="J161" s="42">
        <v>0</v>
      </c>
      <c r="K161" s="42">
        <v>0</v>
      </c>
      <c r="L161" s="23" t="s">
        <v>42</v>
      </c>
      <c r="M161" s="42">
        <v>0</v>
      </c>
      <c r="N161" s="42">
        <v>1</v>
      </c>
      <c r="O161" s="23" t="s">
        <v>42</v>
      </c>
      <c r="P161" s="38">
        <f>(N161/N$182)*100</f>
        <v>6.464124111182934E-2</v>
      </c>
      <c r="Q161" s="40">
        <v>3015</v>
      </c>
      <c r="R161" s="40">
        <v>5345</v>
      </c>
      <c r="S161" s="37">
        <f t="shared" si="172"/>
        <v>77.280265339966832</v>
      </c>
      <c r="T161" s="42">
        <v>47051</v>
      </c>
      <c r="U161" s="42">
        <v>28806</v>
      </c>
      <c r="V161" s="37">
        <f t="shared" si="173"/>
        <v>-38.777071688168157</v>
      </c>
      <c r="W161" s="38">
        <f>(U161/U$182)*100</f>
        <v>2.9878043316130486E-2</v>
      </c>
      <c r="X161" s="41">
        <v>244.98234229999997</v>
      </c>
      <c r="Y161" s="41">
        <v>576.70285430000001</v>
      </c>
      <c r="Z161" s="37">
        <f t="shared" si="174"/>
        <v>135.40588635314069</v>
      </c>
      <c r="AA161" s="41">
        <v>3458.2258430900001</v>
      </c>
      <c r="AB161" s="41">
        <v>2491.6241119000001</v>
      </c>
      <c r="AC161" s="37">
        <f t="shared" si="175"/>
        <v>-27.950798329767849</v>
      </c>
      <c r="AD161" s="38">
        <f>(AB161/AB$182)*100</f>
        <v>0.25560799056633882</v>
      </c>
    </row>
    <row r="162" spans="1:30">
      <c r="A162" s="11"/>
      <c r="B162" s="12" t="s">
        <v>5</v>
      </c>
      <c r="C162" s="41">
        <v>24.266105047</v>
      </c>
      <c r="D162" s="41">
        <v>15.395364087000003</v>
      </c>
      <c r="E162" s="37">
        <f t="shared" si="168"/>
        <v>-36.556097250954082</v>
      </c>
      <c r="F162" s="41">
        <v>95.951478666</v>
      </c>
      <c r="G162" s="41">
        <v>63.935548811000011</v>
      </c>
      <c r="H162" s="37">
        <f t="shared" si="169"/>
        <v>-33.366791528502723</v>
      </c>
      <c r="I162" s="38">
        <f>(G162/G$183)*100</f>
        <v>1.0655984785041615</v>
      </c>
      <c r="J162" s="42">
        <v>2</v>
      </c>
      <c r="K162" s="42">
        <v>4</v>
      </c>
      <c r="L162" s="37">
        <f t="shared" si="170"/>
        <v>100</v>
      </c>
      <c r="M162" s="42">
        <v>64</v>
      </c>
      <c r="N162" s="42">
        <v>48</v>
      </c>
      <c r="O162" s="37">
        <f t="shared" si="171"/>
        <v>-25</v>
      </c>
      <c r="P162" s="38">
        <f>(N162/N$183)*100</f>
        <v>0.5507745266781412</v>
      </c>
      <c r="Q162" s="6">
        <v>2143</v>
      </c>
      <c r="R162" s="6">
        <v>244</v>
      </c>
      <c r="S162" s="37">
        <f t="shared" si="172"/>
        <v>-88.614092393840423</v>
      </c>
      <c r="T162" s="42">
        <v>63085</v>
      </c>
      <c r="U162" s="42">
        <v>42677</v>
      </c>
      <c r="V162" s="37">
        <f t="shared" si="173"/>
        <v>-32.350003962907188</v>
      </c>
      <c r="W162" s="38">
        <f>(U162/U$183)*100</f>
        <v>1.2030056960742557</v>
      </c>
      <c r="X162" s="41">
        <v>0.21429999999999999</v>
      </c>
      <c r="Y162" s="41">
        <v>6.6600000000000006E-2</v>
      </c>
      <c r="Z162" s="37">
        <f t="shared" si="174"/>
        <v>-68.922071861875878</v>
      </c>
      <c r="AA162" s="41">
        <v>19.6768</v>
      </c>
      <c r="AB162" s="41">
        <v>18.311500000000002</v>
      </c>
      <c r="AC162" s="37">
        <f t="shared" si="175"/>
        <v>-6.9386282322328716</v>
      </c>
      <c r="AD162" s="38">
        <f>(AB162/AB$183)*100</f>
        <v>1.4323283210027784E-2</v>
      </c>
    </row>
    <row r="163" spans="1:30">
      <c r="A163" s="11"/>
      <c r="B163" s="5" t="s">
        <v>23</v>
      </c>
      <c r="C163" s="41">
        <v>0.97807456199999931</v>
      </c>
      <c r="D163" s="41">
        <v>8.6606832399999991</v>
      </c>
      <c r="E163" s="37">
        <f t="shared" si="168"/>
        <v>785.48292497152227</v>
      </c>
      <c r="F163" s="41">
        <v>25.077462415000035</v>
      </c>
      <c r="G163" s="41">
        <v>92.233595783000567</v>
      </c>
      <c r="H163" s="37">
        <f t="shared" si="169"/>
        <v>267.79477228059255</v>
      </c>
      <c r="I163" s="38">
        <f>(G163/G$184)*100</f>
        <v>1.4017019196720886</v>
      </c>
      <c r="J163" s="42">
        <v>18</v>
      </c>
      <c r="K163" s="42">
        <v>19</v>
      </c>
      <c r="L163" s="37">
        <f t="shared" si="170"/>
        <v>5.5555555555555554</v>
      </c>
      <c r="M163" s="42">
        <v>190</v>
      </c>
      <c r="N163" s="42">
        <v>288</v>
      </c>
      <c r="O163" s="37">
        <f t="shared" si="171"/>
        <v>51.578947368421055</v>
      </c>
      <c r="P163" s="38">
        <f>(N163/N$184)*100</f>
        <v>0.99509363554695607</v>
      </c>
      <c r="Q163" s="40">
        <v>14744</v>
      </c>
      <c r="R163" s="40">
        <v>26102</v>
      </c>
      <c r="S163" s="37">
        <f t="shared" si="172"/>
        <v>77.034725990233312</v>
      </c>
      <c r="T163" s="42">
        <v>383069</v>
      </c>
      <c r="U163" s="42">
        <v>544876</v>
      </c>
      <c r="V163" s="37">
        <f t="shared" si="173"/>
        <v>42.239648731690636</v>
      </c>
      <c r="W163" s="38">
        <f>(U163/U$184)*100</f>
        <v>0.68247395568931923</v>
      </c>
      <c r="X163" s="41">
        <v>2718.3608349679998</v>
      </c>
      <c r="Y163" s="41">
        <v>4885.5353981010003</v>
      </c>
      <c r="Z163" s="37">
        <f t="shared" si="174"/>
        <v>79.723579565128347</v>
      </c>
      <c r="AA163" s="41">
        <v>65378.088262973994</v>
      </c>
      <c r="AB163" s="41">
        <v>92674.917616084</v>
      </c>
      <c r="AC163" s="37">
        <f t="shared" si="175"/>
        <v>41.752259936559206</v>
      </c>
      <c r="AD163" s="38">
        <f>(AB163/AB$184)*100</f>
        <v>5.0729270770790702</v>
      </c>
    </row>
    <row r="164" spans="1:30">
      <c r="A164" s="11"/>
      <c r="B164" s="5"/>
      <c r="C164" s="41"/>
      <c r="D164" s="41"/>
      <c r="E164" s="37"/>
      <c r="F164" s="41"/>
      <c r="G164" s="41"/>
      <c r="H164" s="37"/>
      <c r="I164" s="38"/>
      <c r="J164" s="42"/>
      <c r="K164" s="42"/>
      <c r="L164" s="37"/>
      <c r="M164" s="42"/>
      <c r="N164" s="42"/>
      <c r="O164" s="37"/>
      <c r="P164" s="38"/>
      <c r="Q164" s="40"/>
      <c r="R164" s="40"/>
      <c r="S164" s="37"/>
      <c r="T164" s="42"/>
      <c r="U164" s="42"/>
      <c r="V164" s="37"/>
      <c r="W164" s="38"/>
      <c r="X164" s="41"/>
      <c r="Y164" s="41"/>
      <c r="Z164" s="37"/>
      <c r="AA164" s="41"/>
      <c r="AB164" s="41"/>
      <c r="AC164" s="37"/>
      <c r="AD164" s="38"/>
    </row>
    <row r="165" spans="1:30" s="13" customFormat="1" ht="15">
      <c r="A165" s="5"/>
      <c r="B165" s="4" t="s">
        <v>9</v>
      </c>
      <c r="C165" s="32">
        <f>C166+C167+C168+C169+C170</f>
        <v>8342.7266898622474</v>
      </c>
      <c r="D165" s="32">
        <f>D166+D167+D168+D169+D170</f>
        <v>15310.76331664972</v>
      </c>
      <c r="E165" s="33">
        <f t="shared" ref="E165:E170" si="176">((D165-C165)/C165)*100</f>
        <v>83.522292960343009</v>
      </c>
      <c r="F165" s="32">
        <f>F166+F167+F168+F169+F170</f>
        <v>80919.404986176029</v>
      </c>
      <c r="G165" s="32">
        <f>G166+G167+G168+G169+G170</f>
        <v>94103.415422942198</v>
      </c>
      <c r="H165" s="33">
        <f t="shared" ref="H165:H170" si="177">((G165-F165)/F165)*100</f>
        <v>16.292767401117789</v>
      </c>
      <c r="I165" s="34">
        <f>(G165/G$179)*100</f>
        <v>33.816335304042454</v>
      </c>
      <c r="J165" s="35">
        <f>J166+J167+J168+J169+J170</f>
        <v>671407</v>
      </c>
      <c r="K165" s="35">
        <f>K166+K167+K168+K169+K170</f>
        <v>1093559</v>
      </c>
      <c r="L165" s="33">
        <f t="shared" ref="L165:L170" si="178">((K165-J165)/J165)*100</f>
        <v>62.875722177457192</v>
      </c>
      <c r="M165" s="35">
        <f>M166+M167+M168+M169+M170</f>
        <v>6961463</v>
      </c>
      <c r="N165" s="35">
        <f>N166+N167+N168+N169+N170</f>
        <v>7160279</v>
      </c>
      <c r="O165" s="33">
        <f t="shared" ref="O165:O170" si="179">((N165-M165)/M165)*100</f>
        <v>2.8559513998709756</v>
      </c>
      <c r="P165" s="34">
        <f>(N165/N$179)*100</f>
        <v>25.420345062057841</v>
      </c>
      <c r="Q165" s="35">
        <f>Q166+Q167+Q168+Q169+Q170</f>
        <v>18745316</v>
      </c>
      <c r="R165" s="35">
        <f>R166+R167+R168+R169+R170</f>
        <v>27907412</v>
      </c>
      <c r="S165" s="33">
        <f t="shared" ref="S165:S170" si="180">((R165-Q165)/Q165)*100</f>
        <v>48.876722056859428</v>
      </c>
      <c r="T165" s="35">
        <f>T166+T167+T168+T169+T170</f>
        <v>187337104</v>
      </c>
      <c r="U165" s="35">
        <f>U166+U167+U168+U169+U170</f>
        <v>148232877</v>
      </c>
      <c r="V165" s="33">
        <f t="shared" ref="V165:V170" si="181">((U165-T165)/T165)*100</f>
        <v>-20.873722378029289</v>
      </c>
      <c r="W165" s="34">
        <f>(U165/U$179)*100</f>
        <v>82.444199199851269</v>
      </c>
      <c r="X165" s="32">
        <f>X166+X167+X168+X169+X170</f>
        <v>304081.77873860032</v>
      </c>
      <c r="Y165" s="32">
        <f>Y166+Y167+Y168+Y169+Y170</f>
        <v>558933.63030647277</v>
      </c>
      <c r="Z165" s="33">
        <f t="shared" ref="Z165:Z170" si="182">((Y165-X165)/X165)*100</f>
        <v>83.810300184725079</v>
      </c>
      <c r="AA165" s="32">
        <f>AA166+AA167+AA168+AA169+AA170</f>
        <v>3993744.6048086099</v>
      </c>
      <c r="AB165" s="32">
        <f>AB166+AB167+AB168+AB169+AB170</f>
        <v>4046209.5405813665</v>
      </c>
      <c r="AC165" s="33">
        <f t="shared" ref="AC165:AC170" si="183">((AB165-AA165)/AA165)*100</f>
        <v>1.3136777877480432</v>
      </c>
      <c r="AD165" s="34">
        <f>(AB165/AB$179)*100</f>
        <v>81.893457783588971</v>
      </c>
    </row>
    <row r="166" spans="1:30" s="13" customFormat="1" ht="15">
      <c r="A166" s="5"/>
      <c r="B166" s="5" t="s">
        <v>2</v>
      </c>
      <c r="C166" s="46">
        <f t="shared" ref="C166:D170" si="184">C5+C12+C19+C26+C33+C40+C47+C54+C61+C68+C75+C82+C89+C96+C103+C110+C117+C124+C131+C138+C145+C152+C159</f>
        <v>1066.6549743748503</v>
      </c>
      <c r="D166" s="46">
        <f t="shared" si="184"/>
        <v>1990.5793166209432</v>
      </c>
      <c r="E166" s="37">
        <f t="shared" si="176"/>
        <v>86.618856560209679</v>
      </c>
      <c r="F166" s="46">
        <f t="shared" ref="F166:G170" si="185">F5+F12+F19+F26+F33+F40+F47+F54+F61+F68+F75+F82+F89+F96+F103+F110+F117+F124+F131+F138+F145+F152+F159</f>
        <v>9170.450751410066</v>
      </c>
      <c r="G166" s="46">
        <f t="shared" si="185"/>
        <v>13584.184958680593</v>
      </c>
      <c r="H166" s="37">
        <f t="shared" si="177"/>
        <v>48.129959223562295</v>
      </c>
      <c r="I166" s="38">
        <f>(G166/G$180)*100</f>
        <v>32.033132040045892</v>
      </c>
      <c r="J166" s="40">
        <f t="shared" ref="J166:K170" si="186">J5+J12+J19+J26+J33+J40+J47+J54+J61+J68+J75+J82+J89+J96+J103+J110+J117+J124+J131+J138+J145+J152+J159</f>
        <v>18565</v>
      </c>
      <c r="K166" s="40">
        <f t="shared" si="186"/>
        <v>44129</v>
      </c>
      <c r="L166" s="37">
        <f t="shared" si="178"/>
        <v>137.69997306760033</v>
      </c>
      <c r="M166" s="40">
        <f t="shared" ref="M166:N170" si="187">M5+M12+M19+M26+M33+M40+M47+M54+M61+M68+M75+M82+M89+M96+M103+M110+M117+M124+M131+M138+M145+M152+M159</f>
        <v>206190</v>
      </c>
      <c r="N166" s="40">
        <f t="shared" si="187"/>
        <v>220323</v>
      </c>
      <c r="O166" s="37">
        <f t="shared" si="179"/>
        <v>6.8543576313109273</v>
      </c>
      <c r="P166" s="38">
        <f>(N166/N$180)*100</f>
        <v>18.270587093836994</v>
      </c>
      <c r="Q166" s="40">
        <f t="shared" ref="Q166:R170" si="188">Q5+Q12+Q19+Q26+Q33+Q40+Q47+Q54+Q61+Q68+Q75+Q82+Q89+Q96+Q103+Q110+Q117+Q124+Q131+Q138+Q145+Q152+Q159</f>
        <v>0</v>
      </c>
      <c r="R166" s="40">
        <f t="shared" si="188"/>
        <v>0</v>
      </c>
      <c r="S166" s="23" t="s">
        <v>42</v>
      </c>
      <c r="T166" s="40">
        <f t="shared" ref="T166:U170" si="189">T5+T12+T19+T26+T33+T40+T47+T54+T61+T68+T75+T82+T89+T96+T103+T110+T117+T124+T131+T138+T145+T152+T159</f>
        <v>0</v>
      </c>
      <c r="U166" s="40">
        <f t="shared" si="189"/>
        <v>0</v>
      </c>
      <c r="V166" s="23" t="s">
        <v>42</v>
      </c>
      <c r="W166" s="23" t="s">
        <v>42</v>
      </c>
      <c r="X166" s="46">
        <f t="shared" ref="X166:Y170" si="190">X5+X12+X19+X26+X33+X40+X47+X54+X61+X68+X75+X82+X89+X96+X103+X110+X117+X124+X131+X138+X145+X152+X159</f>
        <v>2877.5759300469913</v>
      </c>
      <c r="Y166" s="46">
        <f t="shared" si="190"/>
        <v>4542.4220864259987</v>
      </c>
      <c r="Z166" s="37">
        <f t="shared" si="182"/>
        <v>57.855854957468324</v>
      </c>
      <c r="AA166" s="46">
        <f t="shared" ref="AA166:AB170" si="191">AA5+AA12+AA19+AA26+AA33+AA40+AA47+AA54+AA61+AA68+AA75+AA82+AA89+AA96+AA103+AA110+AA117+AA124+AA131+AA138+AA145+AA152+AA159</f>
        <v>18186.953588090993</v>
      </c>
      <c r="AB166" s="46">
        <f t="shared" si="191"/>
        <v>27261.597055034003</v>
      </c>
      <c r="AC166" s="37">
        <f t="shared" si="183"/>
        <v>49.89644594950294</v>
      </c>
      <c r="AD166" s="38">
        <f>(AB166/AB$180)*100</f>
        <v>65.957748104775618</v>
      </c>
    </row>
    <row r="167" spans="1:30" s="14" customFormat="1">
      <c r="A167" s="5"/>
      <c r="B167" s="5" t="s">
        <v>3</v>
      </c>
      <c r="C167" s="46">
        <f t="shared" si="184"/>
        <v>4079.9740924010393</v>
      </c>
      <c r="D167" s="46">
        <f t="shared" si="184"/>
        <v>7735.8928293011995</v>
      </c>
      <c r="E167" s="37">
        <f t="shared" si="176"/>
        <v>89.606420386573461</v>
      </c>
      <c r="F167" s="46">
        <f t="shared" si="185"/>
        <v>41114.271334961348</v>
      </c>
      <c r="G167" s="46">
        <f t="shared" si="185"/>
        <v>43833.364937338272</v>
      </c>
      <c r="H167" s="37">
        <f t="shared" si="177"/>
        <v>6.6135030832098316</v>
      </c>
      <c r="I167" s="38">
        <f>(G167/G$181)*100</f>
        <v>61.37631968718631</v>
      </c>
      <c r="J167" s="40">
        <f t="shared" si="186"/>
        <v>651442</v>
      </c>
      <c r="K167" s="40">
        <f t="shared" si="186"/>
        <v>1048589</v>
      </c>
      <c r="L167" s="37">
        <f t="shared" si="178"/>
        <v>60.964291525569422</v>
      </c>
      <c r="M167" s="40">
        <f t="shared" si="187"/>
        <v>6747302</v>
      </c>
      <c r="N167" s="40">
        <f t="shared" si="187"/>
        <v>6932547</v>
      </c>
      <c r="O167" s="37">
        <f t="shared" si="179"/>
        <v>2.7454677439960449</v>
      </c>
      <c r="P167" s="38">
        <f>(N167/N$181)*100</f>
        <v>25.75008858787583</v>
      </c>
      <c r="Q167" s="40">
        <f t="shared" si="188"/>
        <v>0</v>
      </c>
      <c r="R167" s="40">
        <f t="shared" si="188"/>
        <v>0</v>
      </c>
      <c r="S167" s="23" t="s">
        <v>42</v>
      </c>
      <c r="T167" s="40">
        <f t="shared" si="189"/>
        <v>0</v>
      </c>
      <c r="U167" s="40">
        <f t="shared" si="189"/>
        <v>0</v>
      </c>
      <c r="V167" s="23" t="s">
        <v>42</v>
      </c>
      <c r="W167" s="23" t="s">
        <v>42</v>
      </c>
      <c r="X167" s="46">
        <f t="shared" si="190"/>
        <v>156134.9151111065</v>
      </c>
      <c r="Y167" s="46">
        <f t="shared" si="190"/>
        <v>207398.8771527404</v>
      </c>
      <c r="Z167" s="37">
        <f t="shared" si="182"/>
        <v>32.833118719893093</v>
      </c>
      <c r="AA167" s="46">
        <f t="shared" si="191"/>
        <v>1330914.02770023</v>
      </c>
      <c r="AB167" s="46">
        <f t="shared" si="191"/>
        <v>1397995.4051316271</v>
      </c>
      <c r="AC167" s="37">
        <f t="shared" si="183"/>
        <v>5.0402487339705342</v>
      </c>
      <c r="AD167" s="38">
        <f>(AB167/AB$181)*100</f>
        <v>70.963910346567744</v>
      </c>
    </row>
    <row r="168" spans="1:30" s="14" customFormat="1">
      <c r="A168" s="5"/>
      <c r="B168" s="5" t="s">
        <v>4</v>
      </c>
      <c r="C168" s="46">
        <f t="shared" si="184"/>
        <v>2647.4270948758085</v>
      </c>
      <c r="D168" s="46">
        <f t="shared" si="184"/>
        <v>4445.8595052242408</v>
      </c>
      <c r="E168" s="37">
        <f t="shared" si="176"/>
        <v>67.931329018629583</v>
      </c>
      <c r="F168" s="46">
        <f t="shared" si="185"/>
        <v>24674.642272873982</v>
      </c>
      <c r="G168" s="46">
        <f t="shared" si="185"/>
        <v>30304.390332251038</v>
      </c>
      <c r="H168" s="37">
        <f t="shared" si="177"/>
        <v>22.815925747244197</v>
      </c>
      <c r="I168" s="38">
        <f>(G168/G$182)*100</f>
        <v>19.953660342000358</v>
      </c>
      <c r="J168" s="40">
        <f t="shared" si="186"/>
        <v>836</v>
      </c>
      <c r="K168" s="40">
        <f t="shared" si="186"/>
        <v>162</v>
      </c>
      <c r="L168" s="37">
        <f t="shared" si="178"/>
        <v>-80.622009569377994</v>
      </c>
      <c r="M168" s="40">
        <f t="shared" si="187"/>
        <v>2150</v>
      </c>
      <c r="N168" s="40">
        <f t="shared" si="187"/>
        <v>1066</v>
      </c>
      <c r="O168" s="37">
        <f t="shared" si="179"/>
        <v>-50.418604651162788</v>
      </c>
      <c r="P168" s="38">
        <f>(N168/N$182)*100</f>
        <v>68.907563025210081</v>
      </c>
      <c r="Q168" s="40">
        <f t="shared" si="188"/>
        <v>14862520</v>
      </c>
      <c r="R168" s="40">
        <f t="shared" si="188"/>
        <v>21455407</v>
      </c>
      <c r="S168" s="37">
        <f t="shared" si="180"/>
        <v>44.359146362797155</v>
      </c>
      <c r="T168" s="40">
        <f t="shared" si="189"/>
        <v>128105179</v>
      </c>
      <c r="U168" s="40">
        <f t="shared" si="189"/>
        <v>96300089</v>
      </c>
      <c r="V168" s="37">
        <f t="shared" si="181"/>
        <v>-24.827325677441973</v>
      </c>
      <c r="W168" s="38">
        <f>(U168/U$182)*100</f>
        <v>99.883990505076042</v>
      </c>
      <c r="X168" s="46">
        <f t="shared" si="190"/>
        <v>102251.13049169739</v>
      </c>
      <c r="Y168" s="46">
        <f t="shared" si="190"/>
        <v>168164.99147679118</v>
      </c>
      <c r="Z168" s="37">
        <f t="shared" si="182"/>
        <v>64.462721016513242</v>
      </c>
      <c r="AA168" s="46">
        <f t="shared" si="191"/>
        <v>1073341.6285325156</v>
      </c>
      <c r="AB168" s="46">
        <f t="shared" si="191"/>
        <v>973774.43773129804</v>
      </c>
      <c r="AC168" s="37">
        <f t="shared" si="183"/>
        <v>-9.276374655974811</v>
      </c>
      <c r="AD168" s="38">
        <f>(AB168/AB$182)*100</f>
        <v>99.896499678500945</v>
      </c>
    </row>
    <row r="169" spans="1:30" s="13" customFormat="1" ht="15">
      <c r="A169" s="5"/>
      <c r="B169" s="5" t="s">
        <v>5</v>
      </c>
      <c r="C169" s="46">
        <f t="shared" si="184"/>
        <v>70.416092334999988</v>
      </c>
      <c r="D169" s="46">
        <f t="shared" si="184"/>
        <v>146.72828334200003</v>
      </c>
      <c r="E169" s="37">
        <f t="shared" si="176"/>
        <v>108.37322617101464</v>
      </c>
      <c r="F169" s="46">
        <f t="shared" si="185"/>
        <v>258.95894018545266</v>
      </c>
      <c r="G169" s="46">
        <f t="shared" si="185"/>
        <v>401.82569556279088</v>
      </c>
      <c r="H169" s="37">
        <f t="shared" si="177"/>
        <v>55.169655573591946</v>
      </c>
      <c r="I169" s="38">
        <f>(G169/G$183)*100</f>
        <v>6.6971326246270957</v>
      </c>
      <c r="J169" s="40">
        <f t="shared" si="186"/>
        <v>33</v>
      </c>
      <c r="K169" s="40">
        <f t="shared" si="186"/>
        <v>51</v>
      </c>
      <c r="L169" s="37">
        <f t="shared" si="178"/>
        <v>54.54545454545454</v>
      </c>
      <c r="M169" s="40">
        <f t="shared" si="187"/>
        <v>349</v>
      </c>
      <c r="N169" s="40">
        <f t="shared" si="187"/>
        <v>327</v>
      </c>
      <c r="O169" s="37">
        <f t="shared" si="179"/>
        <v>-6.303724928366762</v>
      </c>
      <c r="P169" s="38">
        <f>(N169/N$183)*100</f>
        <v>3.7521514629948363</v>
      </c>
      <c r="Q169" s="40">
        <f t="shared" si="188"/>
        <v>194901</v>
      </c>
      <c r="R169" s="40">
        <f t="shared" si="188"/>
        <v>286175</v>
      </c>
      <c r="S169" s="37">
        <f t="shared" si="180"/>
        <v>46.830955202897883</v>
      </c>
      <c r="T169" s="40">
        <f t="shared" si="189"/>
        <v>1686405</v>
      </c>
      <c r="U169" s="40">
        <f t="shared" si="189"/>
        <v>1022551</v>
      </c>
      <c r="V169" s="37">
        <f t="shared" si="181"/>
        <v>-39.365039833254762</v>
      </c>
      <c r="W169" s="38">
        <f>(U169/U$183)*100</f>
        <v>28.824300619219397</v>
      </c>
      <c r="X169" s="46">
        <f t="shared" si="190"/>
        <v>-12614.161047999998</v>
      </c>
      <c r="Y169" s="46">
        <f t="shared" si="190"/>
        <v>9275.1966368980011</v>
      </c>
      <c r="Z169" s="37">
        <f t="shared" si="182"/>
        <v>-173.5300318554963</v>
      </c>
      <c r="AA169" s="46">
        <f t="shared" si="191"/>
        <v>65983.109399700013</v>
      </c>
      <c r="AB169" s="46">
        <f t="shared" si="191"/>
        <v>90997.192095197985</v>
      </c>
      <c r="AC169" s="37">
        <f t="shared" si="183"/>
        <v>37.909827110408493</v>
      </c>
      <c r="AD169" s="38">
        <f>(AB169/AB$183)*100</f>
        <v>71.178142352992495</v>
      </c>
    </row>
    <row r="170" spans="1:30" s="14" customFormat="1">
      <c r="A170" s="5"/>
      <c r="B170" s="5" t="s">
        <v>23</v>
      </c>
      <c r="C170" s="46">
        <f t="shared" si="184"/>
        <v>478.25443587555031</v>
      </c>
      <c r="D170" s="46">
        <f t="shared" si="184"/>
        <v>991.70338216133439</v>
      </c>
      <c r="E170" s="37">
        <f t="shared" si="176"/>
        <v>107.3589511712113</v>
      </c>
      <c r="F170" s="46">
        <f t="shared" si="185"/>
        <v>5701.0816867451804</v>
      </c>
      <c r="G170" s="46">
        <f t="shared" si="185"/>
        <v>5979.6494991095115</v>
      </c>
      <c r="H170" s="37">
        <f t="shared" si="177"/>
        <v>4.8862273454525607</v>
      </c>
      <c r="I170" s="38">
        <f>(G170/G$184)*100</f>
        <v>90.874546424361142</v>
      </c>
      <c r="J170" s="40">
        <f t="shared" si="186"/>
        <v>531</v>
      </c>
      <c r="K170" s="40">
        <f t="shared" si="186"/>
        <v>628</v>
      </c>
      <c r="L170" s="37">
        <f t="shared" si="178"/>
        <v>18.267419962335214</v>
      </c>
      <c r="M170" s="40">
        <f t="shared" si="187"/>
        <v>5472</v>
      </c>
      <c r="N170" s="40">
        <f t="shared" si="187"/>
        <v>6016</v>
      </c>
      <c r="O170" s="37">
        <f t="shared" si="179"/>
        <v>9.9415204678362574</v>
      </c>
      <c r="P170" s="38">
        <f>(N170/N$184)*100</f>
        <v>20.786400386980858</v>
      </c>
      <c r="Q170" s="40">
        <f t="shared" si="188"/>
        <v>3687895</v>
      </c>
      <c r="R170" s="40">
        <f t="shared" si="188"/>
        <v>6165830</v>
      </c>
      <c r="S170" s="37">
        <f t="shared" si="180"/>
        <v>67.191039875050677</v>
      </c>
      <c r="T170" s="40">
        <f t="shared" si="189"/>
        <v>57545520</v>
      </c>
      <c r="U170" s="40">
        <f t="shared" si="189"/>
        <v>50910237</v>
      </c>
      <c r="V170" s="37">
        <f t="shared" si="181"/>
        <v>-11.530494467684017</v>
      </c>
      <c r="W170" s="38">
        <f>(U170/U$184)*100</f>
        <v>63.766638336925716</v>
      </c>
      <c r="X170" s="46">
        <f t="shared" si="190"/>
        <v>55432.318253749429</v>
      </c>
      <c r="Y170" s="46">
        <f t="shared" si="190"/>
        <v>169552.14295361721</v>
      </c>
      <c r="Z170" s="37">
        <f t="shared" si="182"/>
        <v>205.87236524633127</v>
      </c>
      <c r="AA170" s="46">
        <f t="shared" si="191"/>
        <v>1505318.8855880734</v>
      </c>
      <c r="AB170" s="46">
        <f t="shared" si="191"/>
        <v>1556180.908568209</v>
      </c>
      <c r="AC170" s="37">
        <f t="shared" si="183"/>
        <v>3.3788204922617235</v>
      </c>
      <c r="AD170" s="38">
        <f>(AB170/AB$184)*100</f>
        <v>85.18369879337321</v>
      </c>
    </row>
    <row r="171" spans="1:30" s="14" customFormat="1">
      <c r="A171" s="5"/>
      <c r="B171" s="5"/>
      <c r="C171" s="46"/>
      <c r="D171" s="46"/>
      <c r="E171" s="37"/>
      <c r="F171" s="46"/>
      <c r="G171" s="46"/>
      <c r="H171" s="37"/>
      <c r="I171" s="38"/>
      <c r="J171" s="40"/>
      <c r="K171" s="40"/>
      <c r="L171" s="37"/>
      <c r="M171" s="40"/>
      <c r="N171" s="40"/>
      <c r="O171" s="37"/>
      <c r="P171" s="38"/>
      <c r="Q171" s="40"/>
      <c r="R171" s="40"/>
      <c r="S171" s="37"/>
      <c r="T171" s="40"/>
      <c r="U171" s="40"/>
      <c r="V171" s="37"/>
      <c r="W171" s="38"/>
      <c r="X171" s="46"/>
      <c r="Y171" s="46"/>
      <c r="Z171" s="37"/>
      <c r="AA171" s="46"/>
      <c r="AB171" s="46"/>
      <c r="AC171" s="37"/>
      <c r="AD171" s="38"/>
    </row>
    <row r="172" spans="1:30" s="14" customFormat="1" ht="15">
      <c r="A172" s="3">
        <v>24</v>
      </c>
      <c r="B172" s="4" t="s">
        <v>32</v>
      </c>
      <c r="C172" s="32">
        <f>C173+C174+C175+C176+C177</f>
        <v>17066.574453891008</v>
      </c>
      <c r="D172" s="32">
        <f>D173+D174+D175+D176+D177</f>
        <v>28105.922689743977</v>
      </c>
      <c r="E172" s="33">
        <f t="shared" ref="E172:E177" si="192">((D172-C172)/C172)*100</f>
        <v>64.68403056324</v>
      </c>
      <c r="F172" s="32">
        <f>F173+F174+F175+F176+F177</f>
        <v>177977.07998248801</v>
      </c>
      <c r="G172" s="32">
        <f>G173+G174+G175+G176+G177</f>
        <v>184174.56643659095</v>
      </c>
      <c r="H172" s="33">
        <f t="shared" ref="H172:H177" si="193">((G172-F172)/F172)*100</f>
        <v>3.4821823432055061</v>
      </c>
      <c r="I172" s="34">
        <f>(G172/G$179)*100</f>
        <v>66.183664695957518</v>
      </c>
      <c r="J172" s="35">
        <f>J173+J174+J175+J176+J177</f>
        <v>1171662</v>
      </c>
      <c r="K172" s="35">
        <f>K173+K174+K175+K176+K177</f>
        <v>4672824</v>
      </c>
      <c r="L172" s="33">
        <f t="shared" ref="L172:L177" si="194">((K172-J172)/J172)*100</f>
        <v>298.82013754820076</v>
      </c>
      <c r="M172" s="35">
        <f>M173+M174+M175+M176+M177</f>
        <v>21925106</v>
      </c>
      <c r="N172" s="35">
        <f>N173+N174+N175+N176+N177</f>
        <v>21007234</v>
      </c>
      <c r="O172" s="33">
        <f t="shared" ref="O172:O177" si="195">((N172-M172)/M172)*100</f>
        <v>-4.1863970919912541</v>
      </c>
      <c r="P172" s="34">
        <f>(N172/N$179)*100</f>
        <v>74.579654937942166</v>
      </c>
      <c r="Q172" s="35">
        <f>Q173+Q174+Q175+Q176+Q177</f>
        <v>11067428</v>
      </c>
      <c r="R172" s="35">
        <f>R173+R174+R175+R176+R177</f>
        <v>10861544</v>
      </c>
      <c r="S172" s="33">
        <f t="shared" ref="S172:S177" si="196">((R172-Q172)/Q172)*100</f>
        <v>-1.8602696127772416</v>
      </c>
      <c r="T172" s="35">
        <f>T173+T174+T175+T176+T177</f>
        <v>40530090</v>
      </c>
      <c r="U172" s="35">
        <f>U173+U174+U175+U176+U177</f>
        <v>31564948</v>
      </c>
      <c r="V172" s="33">
        <f t="shared" ref="V172:V177" si="197">((U172-T172)/T172)*100</f>
        <v>-22.119718954485421</v>
      </c>
      <c r="W172" s="34">
        <f>(U172/U$179)*100</f>
        <v>17.55580080014872</v>
      </c>
      <c r="X172" s="32">
        <f>X173+X174+X175+X176+X177</f>
        <v>86018.705706100023</v>
      </c>
      <c r="Y172" s="32">
        <f>Y173+Y174+Y175+Y176+Y177</f>
        <v>255932.77588100004</v>
      </c>
      <c r="Z172" s="33">
        <f t="shared" ref="Z172:Z177" si="198">((Y172-X172)/X172)*100</f>
        <v>197.53153547258097</v>
      </c>
      <c r="AA172" s="32">
        <f>AA173+AA174+AA175+AA176+AA177</f>
        <v>831978.75989759993</v>
      </c>
      <c r="AB172" s="32">
        <f>AB173+AB174+AB175+AB176+AB177</f>
        <v>894611.92439309985</v>
      </c>
      <c r="AC172" s="33">
        <f t="shared" ref="AC172:AC177" si="199">((AB172-AA172)/AA172)*100</f>
        <v>7.5282167664002406</v>
      </c>
      <c r="AD172" s="34">
        <f>(AB172/AB$179)*100</f>
        <v>18.106542216411036</v>
      </c>
    </row>
    <row r="173" spans="1:30" s="14" customFormat="1">
      <c r="A173" s="5"/>
      <c r="B173" s="5" t="s">
        <v>2</v>
      </c>
      <c r="C173" s="46">
        <v>1112.8464897000015</v>
      </c>
      <c r="D173" s="46">
        <v>2495.8241189000009</v>
      </c>
      <c r="E173" s="37">
        <f t="shared" si="192"/>
        <v>124.27389060397893</v>
      </c>
      <c r="F173" s="46">
        <v>21967.39386</v>
      </c>
      <c r="G173" s="46">
        <v>28822.486176999999</v>
      </c>
      <c r="H173" s="37">
        <f t="shared" si="193"/>
        <v>31.205760504355062</v>
      </c>
      <c r="I173" s="37">
        <f>(G173/G$180)*100</f>
        <v>67.966867959954115</v>
      </c>
      <c r="J173" s="40">
        <v>46034</v>
      </c>
      <c r="K173" s="40">
        <v>147304</v>
      </c>
      <c r="L173" s="37">
        <f t="shared" si="194"/>
        <v>219.98957292436026</v>
      </c>
      <c r="M173" s="40">
        <v>851489</v>
      </c>
      <c r="N173" s="40">
        <v>985566</v>
      </c>
      <c r="O173" s="37">
        <f t="shared" si="195"/>
        <v>15.746181101576179</v>
      </c>
      <c r="P173" s="37">
        <f>(N173/N$180)*100</f>
        <v>81.729412906163006</v>
      </c>
      <c r="Q173" s="40">
        <v>0</v>
      </c>
      <c r="R173" s="40">
        <v>0</v>
      </c>
      <c r="S173" s="23" t="s">
        <v>42</v>
      </c>
      <c r="T173" s="40">
        <v>0</v>
      </c>
      <c r="U173" s="40">
        <v>0</v>
      </c>
      <c r="V173" s="23" t="s">
        <v>42</v>
      </c>
      <c r="W173" s="23" t="s">
        <v>42</v>
      </c>
      <c r="X173" s="46">
        <v>675.88689999999906</v>
      </c>
      <c r="Y173" s="46">
        <v>2420.0420000000008</v>
      </c>
      <c r="Z173" s="37">
        <f t="shared" si="198"/>
        <v>258.05428393419135</v>
      </c>
      <c r="AA173" s="46">
        <v>11548.303600000001</v>
      </c>
      <c r="AB173" s="46">
        <v>14070.312900000001</v>
      </c>
      <c r="AC173" s="37">
        <f t="shared" si="199"/>
        <v>21.838785914842067</v>
      </c>
      <c r="AD173" s="37">
        <f>(AB173/AB$180)*100</f>
        <v>34.042251895224389</v>
      </c>
    </row>
    <row r="174" spans="1:30" s="14" customFormat="1">
      <c r="A174" s="5"/>
      <c r="B174" s="5" t="s">
        <v>3</v>
      </c>
      <c r="C174" s="46">
        <v>1679.590113700001</v>
      </c>
      <c r="D174" s="46">
        <v>5046.1630836999966</v>
      </c>
      <c r="E174" s="37">
        <f t="shared" si="192"/>
        <v>200.44015159053944</v>
      </c>
      <c r="F174" s="46">
        <v>29260.431617500006</v>
      </c>
      <c r="G174" s="46">
        <v>27584.023985199998</v>
      </c>
      <c r="H174" s="37">
        <f t="shared" si="193"/>
        <v>-5.7292648796656378</v>
      </c>
      <c r="I174" s="37">
        <f>(G174/G$181)*100</f>
        <v>38.623680312813683</v>
      </c>
      <c r="J174" s="40">
        <v>1123751</v>
      </c>
      <c r="K174" s="40">
        <v>4520648</v>
      </c>
      <c r="L174" s="37">
        <f t="shared" si="194"/>
        <v>302.28200019399316</v>
      </c>
      <c r="M174" s="40">
        <v>21044731</v>
      </c>
      <c r="N174" s="40">
        <v>19989873</v>
      </c>
      <c r="O174" s="37">
        <f t="shared" si="195"/>
        <v>-5.0124565621675092</v>
      </c>
      <c r="P174" s="37">
        <f>(N174/N$181)*100</f>
        <v>74.249911412124163</v>
      </c>
      <c r="Q174" s="40">
        <v>0</v>
      </c>
      <c r="R174" s="40">
        <v>0</v>
      </c>
      <c r="S174" s="23" t="s">
        <v>42</v>
      </c>
      <c r="T174" s="40">
        <v>0</v>
      </c>
      <c r="U174" s="40">
        <v>0</v>
      </c>
      <c r="V174" s="23" t="s">
        <v>42</v>
      </c>
      <c r="W174" s="23" t="s">
        <v>42</v>
      </c>
      <c r="X174" s="46">
        <v>32100.025300000016</v>
      </c>
      <c r="Y174" s="46">
        <v>130580.00350000005</v>
      </c>
      <c r="Z174" s="37">
        <f t="shared" si="198"/>
        <v>306.79096754481372</v>
      </c>
      <c r="AA174" s="46">
        <v>633850.50529999996</v>
      </c>
      <c r="AB174" s="46">
        <v>572013.57309999992</v>
      </c>
      <c r="AC174" s="37">
        <f t="shared" si="199"/>
        <v>-9.7557597072093145</v>
      </c>
      <c r="AD174" s="37">
        <f>(AB174/AB$181)*100</f>
        <v>29.036089653432256</v>
      </c>
    </row>
    <row r="175" spans="1:30" s="13" customFormat="1" ht="15">
      <c r="A175" s="5"/>
      <c r="B175" s="5" t="s">
        <v>4</v>
      </c>
      <c r="C175" s="46">
        <v>13552.024503078004</v>
      </c>
      <c r="D175" s="46">
        <v>20294.015474931981</v>
      </c>
      <c r="E175" s="37">
        <f t="shared" si="192"/>
        <v>49.748957953276289</v>
      </c>
      <c r="F175" s="46">
        <v>98247.687716614004</v>
      </c>
      <c r="G175" s="46">
        <v>121569.45042098399</v>
      </c>
      <c r="H175" s="37">
        <f t="shared" si="193"/>
        <v>23.737721717827469</v>
      </c>
      <c r="I175" s="37">
        <f>(G175/G$182)*100</f>
        <v>80.046339657999638</v>
      </c>
      <c r="J175" s="40">
        <v>38</v>
      </c>
      <c r="K175" s="40">
        <v>97</v>
      </c>
      <c r="L175" s="37">
        <f t="shared" si="194"/>
        <v>155.26315789473685</v>
      </c>
      <c r="M175" s="40">
        <v>1001</v>
      </c>
      <c r="N175" s="40">
        <v>481</v>
      </c>
      <c r="O175" s="37">
        <f t="shared" si="195"/>
        <v>-51.94805194805194</v>
      </c>
      <c r="P175" s="37">
        <f>(N175/N$182)*100</f>
        <v>31.092436974789916</v>
      </c>
      <c r="Q175" s="40">
        <v>28683</v>
      </c>
      <c r="R175" s="40">
        <v>7415</v>
      </c>
      <c r="S175" s="37">
        <f t="shared" si="196"/>
        <v>-74.148450301572353</v>
      </c>
      <c r="T175" s="40">
        <v>247023</v>
      </c>
      <c r="U175" s="40">
        <v>111847</v>
      </c>
      <c r="V175" s="37">
        <f t="shared" si="197"/>
        <v>-54.722029932435447</v>
      </c>
      <c r="W175" s="37">
        <f>(U175/U$182)*100</f>
        <v>0.11600949492394799</v>
      </c>
      <c r="X175" s="46">
        <v>260.09244960000012</v>
      </c>
      <c r="Y175" s="46">
        <v>-63.451791200000009</v>
      </c>
      <c r="Z175" s="37">
        <f t="shared" si="198"/>
        <v>-124.3958605094394</v>
      </c>
      <c r="AA175" s="46">
        <v>1941.0678904000001</v>
      </c>
      <c r="AB175" s="46">
        <v>1008.9038925000001</v>
      </c>
      <c r="AC175" s="37">
        <f t="shared" si="199"/>
        <v>-48.023255781533067</v>
      </c>
      <c r="AD175" s="37">
        <f>(AB175/AB$182)*100</f>
        <v>0.10350032149906911</v>
      </c>
    </row>
    <row r="176" spans="1:30" s="14" customFormat="1">
      <c r="A176" s="5"/>
      <c r="B176" s="5" t="s">
        <v>5</v>
      </c>
      <c r="C176" s="46">
        <v>663.5878808470012</v>
      </c>
      <c r="D176" s="46">
        <v>298.92861773999857</v>
      </c>
      <c r="E176" s="37">
        <f t="shared" si="192"/>
        <v>-54.952670721103715</v>
      </c>
      <c r="F176" s="46">
        <v>27848.343507961003</v>
      </c>
      <c r="G176" s="46">
        <v>5598.140530059999</v>
      </c>
      <c r="H176" s="37">
        <f t="shared" si="193"/>
        <v>-79.89776114166483</v>
      </c>
      <c r="I176" s="37">
        <f>(G176/G$183)*100</f>
        <v>93.302867375372898</v>
      </c>
      <c r="J176" s="40">
        <v>279</v>
      </c>
      <c r="K176" s="40">
        <v>2257</v>
      </c>
      <c r="L176" s="37">
        <f t="shared" si="194"/>
        <v>708.96057347670251</v>
      </c>
      <c r="M176" s="40">
        <v>2547</v>
      </c>
      <c r="N176" s="40">
        <v>8388</v>
      </c>
      <c r="O176" s="37">
        <f t="shared" si="195"/>
        <v>229.32862190812719</v>
      </c>
      <c r="P176" s="37">
        <f>(N176/N$183)*100</f>
        <v>96.247848537005169</v>
      </c>
      <c r="Q176" s="40">
        <v>560822</v>
      </c>
      <c r="R176" s="40">
        <v>398514</v>
      </c>
      <c r="S176" s="37">
        <f t="shared" si="196"/>
        <v>-28.941090042829988</v>
      </c>
      <c r="T176" s="40">
        <v>5662308</v>
      </c>
      <c r="U176" s="40">
        <v>2524980</v>
      </c>
      <c r="V176" s="37">
        <f t="shared" si="197"/>
        <v>-55.407229702093211</v>
      </c>
      <c r="W176" s="37">
        <f>(U176/U$183)*100</f>
        <v>71.175699380780614</v>
      </c>
      <c r="X176" s="46">
        <v>2355.7635729000003</v>
      </c>
      <c r="Y176" s="46">
        <v>4983.4246385999986</v>
      </c>
      <c r="Z176" s="37">
        <f t="shared" si="198"/>
        <v>111.54179884296647</v>
      </c>
      <c r="AA176" s="46">
        <v>15973.9395382</v>
      </c>
      <c r="AB176" s="46">
        <v>36847.099827900005</v>
      </c>
      <c r="AC176" s="37">
        <f t="shared" si="199"/>
        <v>130.6700844821907</v>
      </c>
      <c r="AD176" s="37">
        <f>(AB176/AB$183)*100</f>
        <v>28.821857647007498</v>
      </c>
    </row>
    <row r="177" spans="1:30" s="14" customFormat="1">
      <c r="A177" s="5"/>
      <c r="B177" s="5" t="s">
        <v>23</v>
      </c>
      <c r="C177" s="46">
        <v>58.525466565999942</v>
      </c>
      <c r="D177" s="46">
        <v>-29.008605528000043</v>
      </c>
      <c r="E177" s="37">
        <f t="shared" si="192"/>
        <v>-149.56578260728028</v>
      </c>
      <c r="F177" s="46">
        <v>653.223280413</v>
      </c>
      <c r="G177" s="46">
        <v>600.46532334699998</v>
      </c>
      <c r="H177" s="37">
        <f t="shared" si="193"/>
        <v>-8.0765579929490325</v>
      </c>
      <c r="I177" s="37">
        <f>(G177/G$184)*100</f>
        <v>9.1254535756388542</v>
      </c>
      <c r="J177" s="40">
        <v>1560</v>
      </c>
      <c r="K177" s="40">
        <v>2518</v>
      </c>
      <c r="L177" s="37">
        <f t="shared" si="194"/>
        <v>61.410256410256416</v>
      </c>
      <c r="M177" s="40">
        <v>25338</v>
      </c>
      <c r="N177" s="40">
        <v>22926</v>
      </c>
      <c r="O177" s="37">
        <f t="shared" si="195"/>
        <v>-9.5192990764859111</v>
      </c>
      <c r="P177" s="37">
        <f>(N177/N$184)*100</f>
        <v>79.213599613019142</v>
      </c>
      <c r="Q177" s="40">
        <v>10477923</v>
      </c>
      <c r="R177" s="40">
        <v>10455615</v>
      </c>
      <c r="S177" s="37">
        <f t="shared" si="196"/>
        <v>-0.2129047903864153</v>
      </c>
      <c r="T177" s="40">
        <v>34620759</v>
      </c>
      <c r="U177" s="40">
        <v>28928121</v>
      </c>
      <c r="V177" s="37">
        <f t="shared" si="197"/>
        <v>-16.442845750435453</v>
      </c>
      <c r="W177" s="37">
        <f>(U177/U$184)*100</f>
        <v>36.233361663074284</v>
      </c>
      <c r="X177" s="46">
        <v>50626.937483600006</v>
      </c>
      <c r="Y177" s="46">
        <v>118012.75753360002</v>
      </c>
      <c r="Z177" s="37">
        <f t="shared" si="198"/>
        <v>133.10269868057659</v>
      </c>
      <c r="AA177" s="46">
        <v>168664.943569</v>
      </c>
      <c r="AB177" s="46">
        <v>270672.03467269999</v>
      </c>
      <c r="AC177" s="37">
        <f t="shared" si="199"/>
        <v>60.479130366512344</v>
      </c>
      <c r="AD177" s="37">
        <f>(AB177/AB$184)*100</f>
        <v>14.8163012066268</v>
      </c>
    </row>
    <row r="178" spans="1:30" s="14" customFormat="1">
      <c r="A178" s="5"/>
      <c r="B178" s="5"/>
      <c r="C178" s="46"/>
      <c r="D178" s="46"/>
      <c r="E178" s="37"/>
      <c r="F178" s="46"/>
      <c r="G178" s="46"/>
      <c r="H178" s="37"/>
      <c r="I178" s="37"/>
      <c r="J178" s="40"/>
      <c r="K178" s="40"/>
      <c r="L178" s="37"/>
      <c r="M178" s="40"/>
      <c r="N178" s="40"/>
      <c r="O178" s="37"/>
      <c r="P178" s="37"/>
      <c r="Q178" s="40"/>
      <c r="R178" s="40"/>
      <c r="S178" s="37"/>
      <c r="T178" s="40"/>
      <c r="U178" s="40"/>
      <c r="V178" s="37"/>
      <c r="W178" s="37"/>
      <c r="X178" s="46"/>
      <c r="Y178" s="46"/>
      <c r="Z178" s="37"/>
      <c r="AA178" s="46"/>
      <c r="AB178" s="46"/>
      <c r="AC178" s="37"/>
      <c r="AD178" s="37"/>
    </row>
    <row r="179" spans="1:30" s="14" customFormat="1" ht="15">
      <c r="A179" s="5"/>
      <c r="B179" s="4" t="s">
        <v>10</v>
      </c>
      <c r="C179" s="32">
        <f>C180+C181+C182+C183+C184</f>
        <v>25409.301143753255</v>
      </c>
      <c r="D179" s="32">
        <f>D180+D181+D182+D183+D184</f>
        <v>43416.686006393698</v>
      </c>
      <c r="E179" s="33">
        <f t="shared" ref="E179:E184" si="200">((D179-C179)/C179)*100</f>
        <v>70.869264608119551</v>
      </c>
      <c r="F179" s="32">
        <f>F180+F181+F182+F183+F184</f>
        <v>258896.48496866404</v>
      </c>
      <c r="G179" s="32">
        <f>G180+G181+G182+G183+G184</f>
        <v>278277.98185953323</v>
      </c>
      <c r="H179" s="33">
        <f t="shared" ref="H179:H184" si="201">((G179-F179)/F179)*100</f>
        <v>7.486195454996257</v>
      </c>
      <c r="I179" s="34">
        <f>(G179/G$179)*100</f>
        <v>100</v>
      </c>
      <c r="J179" s="35">
        <f>J180+J181+J182+J183+J184</f>
        <v>1843069</v>
      </c>
      <c r="K179" s="35">
        <f>K180+K181+K182+K183+K184</f>
        <v>5766383</v>
      </c>
      <c r="L179" s="33">
        <f t="shared" ref="L179:L184" si="202">((K179-J179)/J179)*100</f>
        <v>212.86853612100253</v>
      </c>
      <c r="M179" s="35">
        <f>M180+M181+M182+M183+M184</f>
        <v>28886569</v>
      </c>
      <c r="N179" s="35">
        <f>N180+N181+N182+N183+N184</f>
        <v>28167513</v>
      </c>
      <c r="O179" s="33">
        <f t="shared" ref="O179:O184" si="203">((N179-M179)/M179)*100</f>
        <v>-2.4892398955376112</v>
      </c>
      <c r="P179" s="34">
        <f>(N179/N$179)*100</f>
        <v>100</v>
      </c>
      <c r="Q179" s="35">
        <f>Q180+Q181+Q182+Q183+Q184</f>
        <v>29812744</v>
      </c>
      <c r="R179" s="35">
        <f>R180+R181+R182+R183+R184</f>
        <v>38768956</v>
      </c>
      <c r="S179" s="33">
        <f t="shared" ref="S179:S184" si="204">((R179-Q179)/Q179)*100</f>
        <v>30.041555383160972</v>
      </c>
      <c r="T179" s="35">
        <f>T180+T181+T182+T183+T184</f>
        <v>227867194</v>
      </c>
      <c r="U179" s="35">
        <f>U180+U181+U182+U183+U184</f>
        <v>179797825</v>
      </c>
      <c r="V179" s="33">
        <f t="shared" ref="V179:V184" si="205">((U179-T179)/T179)*100</f>
        <v>-21.095344246877413</v>
      </c>
      <c r="W179" s="34">
        <f>(U179/U$179)*100</f>
        <v>100</v>
      </c>
      <c r="X179" s="32">
        <f>X180+X181+X182+X183+X184</f>
        <v>390100.4844447003</v>
      </c>
      <c r="Y179" s="32">
        <f>Y180+Y181+Y182+Y183+Y184</f>
        <v>814866.40618747286</v>
      </c>
      <c r="Z179" s="33">
        <f t="shared" ref="Z179:Z184" si="206">((Y179-X179)/X179)*100</f>
        <v>108.88628409355034</v>
      </c>
      <c r="AA179" s="32">
        <f>AA180+AA181+AA182+AA183+AA184</f>
        <v>4825723.3647062108</v>
      </c>
      <c r="AB179" s="32">
        <f>AB180+AB181+AB182+AB183+AB184</f>
        <v>4940821.4649744658</v>
      </c>
      <c r="AC179" s="33">
        <f t="shared" ref="AC179:AC184" si="207">((AB179-AA179)/AA179)*100</f>
        <v>2.3850952814669295</v>
      </c>
      <c r="AD179" s="34">
        <f>(AB179/AB$179)*100</f>
        <v>100</v>
      </c>
    </row>
    <row r="180" spans="1:30" s="13" customFormat="1" ht="15">
      <c r="A180" s="5"/>
      <c r="B180" s="5" t="s">
        <v>2</v>
      </c>
      <c r="C180" s="46">
        <f>C166+C173</f>
        <v>2179.5014640748518</v>
      </c>
      <c r="D180" s="46">
        <f>D166+D173</f>
        <v>4486.4034355209442</v>
      </c>
      <c r="E180" s="37">
        <f t="shared" si="200"/>
        <v>105.84539673274867</v>
      </c>
      <c r="F180" s="46">
        <f>F166+F173</f>
        <v>31137.844611410066</v>
      </c>
      <c r="G180" s="46">
        <f>G166+G173</f>
        <v>42406.67113568059</v>
      </c>
      <c r="H180" s="37">
        <f t="shared" si="201"/>
        <v>36.190130257574751</v>
      </c>
      <c r="I180" s="37">
        <f>(G180/G$180)*100</f>
        <v>100</v>
      </c>
      <c r="J180" s="40">
        <f>J166+J173</f>
        <v>64599</v>
      </c>
      <c r="K180" s="40">
        <f>K166+K173</f>
        <v>191433</v>
      </c>
      <c r="L180" s="37">
        <f t="shared" si="202"/>
        <v>196.34050062694467</v>
      </c>
      <c r="M180" s="40">
        <f>M166+M173</f>
        <v>1057679</v>
      </c>
      <c r="N180" s="40">
        <f>N166+N173</f>
        <v>1205889</v>
      </c>
      <c r="O180" s="37">
        <f t="shared" si="203"/>
        <v>14.012758124156763</v>
      </c>
      <c r="P180" s="37">
        <f>(N180/N$180)*100</f>
        <v>100</v>
      </c>
      <c r="Q180" s="40">
        <f>Q166+Q173</f>
        <v>0</v>
      </c>
      <c r="R180" s="40">
        <f>R166+R173</f>
        <v>0</v>
      </c>
      <c r="S180" s="23" t="s">
        <v>42</v>
      </c>
      <c r="T180" s="40">
        <f>T166+T173</f>
        <v>0</v>
      </c>
      <c r="U180" s="40">
        <f>U166+U173</f>
        <v>0</v>
      </c>
      <c r="V180" s="23" t="s">
        <v>42</v>
      </c>
      <c r="W180" s="23" t="s">
        <v>42</v>
      </c>
      <c r="X180" s="46">
        <f>X166+X173</f>
        <v>3553.4628300469903</v>
      </c>
      <c r="Y180" s="46">
        <f>Y166+Y173</f>
        <v>6962.464086426</v>
      </c>
      <c r="Z180" s="37">
        <f t="shared" si="206"/>
        <v>95.934625446298242</v>
      </c>
      <c r="AA180" s="46">
        <f>AA166+AA173</f>
        <v>29735.257188090996</v>
      </c>
      <c r="AB180" s="46">
        <f>AB166+AB173</f>
        <v>41331.909955034003</v>
      </c>
      <c r="AC180" s="37">
        <f t="shared" si="207"/>
        <v>38.999671983962116</v>
      </c>
      <c r="AD180" s="37">
        <f>(AB180/AB$180)*100</f>
        <v>100</v>
      </c>
    </row>
    <row r="181" spans="1:30" s="14" customFormat="1">
      <c r="A181" s="5"/>
      <c r="B181" s="5" t="s">
        <v>3</v>
      </c>
      <c r="C181" s="46">
        <f t="shared" ref="C181:D184" si="208">C167+C174</f>
        <v>5759.5642061010403</v>
      </c>
      <c r="D181" s="46">
        <f t="shared" si="208"/>
        <v>12782.055913001197</v>
      </c>
      <c r="E181" s="37">
        <f t="shared" si="200"/>
        <v>121.9274836707491</v>
      </c>
      <c r="F181" s="46">
        <f t="shared" ref="F181:G184" si="209">F167+F174</f>
        <v>70374.702952461346</v>
      </c>
      <c r="G181" s="46">
        <f t="shared" si="209"/>
        <v>71417.388922538274</v>
      </c>
      <c r="H181" s="37">
        <f t="shared" si="201"/>
        <v>1.4816204208794597</v>
      </c>
      <c r="I181" s="37">
        <f>(G181/G$181)*100</f>
        <v>100</v>
      </c>
      <c r="J181" s="40">
        <f t="shared" ref="J181:K184" si="210">J167+J174</f>
        <v>1775193</v>
      </c>
      <c r="K181" s="40">
        <f t="shared" si="210"/>
        <v>5569237</v>
      </c>
      <c r="L181" s="37">
        <f t="shared" si="202"/>
        <v>213.72571883733204</v>
      </c>
      <c r="M181" s="40">
        <f t="shared" ref="M181:N184" si="211">M167+M174</f>
        <v>27792033</v>
      </c>
      <c r="N181" s="40">
        <f t="shared" si="211"/>
        <v>26922420</v>
      </c>
      <c r="O181" s="37">
        <f t="shared" si="203"/>
        <v>-3.1290010342172518</v>
      </c>
      <c r="P181" s="37">
        <f>(N181/N$181)*100</f>
        <v>100</v>
      </c>
      <c r="Q181" s="40">
        <f t="shared" ref="Q181:R184" si="212">Q167+Q174</f>
        <v>0</v>
      </c>
      <c r="R181" s="40">
        <f t="shared" si="212"/>
        <v>0</v>
      </c>
      <c r="S181" s="23" t="s">
        <v>42</v>
      </c>
      <c r="T181" s="40">
        <f t="shared" ref="T181:U184" si="213">T167+T174</f>
        <v>0</v>
      </c>
      <c r="U181" s="40">
        <f t="shared" si="213"/>
        <v>0</v>
      </c>
      <c r="V181" s="23" t="s">
        <v>42</v>
      </c>
      <c r="W181" s="23" t="s">
        <v>42</v>
      </c>
      <c r="X181" s="46">
        <f t="shared" ref="X181:Y184" si="214">X167+X174</f>
        <v>188234.94041110651</v>
      </c>
      <c r="Y181" s="46">
        <f t="shared" si="214"/>
        <v>337978.88065274048</v>
      </c>
      <c r="Z181" s="37">
        <f t="shared" si="206"/>
        <v>79.551617736107914</v>
      </c>
      <c r="AA181" s="46">
        <f t="shared" ref="AA181:AB184" si="215">AA167+AA174</f>
        <v>1964764.5330002299</v>
      </c>
      <c r="AB181" s="46">
        <f t="shared" si="215"/>
        <v>1970008.978231627</v>
      </c>
      <c r="AC181" s="37">
        <f t="shared" si="207"/>
        <v>0.26692487284411687</v>
      </c>
      <c r="AD181" s="37">
        <f>(AB181/AB$181)*100</f>
        <v>100</v>
      </c>
    </row>
    <row r="182" spans="1:30" s="14" customFormat="1">
      <c r="A182" s="5"/>
      <c r="B182" s="5" t="s">
        <v>4</v>
      </c>
      <c r="C182" s="46">
        <f t="shared" si="208"/>
        <v>16199.451597953812</v>
      </c>
      <c r="D182" s="46">
        <f t="shared" si="208"/>
        <v>24739.874980156223</v>
      </c>
      <c r="E182" s="37">
        <f t="shared" si="200"/>
        <v>52.72044754454015</v>
      </c>
      <c r="F182" s="46">
        <f t="shared" si="209"/>
        <v>122922.32998948799</v>
      </c>
      <c r="G182" s="46">
        <f t="shared" si="209"/>
        <v>151873.84075323504</v>
      </c>
      <c r="H182" s="37">
        <f t="shared" si="201"/>
        <v>23.552686290784521</v>
      </c>
      <c r="I182" s="37">
        <f>(G182/G$182)*100</f>
        <v>100</v>
      </c>
      <c r="J182" s="40">
        <f t="shared" si="210"/>
        <v>874</v>
      </c>
      <c r="K182" s="40">
        <f t="shared" si="210"/>
        <v>259</v>
      </c>
      <c r="L182" s="37">
        <f t="shared" si="202"/>
        <v>-70.366132723112131</v>
      </c>
      <c r="M182" s="40">
        <f t="shared" si="211"/>
        <v>3151</v>
      </c>
      <c r="N182" s="40">
        <f t="shared" si="211"/>
        <v>1547</v>
      </c>
      <c r="O182" s="37">
        <f t="shared" si="203"/>
        <v>-50.904474769914309</v>
      </c>
      <c r="P182" s="37">
        <f>(N182/N$182)*100</f>
        <v>100</v>
      </c>
      <c r="Q182" s="40">
        <f t="shared" si="212"/>
        <v>14891203</v>
      </c>
      <c r="R182" s="40">
        <f t="shared" si="212"/>
        <v>21462822</v>
      </c>
      <c r="S182" s="37">
        <f t="shared" si="204"/>
        <v>44.130880493671334</v>
      </c>
      <c r="T182" s="40">
        <f t="shared" si="213"/>
        <v>128352202</v>
      </c>
      <c r="U182" s="40">
        <f t="shared" si="213"/>
        <v>96411936</v>
      </c>
      <c r="V182" s="37">
        <f t="shared" si="205"/>
        <v>-24.884860175597144</v>
      </c>
      <c r="W182" s="37">
        <f>(U182/U$182)*100</f>
        <v>100</v>
      </c>
      <c r="X182" s="46">
        <f t="shared" si="214"/>
        <v>102511.22294129738</v>
      </c>
      <c r="Y182" s="46">
        <f t="shared" si="214"/>
        <v>168101.53968559118</v>
      </c>
      <c r="Z182" s="37">
        <f t="shared" si="206"/>
        <v>63.983547227657034</v>
      </c>
      <c r="AA182" s="46">
        <f t="shared" si="215"/>
        <v>1075282.6964229157</v>
      </c>
      <c r="AB182" s="46">
        <f t="shared" si="215"/>
        <v>974783.34162379801</v>
      </c>
      <c r="AC182" s="37">
        <f t="shared" si="207"/>
        <v>-9.3463193570810148</v>
      </c>
      <c r="AD182" s="37">
        <f>(AB182/AB$182)*100</f>
        <v>100</v>
      </c>
    </row>
    <row r="183" spans="1:30" s="14" customFormat="1">
      <c r="A183" s="5"/>
      <c r="B183" s="5" t="s">
        <v>5</v>
      </c>
      <c r="C183" s="46">
        <f t="shared" si="208"/>
        <v>734.00397318200123</v>
      </c>
      <c r="D183" s="46">
        <f t="shared" si="208"/>
        <v>445.65690108199863</v>
      </c>
      <c r="E183" s="37">
        <f t="shared" si="200"/>
        <v>-39.28412960082234</v>
      </c>
      <c r="F183" s="46">
        <f t="shared" si="209"/>
        <v>28107.302448146456</v>
      </c>
      <c r="G183" s="46">
        <f t="shared" si="209"/>
        <v>5999.9662256227903</v>
      </c>
      <c r="H183" s="37">
        <f t="shared" si="201"/>
        <v>-78.653354455868609</v>
      </c>
      <c r="I183" s="37">
        <f>(G183/G$183)*100</f>
        <v>100</v>
      </c>
      <c r="J183" s="40">
        <f t="shared" si="210"/>
        <v>312</v>
      </c>
      <c r="K183" s="40">
        <f t="shared" si="210"/>
        <v>2308</v>
      </c>
      <c r="L183" s="37">
        <f t="shared" si="202"/>
        <v>639.74358974358984</v>
      </c>
      <c r="M183" s="40">
        <f t="shared" si="211"/>
        <v>2896</v>
      </c>
      <c r="N183" s="40">
        <f t="shared" si="211"/>
        <v>8715</v>
      </c>
      <c r="O183" s="37">
        <f t="shared" si="203"/>
        <v>200.93232044198896</v>
      </c>
      <c r="P183" s="37">
        <f>(N183/N$183)*100</f>
        <v>100</v>
      </c>
      <c r="Q183" s="40">
        <f t="shared" si="212"/>
        <v>755723</v>
      </c>
      <c r="R183" s="40">
        <f t="shared" si="212"/>
        <v>684689</v>
      </c>
      <c r="S183" s="37">
        <f t="shared" si="204"/>
        <v>-9.3994757338336932</v>
      </c>
      <c r="T183" s="40">
        <f t="shared" si="213"/>
        <v>7348713</v>
      </c>
      <c r="U183" s="40">
        <f t="shared" si="213"/>
        <v>3547531</v>
      </c>
      <c r="V183" s="37">
        <f t="shared" si="205"/>
        <v>-51.725819201266944</v>
      </c>
      <c r="W183" s="37">
        <f>(U183/U$183)*100</f>
        <v>100</v>
      </c>
      <c r="X183" s="46">
        <f t="shared" si="214"/>
        <v>-10258.397475099999</v>
      </c>
      <c r="Y183" s="46">
        <f t="shared" si="214"/>
        <v>14258.621275498001</v>
      </c>
      <c r="Z183" s="37">
        <f t="shared" si="206"/>
        <v>-238.99462669591097</v>
      </c>
      <c r="AA183" s="46">
        <f t="shared" si="215"/>
        <v>81957.048937900021</v>
      </c>
      <c r="AB183" s="46">
        <f t="shared" si="215"/>
        <v>127844.29192309799</v>
      </c>
      <c r="AC183" s="37">
        <f t="shared" si="207"/>
        <v>55.989379290568841</v>
      </c>
      <c r="AD183" s="37">
        <f>(AB183/AB$183)*100</f>
        <v>100</v>
      </c>
    </row>
    <row r="184" spans="1:30" s="13" customFormat="1" ht="15">
      <c r="A184" s="5"/>
      <c r="B184" s="5" t="s">
        <v>23</v>
      </c>
      <c r="C184" s="46">
        <f t="shared" si="208"/>
        <v>536.77990244155023</v>
      </c>
      <c r="D184" s="46">
        <f t="shared" si="208"/>
        <v>962.6947766333343</v>
      </c>
      <c r="E184" s="37">
        <f t="shared" si="200"/>
        <v>79.346278102906766</v>
      </c>
      <c r="F184" s="46">
        <f t="shared" si="209"/>
        <v>6354.3049671581803</v>
      </c>
      <c r="G184" s="46">
        <f t="shared" si="209"/>
        <v>6580.1148224565113</v>
      </c>
      <c r="H184" s="37">
        <f t="shared" si="201"/>
        <v>3.5536515238946653</v>
      </c>
      <c r="I184" s="37">
        <f>(G184/G$184)*100</f>
        <v>100</v>
      </c>
      <c r="J184" s="40">
        <f t="shared" si="210"/>
        <v>2091</v>
      </c>
      <c r="K184" s="40">
        <f t="shared" si="210"/>
        <v>3146</v>
      </c>
      <c r="L184" s="37">
        <f t="shared" si="202"/>
        <v>50.454328072692491</v>
      </c>
      <c r="M184" s="40">
        <f t="shared" si="211"/>
        <v>30810</v>
      </c>
      <c r="N184" s="40">
        <f t="shared" si="211"/>
        <v>28942</v>
      </c>
      <c r="O184" s="37">
        <f t="shared" si="203"/>
        <v>-6.0629665692956829</v>
      </c>
      <c r="P184" s="37">
        <f>(N184/N$184)*100</f>
        <v>100</v>
      </c>
      <c r="Q184" s="40">
        <f t="shared" si="212"/>
        <v>14165818</v>
      </c>
      <c r="R184" s="40">
        <f t="shared" si="212"/>
        <v>16621445</v>
      </c>
      <c r="S184" s="37">
        <f t="shared" si="204"/>
        <v>17.334876108107558</v>
      </c>
      <c r="T184" s="40">
        <f t="shared" si="213"/>
        <v>92166279</v>
      </c>
      <c r="U184" s="40">
        <f t="shared" si="213"/>
        <v>79838358</v>
      </c>
      <c r="V184" s="37">
        <f t="shared" si="205"/>
        <v>-13.37573908131845</v>
      </c>
      <c r="W184" s="37">
        <f>(U184/U$184)*100</f>
        <v>100</v>
      </c>
      <c r="X184" s="46">
        <f t="shared" si="214"/>
        <v>106059.25573734943</v>
      </c>
      <c r="Y184" s="46">
        <f t="shared" si="214"/>
        <v>287564.90048721724</v>
      </c>
      <c r="Z184" s="37">
        <f t="shared" si="206"/>
        <v>171.13607246062301</v>
      </c>
      <c r="AA184" s="46">
        <f t="shared" si="215"/>
        <v>1673983.8291570735</v>
      </c>
      <c r="AB184" s="46">
        <f t="shared" si="215"/>
        <v>1826852.9432409089</v>
      </c>
      <c r="AC184" s="37">
        <f t="shared" si="207"/>
        <v>9.1320544094390623</v>
      </c>
      <c r="AD184" s="37">
        <f>(AB184/AB$184)*100</f>
        <v>100</v>
      </c>
    </row>
    <row r="185" spans="1:30">
      <c r="A185" s="15" t="s">
        <v>22</v>
      </c>
      <c r="N185" s="9"/>
      <c r="O185" s="9"/>
      <c r="P185" s="9"/>
      <c r="Q185" s="9"/>
    </row>
    <row r="186" spans="1:30">
      <c r="A186" s="15" t="s">
        <v>14</v>
      </c>
      <c r="P186" s="18"/>
    </row>
  </sheetData>
  <mergeCells count="10">
    <mergeCell ref="Q1:W1"/>
    <mergeCell ref="X1:AD1"/>
    <mergeCell ref="A2:A3"/>
    <mergeCell ref="B2:B3"/>
    <mergeCell ref="C2:I2"/>
    <mergeCell ref="J2:P2"/>
    <mergeCell ref="L1:P1"/>
    <mergeCell ref="A1:K1"/>
    <mergeCell ref="Q2:W2"/>
    <mergeCell ref="X2:AD2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rowBreaks count="2" manualBreakCount="2">
    <brk id="66" max="16383" man="1"/>
    <brk id="129" max="16383" man="1"/>
  </rowBreaks>
  <colBreaks count="3" manualBreakCount="3">
    <brk id="9" max="1048575" man="1"/>
    <brk id="16" max="1048575" man="1"/>
    <brk id="2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FFBE0CF2C5F44286A527C2D2B6DD1C" ma:contentTypeVersion="12" ma:contentTypeDescription="Create a new document." ma:contentTypeScope="" ma:versionID="d6d08b7a22ac7a6f48973df21e7130dd">
  <xsd:schema xmlns:xsd="http://www.w3.org/2001/XMLSchema" xmlns:xs="http://www.w3.org/2001/XMLSchema" xmlns:p="http://schemas.microsoft.com/office/2006/metadata/properties" xmlns:ns2="06f6c57f-00a7-4118-afc2-791fe10ed541" xmlns:ns3="3fc64cca-49e3-44f9-ba7d-f415f6ec87f5" targetNamespace="http://schemas.microsoft.com/office/2006/metadata/properties" ma:root="true" ma:fieldsID="8fdf18e4e79bed9de137780ee504a3a9" ns2:_="" ns3:_="">
    <xsd:import namespace="06f6c57f-00a7-4118-afc2-791fe10ed541"/>
    <xsd:import namespace="3fc64cca-49e3-44f9-ba7d-f415f6ec87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f6c57f-00a7-4118-afc2-791fe10ed5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c64cca-49e3-44f9-ba7d-f415f6ec87f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D2F01E-1E70-4642-9E05-92DB2596FB0B}"/>
</file>

<file path=customXml/itemProps2.xml><?xml version="1.0" encoding="utf-8"?>
<ds:datastoreItem xmlns:ds="http://schemas.openxmlformats.org/officeDocument/2006/customXml" ds:itemID="{714B4199-FC35-4DF4-9774-5CE1AB82AC2C}"/>
</file>

<file path=customXml/itemProps3.xml><?xml version="1.0" encoding="utf-8"?>
<ds:datastoreItem xmlns:ds="http://schemas.openxmlformats.org/officeDocument/2006/customXml" ds:itemID="{FF2E11D9-EDB2-4B33-B529-AAADFCE18C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NB Stmt as at 31st March' 2021</vt:lpstr>
      <vt:lpstr>'NB Stmt as at 31st March'' 2021'!Print_Titles</vt:lpstr>
    </vt:vector>
  </TitlesOfParts>
  <Company>IRDA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Admin</cp:lastModifiedBy>
  <cp:lastPrinted>2020-12-14T10:05:19Z</cp:lastPrinted>
  <dcterms:created xsi:type="dcterms:W3CDTF">2002-04-18T04:47:59Z</dcterms:created>
  <dcterms:modified xsi:type="dcterms:W3CDTF">2021-04-18T04:28:42Z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0x010100B0FFBE0CF2C5F44286A527C2D2B6DD1C</vt:lpwstr>
  </property>
</Properties>
</file>