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fe 032010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0">'life 032010'!$A$1:$K$132</definedName>
    <definedName name="_xlnm.Print_Titles" localSheetId="0">'life 032010'!$2:$3</definedName>
  </definedNames>
  <calcPr fullCalcOnLoad="1"/>
</workbook>
</file>

<file path=xl/sharedStrings.xml><?xml version="1.0" encoding="utf-8"?>
<sst xmlns="http://schemas.openxmlformats.org/spreadsheetml/2006/main" count="145" uniqueCount="43">
  <si>
    <t>First Year Premium of Life Insurers for the Period ended March, 2010</t>
  </si>
  <si>
    <t>(Rs Crore)</t>
  </si>
  <si>
    <t>Sl No.</t>
  </si>
  <si>
    <t>Insurer</t>
  </si>
  <si>
    <t xml:space="preserve">Premium  </t>
  </si>
  <si>
    <t>No. of Policies / Schemes</t>
  </si>
  <si>
    <t>No. of lives covered under Group Schemes</t>
  </si>
  <si>
    <t>March, 10</t>
  </si>
  <si>
    <t>Upto March, 10</t>
  </si>
  <si>
    <t>Upto March, 09</t>
  </si>
  <si>
    <t>Bajaj Allianz</t>
  </si>
  <si>
    <t>Individual Single Premium</t>
  </si>
  <si>
    <t>Individual Non-Single Premium</t>
  </si>
  <si>
    <t>Group Single Premium</t>
  </si>
  <si>
    <t>Group Non-Single Premium</t>
  </si>
  <si>
    <t>ING Vysya</t>
  </si>
  <si>
    <t>Reliance Life</t>
  </si>
  <si>
    <t>SBI Life</t>
  </si>
  <si>
    <t>Tata AIG</t>
  </si>
  <si>
    <t>HDFC Standard</t>
  </si>
  <si>
    <t>ICICI Prudential</t>
  </si>
  <si>
    <t>Birla Sunlife</t>
  </si>
  <si>
    <t>Aviva</t>
  </si>
  <si>
    <t>Kotak Mahindra Old Mutual</t>
  </si>
  <si>
    <t>Max New York</t>
  </si>
  <si>
    <t>Met Life</t>
  </si>
  <si>
    <t>Sahara Life</t>
  </si>
  <si>
    <t>Shriram Life</t>
  </si>
  <si>
    <t>Bharti Axa Life</t>
  </si>
  <si>
    <t>Future Generali Life</t>
  </si>
  <si>
    <t>IDBI Fortis Life</t>
  </si>
  <si>
    <t>Canara HSBC OBC Life</t>
  </si>
  <si>
    <t>Aegon Religare</t>
  </si>
  <si>
    <t>DLF Pramerica</t>
  </si>
  <si>
    <t>Star Union Dai-ichi @</t>
  </si>
  <si>
    <t>IndiaFirst #</t>
  </si>
  <si>
    <t>Private Total</t>
  </si>
  <si>
    <t>LIC</t>
  </si>
  <si>
    <t>Grand Total</t>
  </si>
  <si>
    <t>Note:  1.Cumulative premium / No.of  policies upto the month is net of cancellations which may occur during the free look period.</t>
  </si>
  <si>
    <t xml:space="preserve">          2. Compiled on the basis of data submitted by the Insurance companies</t>
  </si>
  <si>
    <t xml:space="preserve">          3.@ Started operations in February,2009</t>
  </si>
  <si>
    <t xml:space="preserve">          4. #Started operations in November,2009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</si>
</sst>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.0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000"/>
    <numFmt numFmtId="196" formatCode="[$-409]dddd\,\ mmmm\ dd\,\ yyyy"/>
    <numFmt numFmtId="197" formatCode="[$-409]d\-mmm\-yyyy;@"/>
    <numFmt numFmtId="198" formatCode="0.0000000"/>
    <numFmt numFmtId="199" formatCode="0.000000"/>
    <numFmt numFmtId="200" formatCode="0.00000"/>
    <numFmt numFmtId="201" formatCode="[$-409]dd\-mmm\-yy;@"/>
    <numFmt numFmtId="202" formatCode="0.0%"/>
    <numFmt numFmtId="203" formatCode="_-* #,##0.000_-;\-* #,##0.000_-;_-* &quot;-&quot;??_-;_-@_-"/>
    <numFmt numFmtId="204" formatCode="_-* #,##0.0000_-;\-* #,##0.0000_-;_-* &quot;-&quot;??_-;_-@_-"/>
    <numFmt numFmtId="205" formatCode="0.000000000"/>
    <numFmt numFmtId="206" formatCode="0.00000000"/>
    <numFmt numFmtId="207" formatCode="0_);\(0\)"/>
    <numFmt numFmtId="208" formatCode="_(* #,##0_);_(* \(#,##0\);_(* &quot;-&quot;??_);_(@_)"/>
    <numFmt numFmtId="209" formatCode="[$€-2]\ #,##0.00_);[Red]\([$€-2]\ #,##0.00\)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Century Gothic"/>
      <family val="2"/>
    </font>
    <font>
      <sz val="10"/>
      <name val="Century Gothic"/>
      <family val="2"/>
    </font>
    <font>
      <sz val="10"/>
      <name val="Apple Chancery"/>
      <family val="4"/>
    </font>
    <font>
      <sz val="11"/>
      <name val="Century Gothic"/>
      <family val="2"/>
    </font>
    <font>
      <b/>
      <sz val="10"/>
      <name val="Century"/>
      <family val="1"/>
    </font>
    <font>
      <sz val="10"/>
      <name val="Century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24" applyFont="1" applyAlignment="1" quotePrefix="1">
      <alignment horizontal="left"/>
    </xf>
    <xf numFmtId="0" fontId="4" fillId="0" borderId="0" xfId="24" applyFont="1" applyAlignment="1">
      <alignment/>
    </xf>
    <xf numFmtId="1" fontId="4" fillId="0" borderId="0" xfId="24" applyNumberFormat="1" applyFont="1" applyAlignment="1">
      <alignment/>
    </xf>
    <xf numFmtId="0" fontId="5" fillId="0" borderId="0" xfId="24" applyFont="1" applyAlignment="1">
      <alignment horizontal="center"/>
    </xf>
    <xf numFmtId="0" fontId="6" fillId="0" borderId="0" xfId="24" applyFont="1" applyAlignment="1">
      <alignment/>
    </xf>
    <xf numFmtId="0" fontId="3" fillId="0" borderId="1" xfId="24" applyFont="1" applyBorder="1" applyAlignment="1">
      <alignment horizontal="center" vertical="center"/>
    </xf>
    <xf numFmtId="0" fontId="3" fillId="0" borderId="2" xfId="24" applyFont="1" applyBorder="1" applyAlignment="1">
      <alignment horizontal="center" vertical="center"/>
    </xf>
    <xf numFmtId="0" fontId="3" fillId="0" borderId="2" xfId="24" applyFont="1" applyBorder="1" applyAlignment="1" quotePrefix="1">
      <alignment horizontal="center" vertical="center" wrapText="1"/>
    </xf>
    <xf numFmtId="0" fontId="3" fillId="0" borderId="2" xfId="24" applyFont="1" applyBorder="1" applyAlignment="1">
      <alignment horizontal="center" vertical="center" wrapText="1"/>
    </xf>
    <xf numFmtId="0" fontId="3" fillId="0" borderId="3" xfId="24" applyFont="1" applyBorder="1" applyAlignment="1">
      <alignment horizontal="center" vertical="center" wrapText="1"/>
    </xf>
    <xf numFmtId="0" fontId="3" fillId="0" borderId="4" xfId="24" applyFont="1" applyBorder="1" applyAlignment="1">
      <alignment horizontal="center" vertical="center"/>
    </xf>
    <xf numFmtId="0" fontId="3" fillId="0" borderId="5" xfId="24" applyFont="1" applyBorder="1" applyAlignment="1">
      <alignment horizontal="center" vertical="center"/>
    </xf>
    <xf numFmtId="0" fontId="4" fillId="0" borderId="5" xfId="24" applyFont="1" applyBorder="1" applyAlignment="1">
      <alignment horizontal="center" vertical="center"/>
    </xf>
    <xf numFmtId="0" fontId="4" fillId="0" borderId="5" xfId="24" applyFont="1" applyBorder="1" applyAlignment="1" quotePrefix="1">
      <alignment horizontal="center" vertical="center"/>
    </xf>
    <xf numFmtId="0" fontId="0" fillId="0" borderId="0" xfId="24" applyAlignment="1">
      <alignment/>
    </xf>
    <xf numFmtId="0" fontId="4" fillId="0" borderId="6" xfId="24" applyFont="1" applyBorder="1" applyAlignment="1">
      <alignment horizontal="center"/>
    </xf>
    <xf numFmtId="0" fontId="3" fillId="0" borderId="7" xfId="24" applyFont="1" applyBorder="1" applyAlignment="1">
      <alignment/>
    </xf>
    <xf numFmtId="2" fontId="7" fillId="0" borderId="7" xfId="24" applyNumberFormat="1" applyFont="1" applyBorder="1" applyAlignment="1">
      <alignment/>
    </xf>
    <xf numFmtId="2" fontId="7" fillId="0" borderId="7" xfId="24" applyNumberFormat="1" applyFont="1" applyFill="1" applyBorder="1" applyAlignment="1">
      <alignment/>
    </xf>
    <xf numFmtId="1" fontId="7" fillId="0" borderId="7" xfId="24" applyNumberFormat="1" applyFont="1" applyBorder="1" applyAlignment="1">
      <alignment/>
    </xf>
    <xf numFmtId="0" fontId="4" fillId="0" borderId="8" xfId="24" applyFont="1" applyBorder="1" applyAlignment="1">
      <alignment horizontal="center"/>
    </xf>
    <xf numFmtId="0" fontId="4" fillId="0" borderId="9" xfId="24" applyFont="1" applyBorder="1" applyAlignment="1">
      <alignment/>
    </xf>
    <xf numFmtId="2" fontId="8" fillId="0" borderId="9" xfId="24" applyNumberFormat="1" applyFont="1" applyBorder="1" applyAlignment="1">
      <alignment/>
    </xf>
    <xf numFmtId="1" fontId="8" fillId="0" borderId="9" xfId="24" applyNumberFormat="1" applyFont="1" applyBorder="1" applyAlignment="1">
      <alignment/>
    </xf>
    <xf numFmtId="0" fontId="3" fillId="0" borderId="9" xfId="24" applyFont="1" applyBorder="1" applyAlignment="1">
      <alignment/>
    </xf>
    <xf numFmtId="2" fontId="7" fillId="0" borderId="9" xfId="24" applyNumberFormat="1" applyFont="1" applyBorder="1" applyAlignment="1">
      <alignment/>
    </xf>
    <xf numFmtId="1" fontId="7" fillId="0" borderId="9" xfId="24" applyNumberFormat="1" applyFont="1" applyBorder="1" applyAlignment="1">
      <alignment/>
    </xf>
    <xf numFmtId="2" fontId="8" fillId="0" borderId="9" xfId="16" applyNumberFormat="1" applyFont="1" applyBorder="1" applyAlignment="1">
      <alignment/>
    </xf>
    <xf numFmtId="1" fontId="8" fillId="0" borderId="9" xfId="16" applyNumberFormat="1" applyFont="1" applyBorder="1" applyAlignment="1">
      <alignment/>
    </xf>
    <xf numFmtId="0" fontId="3" fillId="0" borderId="9" xfId="24" applyFont="1" applyBorder="1" applyAlignment="1" quotePrefix="1">
      <alignment horizontal="left"/>
    </xf>
    <xf numFmtId="2" fontId="8" fillId="0" borderId="9" xfId="24" applyNumberFormat="1" applyFont="1" applyBorder="1" applyAlignment="1">
      <alignment horizontal="right"/>
    </xf>
    <xf numFmtId="1" fontId="8" fillId="0" borderId="9" xfId="24" applyNumberFormat="1" applyFont="1" applyBorder="1" applyAlignment="1">
      <alignment horizontal="right"/>
    </xf>
    <xf numFmtId="0" fontId="4" fillId="0" borderId="10" xfId="24" applyFont="1" applyBorder="1" applyAlignment="1">
      <alignment horizontal="center"/>
    </xf>
    <xf numFmtId="0" fontId="4" fillId="0" borderId="11" xfId="24" applyFont="1" applyBorder="1" applyAlignment="1">
      <alignment/>
    </xf>
    <xf numFmtId="2" fontId="8" fillId="0" borderId="11" xfId="24" applyNumberFormat="1" applyFont="1" applyBorder="1" applyAlignment="1">
      <alignment/>
    </xf>
    <xf numFmtId="1" fontId="8" fillId="0" borderId="11" xfId="24" applyNumberFormat="1" applyFont="1" applyBorder="1" applyAlignment="1">
      <alignment/>
    </xf>
    <xf numFmtId="0" fontId="0" fillId="0" borderId="0" xfId="24" applyBorder="1" applyAlignment="1">
      <alignment/>
    </xf>
    <xf numFmtId="0" fontId="0" fillId="0" borderId="9" xfId="24" applyBorder="1" applyAlignment="1">
      <alignment/>
    </xf>
    <xf numFmtId="2" fontId="8" fillId="0" borderId="9" xfId="24" applyNumberFormat="1" applyFont="1" applyFill="1" applyBorder="1" applyAlignment="1">
      <alignment/>
    </xf>
    <xf numFmtId="1" fontId="8" fillId="0" borderId="9" xfId="24" applyNumberFormat="1" applyFont="1" applyFill="1" applyBorder="1" applyAlignment="1">
      <alignment/>
    </xf>
    <xf numFmtId="2" fontId="8" fillId="0" borderId="11" xfId="24" applyNumberFormat="1" applyFont="1" applyFill="1" applyBorder="1" applyAlignment="1">
      <alignment/>
    </xf>
    <xf numFmtId="0" fontId="0" fillId="0" borderId="12" xfId="24" applyBorder="1" applyAlignment="1">
      <alignment/>
    </xf>
    <xf numFmtId="0" fontId="4" fillId="0" borderId="13" xfId="24" applyFont="1" applyBorder="1" applyAlignment="1">
      <alignment horizontal="center"/>
    </xf>
    <xf numFmtId="0" fontId="4" fillId="0" borderId="7" xfId="24" applyFont="1" applyBorder="1" applyAlignment="1">
      <alignment/>
    </xf>
    <xf numFmtId="2" fontId="8" fillId="0" borderId="7" xfId="24" applyNumberFormat="1" applyFont="1" applyBorder="1" applyAlignment="1">
      <alignment/>
    </xf>
    <xf numFmtId="2" fontId="8" fillId="0" borderId="7" xfId="24" applyNumberFormat="1" applyFont="1" applyFill="1" applyBorder="1" applyAlignment="1">
      <alignment/>
    </xf>
    <xf numFmtId="1" fontId="8" fillId="0" borderId="7" xfId="24" applyNumberFormat="1" applyFont="1" applyBorder="1" applyAlignment="1">
      <alignment/>
    </xf>
    <xf numFmtId="1" fontId="8" fillId="0" borderId="7" xfId="24" applyNumberFormat="1" applyFont="1" applyFill="1" applyBorder="1" applyAlignment="1">
      <alignment/>
    </xf>
    <xf numFmtId="1" fontId="8" fillId="0" borderId="11" xfId="24" applyNumberFormat="1" applyFont="1" applyFill="1" applyBorder="1" applyAlignment="1">
      <alignment/>
    </xf>
    <xf numFmtId="0" fontId="3" fillId="0" borderId="14" xfId="24" applyFont="1" applyBorder="1" applyAlignment="1">
      <alignment/>
    </xf>
    <xf numFmtId="2" fontId="8" fillId="0" borderId="14" xfId="24" applyNumberFormat="1" applyFont="1" applyFill="1" applyBorder="1" applyAlignment="1">
      <alignment/>
    </xf>
    <xf numFmtId="1" fontId="8" fillId="0" borderId="14" xfId="24" applyNumberFormat="1" applyFont="1" applyBorder="1" applyAlignment="1">
      <alignment/>
    </xf>
    <xf numFmtId="0" fontId="3" fillId="0" borderId="9" xfId="22" applyFont="1" applyBorder="1" applyAlignment="1">
      <alignment/>
    </xf>
    <xf numFmtId="0" fontId="4" fillId="0" borderId="14" xfId="24" applyFont="1" applyBorder="1" applyAlignment="1">
      <alignment/>
    </xf>
    <xf numFmtId="2" fontId="8" fillId="0" borderId="14" xfId="24" applyNumberFormat="1" applyFont="1" applyBorder="1" applyAlignment="1">
      <alignment/>
    </xf>
    <xf numFmtId="0" fontId="4" fillId="0" borderId="1" xfId="24" applyFont="1" applyFill="1" applyBorder="1" applyAlignment="1">
      <alignment/>
    </xf>
    <xf numFmtId="0" fontId="3" fillId="0" borderId="2" xfId="24" applyFont="1" applyFill="1" applyBorder="1" applyAlignment="1">
      <alignment/>
    </xf>
    <xf numFmtId="2" fontId="7" fillId="0" borderId="2" xfId="24" applyNumberFormat="1" applyFont="1" applyFill="1" applyBorder="1" applyAlignment="1">
      <alignment/>
    </xf>
    <xf numFmtId="1" fontId="7" fillId="0" borderId="2" xfId="24" applyNumberFormat="1" applyFont="1" applyFill="1" applyBorder="1" applyAlignment="1">
      <alignment/>
    </xf>
    <xf numFmtId="0" fontId="0" fillId="0" borderId="0" xfId="24" applyFill="1" applyAlignment="1">
      <alignment/>
    </xf>
    <xf numFmtId="0" fontId="3" fillId="0" borderId="8" xfId="24" applyFont="1" applyFill="1" applyBorder="1" applyAlignment="1">
      <alignment/>
    </xf>
    <xf numFmtId="0" fontId="3" fillId="0" borderId="9" xfId="24" applyFont="1" applyFill="1" applyBorder="1" applyAlignment="1">
      <alignment/>
    </xf>
    <xf numFmtId="1" fontId="7" fillId="0" borderId="7" xfId="24" applyNumberFormat="1" applyFont="1" applyFill="1" applyBorder="1" applyAlignment="1">
      <alignment/>
    </xf>
    <xf numFmtId="0" fontId="3" fillId="0" borderId="4" xfId="24" applyFont="1" applyFill="1" applyBorder="1" applyAlignment="1">
      <alignment/>
    </xf>
    <xf numFmtId="0" fontId="3" fillId="0" borderId="5" xfId="24" applyFont="1" applyFill="1" applyBorder="1" applyAlignment="1">
      <alignment/>
    </xf>
    <xf numFmtId="0" fontId="4" fillId="0" borderId="1" xfId="24" applyFont="1" applyFill="1" applyBorder="1" applyAlignment="1">
      <alignment horizontal="center"/>
    </xf>
    <xf numFmtId="2" fontId="7" fillId="0" borderId="2" xfId="24" applyNumberFormat="1" applyFont="1" applyBorder="1" applyAlignment="1">
      <alignment/>
    </xf>
    <xf numFmtId="0" fontId="4" fillId="0" borderId="8" xfId="24" applyFont="1" applyFill="1" applyBorder="1" applyAlignment="1">
      <alignment/>
    </xf>
    <xf numFmtId="0" fontId="4" fillId="0" borderId="9" xfId="24" applyFont="1" applyFill="1" applyBorder="1" applyAlignment="1">
      <alignment/>
    </xf>
    <xf numFmtId="2" fontId="8" fillId="0" borderId="9" xfId="23" applyNumberFormat="1" applyFont="1" applyBorder="1" applyAlignment="1">
      <alignment/>
    </xf>
    <xf numFmtId="1" fontId="8" fillId="0" borderId="9" xfId="23" applyNumberFormat="1" applyFont="1" applyBorder="1" applyAlignment="1">
      <alignment/>
    </xf>
    <xf numFmtId="0" fontId="4" fillId="0" borderId="4" xfId="24" applyFont="1" applyFill="1" applyBorder="1" applyAlignment="1">
      <alignment/>
    </xf>
    <xf numFmtId="0" fontId="4" fillId="0" borderId="5" xfId="24" applyFont="1" applyFill="1" applyBorder="1" applyAlignment="1">
      <alignment/>
    </xf>
    <xf numFmtId="2" fontId="8" fillId="0" borderId="5" xfId="24" applyNumberFormat="1" applyFont="1" applyBorder="1" applyAlignment="1">
      <alignment/>
    </xf>
    <xf numFmtId="2" fontId="8" fillId="0" borderId="5" xfId="23" applyNumberFormat="1" applyFont="1" applyBorder="1" applyAlignment="1">
      <alignment/>
    </xf>
    <xf numFmtId="1" fontId="8" fillId="0" borderId="5" xfId="24" applyNumberFormat="1" applyFont="1" applyFill="1" applyBorder="1" applyAlignment="1">
      <alignment/>
    </xf>
    <xf numFmtId="1" fontId="8" fillId="0" borderId="5" xfId="23" applyNumberFormat="1" applyFont="1" applyBorder="1" applyAlignment="1">
      <alignment/>
    </xf>
    <xf numFmtId="0" fontId="4" fillId="0" borderId="6" xfId="24" applyFont="1" applyFill="1" applyBorder="1" applyAlignment="1">
      <alignment/>
    </xf>
    <xf numFmtId="0" fontId="3" fillId="0" borderId="7" xfId="24" applyFont="1" applyFill="1" applyBorder="1" applyAlignment="1">
      <alignment/>
    </xf>
    <xf numFmtId="2" fontId="7" fillId="0" borderId="14" xfId="24" applyNumberFormat="1" applyFont="1" applyFill="1" applyBorder="1" applyAlignment="1">
      <alignment/>
    </xf>
    <xf numFmtId="1" fontId="7" fillId="0" borderId="14" xfId="24" applyNumberFormat="1" applyFont="1" applyFill="1" applyBorder="1" applyAlignment="1">
      <alignment/>
    </xf>
    <xf numFmtId="0" fontId="0" fillId="0" borderId="8" xfId="24" applyFont="1" applyFill="1" applyBorder="1" applyAlignment="1">
      <alignment/>
    </xf>
    <xf numFmtId="2" fontId="7" fillId="0" borderId="9" xfId="24" applyNumberFormat="1" applyFont="1" applyFill="1" applyBorder="1" applyAlignment="1">
      <alignment/>
    </xf>
    <xf numFmtId="1" fontId="7" fillId="0" borderId="9" xfId="24" applyNumberFormat="1" applyFont="1" applyFill="1" applyBorder="1" applyAlignment="1">
      <alignment/>
    </xf>
    <xf numFmtId="0" fontId="0" fillId="0" borderId="4" xfId="24" applyFont="1" applyFill="1" applyBorder="1" applyAlignment="1">
      <alignment/>
    </xf>
    <xf numFmtId="2" fontId="7" fillId="0" borderId="5" xfId="24" applyNumberFormat="1" applyFont="1" applyFill="1" applyBorder="1" applyAlignment="1">
      <alignment/>
    </xf>
    <xf numFmtId="1" fontId="7" fillId="0" borderId="5" xfId="24" applyNumberFormat="1" applyFont="1" applyFill="1" applyBorder="1" applyAlignment="1">
      <alignment/>
    </xf>
    <xf numFmtId="0" fontId="4" fillId="0" borderId="0" xfId="22" applyFont="1" applyBorder="1" applyAlignment="1">
      <alignment horizontal="left"/>
    </xf>
    <xf numFmtId="0" fontId="0" fillId="0" borderId="0" xfId="24" applyFont="1" applyAlignment="1">
      <alignment/>
    </xf>
    <xf numFmtId="0" fontId="4" fillId="0" borderId="0" xfId="22" applyFont="1" applyBorder="1" applyAlignment="1">
      <alignment/>
    </xf>
    <xf numFmtId="2" fontId="0" fillId="0" borderId="0" xfId="24" applyNumberFormat="1" applyAlignment="1">
      <alignment/>
    </xf>
    <xf numFmtId="1" fontId="0" fillId="0" borderId="0" xfId="24" applyNumberFormat="1" applyAlignment="1">
      <alignment/>
    </xf>
  </cellXfs>
  <cellStyles count="11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companywise Month" xfId="22"/>
    <cellStyle name="Normal_companywise Month;" xfId="23"/>
    <cellStyle name="Normal_Consolidation-March  2010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AEGON%2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METLIF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SAHAR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CANARA%20HSBC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SBI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INDIAFIRS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MAX%20NEWYOR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DLF%20PRAMERIC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FUTURE%20GENERALI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TATA%20AIG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STAR%20UNION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BIRLA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RELIANC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HDFC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MARCH%202010\LIFE\AVIV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Nov%202008\MARCH%202010\LIFE\BAJAJ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BHRATI%20AX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IDBI%20FORT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ICICI%20PR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SHRIRA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ING%20VYSY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KOTAK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ARCH%202010\LIFE\L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247.0086708197</v>
          </cell>
          <cell r="D56">
            <v>389.7046849197</v>
          </cell>
          <cell r="E56">
            <v>4672</v>
          </cell>
          <cell r="F56">
            <v>4913</v>
          </cell>
        </row>
      </sheetData>
      <sheetData sheetId="3">
        <row r="56">
          <cell r="C56">
            <v>3956.125315399996</v>
          </cell>
          <cell r="D56">
            <v>14641.854142599997</v>
          </cell>
          <cell r="E56">
            <v>9572</v>
          </cell>
          <cell r="F56">
            <v>44947</v>
          </cell>
        </row>
      </sheetData>
      <sheetData sheetId="6">
        <row r="76">
          <cell r="C76">
            <v>5.42803</v>
          </cell>
          <cell r="D76">
            <v>5.42803</v>
          </cell>
          <cell r="E76">
            <v>3</v>
          </cell>
          <cell r="F76">
            <v>3</v>
          </cell>
          <cell r="G76">
            <v>7632</v>
          </cell>
          <cell r="H76">
            <v>7632</v>
          </cell>
        </row>
      </sheetData>
      <sheetData sheetId="9">
        <row r="76">
          <cell r="C76">
            <v>-0.3580445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1711.9</v>
          </cell>
          <cell r="D56">
            <v>3136.229</v>
          </cell>
          <cell r="E56">
            <v>3110</v>
          </cell>
          <cell r="F56">
            <v>4451</v>
          </cell>
        </row>
      </sheetData>
      <sheetData sheetId="3">
        <row r="56">
          <cell r="C56">
            <v>15314.09</v>
          </cell>
          <cell r="D56">
            <v>91124.48300000001</v>
          </cell>
          <cell r="E56">
            <v>42637</v>
          </cell>
          <cell r="F56">
            <v>287286</v>
          </cell>
        </row>
      </sheetData>
      <sheetData sheetId="6">
        <row r="76">
          <cell r="C76">
            <v>472.55</v>
          </cell>
          <cell r="D76">
            <v>4278.31</v>
          </cell>
          <cell r="E76">
            <v>0</v>
          </cell>
          <cell r="F76">
            <v>0</v>
          </cell>
          <cell r="G76">
            <v>1676</v>
          </cell>
          <cell r="H76">
            <v>18158</v>
          </cell>
        </row>
      </sheetData>
      <sheetData sheetId="9">
        <row r="76">
          <cell r="C76">
            <v>5684.820000000001</v>
          </cell>
          <cell r="D76">
            <v>8241.63</v>
          </cell>
          <cell r="E76">
            <v>36</v>
          </cell>
          <cell r="F76">
            <v>191</v>
          </cell>
          <cell r="G76">
            <v>233256</v>
          </cell>
          <cell r="H76">
            <v>586428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</sheetNames>
    <sheetDataSet>
      <sheetData sheetId="0">
        <row r="56">
          <cell r="C56">
            <v>1193.524</v>
          </cell>
          <cell r="D56">
            <v>4229.256000000001</v>
          </cell>
          <cell r="E56">
            <v>3189</v>
          </cell>
          <cell r="F56">
            <v>12017</v>
          </cell>
        </row>
      </sheetData>
      <sheetData sheetId="3">
        <row r="56">
          <cell r="C56">
            <v>1169.06032</v>
          </cell>
          <cell r="D56">
            <v>6488.582401000001</v>
          </cell>
          <cell r="E56">
            <v>12599</v>
          </cell>
          <cell r="F56">
            <v>72036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1983.18964957</v>
          </cell>
          <cell r="E76">
            <v>0</v>
          </cell>
          <cell r="F76">
            <v>6</v>
          </cell>
          <cell r="G76">
            <v>0</v>
          </cell>
          <cell r="H76">
            <v>2212630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292.38710000000003</v>
          </cell>
          <cell r="D56">
            <v>1197.50035</v>
          </cell>
          <cell r="E56">
            <v>118</v>
          </cell>
          <cell r="F56">
            <v>581</v>
          </cell>
        </row>
      </sheetData>
      <sheetData sheetId="3">
        <row r="56">
          <cell r="C56">
            <v>11278.833680000498</v>
          </cell>
          <cell r="D56">
            <v>62170.228809200446</v>
          </cell>
          <cell r="E56">
            <v>20558</v>
          </cell>
          <cell r="F56">
            <v>99275</v>
          </cell>
        </row>
      </sheetData>
      <sheetData sheetId="6">
        <row r="76">
          <cell r="C76">
            <v>197.58</v>
          </cell>
          <cell r="D76">
            <v>651.51</v>
          </cell>
          <cell r="E76">
            <v>0</v>
          </cell>
          <cell r="F76">
            <v>4</v>
          </cell>
          <cell r="G76">
            <v>1093</v>
          </cell>
          <cell r="H76">
            <v>3863</v>
          </cell>
        </row>
      </sheetData>
      <sheetData sheetId="9">
        <row r="76">
          <cell r="C76">
            <v>7.32</v>
          </cell>
          <cell r="D76">
            <v>7.32</v>
          </cell>
          <cell r="E76">
            <v>1</v>
          </cell>
          <cell r="F76">
            <v>1</v>
          </cell>
          <cell r="G76">
            <v>8073</v>
          </cell>
          <cell r="H76">
            <v>8073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13556.296658499989</v>
          </cell>
          <cell r="D56">
            <v>56099.08903090002</v>
          </cell>
          <cell r="E56">
            <v>13515</v>
          </cell>
          <cell r="F56">
            <v>79206</v>
          </cell>
        </row>
      </sheetData>
      <sheetData sheetId="3">
        <row r="56">
          <cell r="C56">
            <v>72195.72270660005</v>
          </cell>
          <cell r="D56">
            <v>393417.96802310005</v>
          </cell>
          <cell r="E56">
            <v>170507</v>
          </cell>
          <cell r="F56">
            <v>1274025</v>
          </cell>
        </row>
      </sheetData>
      <sheetData sheetId="6">
        <row r="76">
          <cell r="C76">
            <v>2162.3898299999987</v>
          </cell>
          <cell r="D76">
            <v>19793.5996599</v>
          </cell>
          <cell r="E76">
            <v>3</v>
          </cell>
          <cell r="F76">
            <v>6</v>
          </cell>
          <cell r="G76">
            <v>7951</v>
          </cell>
          <cell r="H76">
            <v>85479</v>
          </cell>
        </row>
      </sheetData>
      <sheetData sheetId="9">
        <row r="76">
          <cell r="C76">
            <v>89543.03819210001</v>
          </cell>
          <cell r="D76">
            <v>234755.08605420002</v>
          </cell>
          <cell r="E76">
            <v>76</v>
          </cell>
          <cell r="F76">
            <v>186</v>
          </cell>
          <cell r="G76">
            <v>235695</v>
          </cell>
          <cell r="H76">
            <v>1527769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1530.39194</v>
          </cell>
          <cell r="D56">
            <v>3884.71475</v>
          </cell>
          <cell r="E56">
            <v>1357</v>
          </cell>
          <cell r="F56">
            <v>3456</v>
          </cell>
        </row>
      </sheetData>
      <sheetData sheetId="3">
        <row r="56">
          <cell r="C56">
            <v>6999.532929999999</v>
          </cell>
          <cell r="D56">
            <v>16274.21687</v>
          </cell>
          <cell r="E56">
            <v>22788</v>
          </cell>
          <cell r="F56">
            <v>67300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NSP"/>
      <sheetName val="GSP"/>
      <sheetName val="GNSP"/>
      <sheetName val="GNSP(S)"/>
      <sheetName val="ISP(R)"/>
      <sheetName val="ISP(S)"/>
      <sheetName val="INSP(R)"/>
      <sheetName val="INSP(S)"/>
      <sheetName val="GSP(R)"/>
      <sheetName val="GSP(S)"/>
      <sheetName val="GNSP(R)"/>
      <sheetName val="NEWPRODUCTS"/>
    </sheetNames>
    <sheetDataSet>
      <sheetData sheetId="0">
        <row r="56">
          <cell r="C56">
            <v>1736.334410200001</v>
          </cell>
          <cell r="D56">
            <v>19393.5266492</v>
          </cell>
          <cell r="E56">
            <v>220</v>
          </cell>
          <cell r="F56">
            <v>6265</v>
          </cell>
        </row>
      </sheetData>
      <sheetData sheetId="1">
        <row r="56">
          <cell r="C56">
            <v>21336.086789300003</v>
          </cell>
          <cell r="D56">
            <v>156453.1793013</v>
          </cell>
          <cell r="E56">
            <v>116970</v>
          </cell>
          <cell r="F56">
            <v>945575</v>
          </cell>
        </row>
      </sheetData>
      <sheetData sheetId="2">
        <row r="76">
          <cell r="C76">
            <v>138.81309120000003</v>
          </cell>
          <cell r="D76">
            <v>767.0533087180414</v>
          </cell>
          <cell r="E76">
            <v>3</v>
          </cell>
          <cell r="F76">
            <v>30</v>
          </cell>
          <cell r="G76">
            <v>204999</v>
          </cell>
          <cell r="H76">
            <v>1027066</v>
          </cell>
        </row>
      </sheetData>
      <sheetData sheetId="3">
        <row r="76">
          <cell r="C76">
            <v>1207.4502941000014</v>
          </cell>
          <cell r="D76">
            <v>8193.054251414476</v>
          </cell>
          <cell r="E76">
            <v>44</v>
          </cell>
          <cell r="F76">
            <v>607</v>
          </cell>
          <cell r="G76">
            <v>1373205</v>
          </cell>
          <cell r="H76">
            <v>7730169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91.75976</v>
          </cell>
          <cell r="D56">
            <v>137.74874</v>
          </cell>
          <cell r="E56">
            <v>128</v>
          </cell>
          <cell r="F56">
            <v>192</v>
          </cell>
        </row>
      </sheetData>
      <sheetData sheetId="3">
        <row r="56">
          <cell r="C56">
            <v>891.02638</v>
          </cell>
          <cell r="D56">
            <v>3596.95542</v>
          </cell>
          <cell r="E56">
            <v>3585</v>
          </cell>
          <cell r="F56">
            <v>19292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1.034063</v>
          </cell>
          <cell r="D76">
            <v>1.034063</v>
          </cell>
          <cell r="E76">
            <v>1</v>
          </cell>
          <cell r="F76">
            <v>1</v>
          </cell>
          <cell r="G76">
            <v>7500</v>
          </cell>
          <cell r="H76">
            <v>7500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FUTURE GENERALI"/>
    </sheetNames>
    <sheetDataSet>
      <sheetData sheetId="0">
        <row r="56">
          <cell r="C56">
            <v>229.9405137</v>
          </cell>
          <cell r="D56">
            <v>903.4014037000001</v>
          </cell>
          <cell r="E56">
            <v>290</v>
          </cell>
          <cell r="F56">
            <v>1297</v>
          </cell>
        </row>
      </sheetData>
      <sheetData sheetId="3">
        <row r="56">
          <cell r="C56">
            <v>11663.686382099762</v>
          </cell>
          <cell r="D56">
            <v>44502.2975678</v>
          </cell>
          <cell r="E56">
            <v>83575</v>
          </cell>
          <cell r="F56">
            <v>334396</v>
          </cell>
        </row>
      </sheetData>
      <sheetData sheetId="6">
        <row r="76">
          <cell r="C76">
            <v>4.0595268</v>
          </cell>
          <cell r="D76">
            <v>11.247128277</v>
          </cell>
          <cell r="E76">
            <v>0</v>
          </cell>
          <cell r="F76">
            <v>1</v>
          </cell>
          <cell r="G76">
            <v>700</v>
          </cell>
          <cell r="H76">
            <v>1917</v>
          </cell>
        </row>
      </sheetData>
      <sheetData sheetId="9">
        <row r="76">
          <cell r="C76">
            <v>960.060034763014</v>
          </cell>
          <cell r="D76">
            <v>3165.5433762442153</v>
          </cell>
          <cell r="E76">
            <v>18</v>
          </cell>
          <cell r="F76">
            <v>111</v>
          </cell>
          <cell r="G76">
            <v>474679</v>
          </cell>
          <cell r="H76">
            <v>2916319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381.65979000000004</v>
          </cell>
          <cell r="D56">
            <v>2105.2182599999996</v>
          </cell>
          <cell r="E56">
            <v>604</v>
          </cell>
          <cell r="F56">
            <v>3969</v>
          </cell>
        </row>
      </sheetData>
      <sheetData sheetId="3">
        <row r="56">
          <cell r="C56">
            <v>20106.32109</v>
          </cell>
          <cell r="D56">
            <v>111382.1978884</v>
          </cell>
          <cell r="E56">
            <v>86451</v>
          </cell>
          <cell r="F56">
            <v>685227</v>
          </cell>
        </row>
      </sheetData>
      <sheetData sheetId="6">
        <row r="76">
          <cell r="C76">
            <v>352.5845757</v>
          </cell>
          <cell r="D76">
            <v>2734.1914912</v>
          </cell>
          <cell r="E76">
            <v>1</v>
          </cell>
          <cell r="F76">
            <v>11</v>
          </cell>
          <cell r="G76">
            <v>4709</v>
          </cell>
          <cell r="H76">
            <v>45066</v>
          </cell>
        </row>
      </sheetData>
      <sheetData sheetId="9">
        <row r="76">
          <cell r="C76">
            <v>6107.6702847999995</v>
          </cell>
          <cell r="D76">
            <v>15931.966807948684</v>
          </cell>
          <cell r="E76">
            <v>11</v>
          </cell>
          <cell r="F76">
            <v>74</v>
          </cell>
          <cell r="G76">
            <v>18110</v>
          </cell>
          <cell r="H76">
            <v>119877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  <sheetName val="COMPLIANCE CERTIFICATE "/>
    </sheetNames>
    <sheetDataSet>
      <sheetData sheetId="0">
        <row r="56">
          <cell r="C56">
            <v>5861.534380000001</v>
          </cell>
          <cell r="D56">
            <v>23906.66438</v>
          </cell>
          <cell r="E56">
            <v>4027</v>
          </cell>
          <cell r="F56">
            <v>23227</v>
          </cell>
        </row>
      </sheetData>
      <sheetData sheetId="3">
        <row r="56">
          <cell r="C56">
            <v>6472.19</v>
          </cell>
          <cell r="D56">
            <v>25098.23</v>
          </cell>
          <cell r="E56">
            <v>17997</v>
          </cell>
          <cell r="F56">
            <v>84995</v>
          </cell>
        </row>
      </sheetData>
      <sheetData sheetId="6">
        <row r="76">
          <cell r="C76">
            <v>1214.77</v>
          </cell>
          <cell r="D76">
            <v>2579.21</v>
          </cell>
          <cell r="E76">
            <v>2</v>
          </cell>
          <cell r="F76">
            <v>7</v>
          </cell>
          <cell r="G76">
            <v>8535</v>
          </cell>
          <cell r="H76">
            <v>22754</v>
          </cell>
        </row>
      </sheetData>
      <sheetData sheetId="9">
        <row r="76">
          <cell r="C76">
            <v>87.33000000000001</v>
          </cell>
          <cell r="D76">
            <v>365.08</v>
          </cell>
          <cell r="E76">
            <v>17</v>
          </cell>
          <cell r="F76">
            <v>33</v>
          </cell>
          <cell r="G76">
            <v>16987</v>
          </cell>
          <cell r="H76">
            <v>48300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302.6409203</v>
          </cell>
          <cell r="D56">
            <v>4239.025697949999</v>
          </cell>
          <cell r="E56">
            <v>14301</v>
          </cell>
          <cell r="F56">
            <v>135203</v>
          </cell>
        </row>
      </sheetData>
      <sheetData sheetId="3">
        <row r="56">
          <cell r="C56">
            <v>36553.0809718</v>
          </cell>
          <cell r="D56">
            <v>224432.4147391</v>
          </cell>
          <cell r="E56">
            <v>195525</v>
          </cell>
          <cell r="F56">
            <v>1635518</v>
          </cell>
        </row>
      </sheetData>
      <sheetData sheetId="6">
        <row r="76">
          <cell r="C76">
            <v>16.816202</v>
          </cell>
          <cell r="D76">
            <v>34.241161399999996</v>
          </cell>
          <cell r="E76">
            <v>0</v>
          </cell>
          <cell r="F76">
            <v>3</v>
          </cell>
          <cell r="G76">
            <v>136</v>
          </cell>
          <cell r="H76">
            <v>924</v>
          </cell>
        </row>
      </sheetData>
      <sheetData sheetId="9">
        <row r="76">
          <cell r="C76">
            <v>22106.9953855</v>
          </cell>
          <cell r="D76">
            <v>67139.1017425</v>
          </cell>
          <cell r="E76">
            <v>47</v>
          </cell>
          <cell r="F76">
            <v>285</v>
          </cell>
          <cell r="G76">
            <v>93452</v>
          </cell>
          <cell r="H76">
            <v>583595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7477.6831275</v>
          </cell>
          <cell r="D56">
            <v>26482.5598585</v>
          </cell>
          <cell r="E56">
            <v>11065</v>
          </cell>
          <cell r="F56">
            <v>47864</v>
          </cell>
        </row>
      </sheetData>
      <sheetData sheetId="3">
        <row r="56">
          <cell r="C56">
            <v>75055.0929379</v>
          </cell>
          <cell r="D56">
            <v>312343.43430819985</v>
          </cell>
          <cell r="E56">
            <v>332742</v>
          </cell>
          <cell r="F56">
            <v>2277767</v>
          </cell>
        </row>
      </sheetData>
      <sheetData sheetId="6">
        <row r="76">
          <cell r="C76">
            <v>-7103.624413719879</v>
          </cell>
          <cell r="D76">
            <v>2479.8229495952783</v>
          </cell>
          <cell r="E76">
            <v>200</v>
          </cell>
          <cell r="F76">
            <v>213</v>
          </cell>
          <cell r="G76">
            <v>694487</v>
          </cell>
          <cell r="H76">
            <v>701119</v>
          </cell>
        </row>
      </sheetData>
      <sheetData sheetId="9">
        <row r="76">
          <cell r="C76">
            <v>39006.21313056868</v>
          </cell>
          <cell r="D76">
            <v>50745.837038138525</v>
          </cell>
          <cell r="E76">
            <v>-107</v>
          </cell>
          <cell r="F76">
            <v>310</v>
          </cell>
          <cell r="G76">
            <v>-532170</v>
          </cell>
          <cell r="H76">
            <v>245348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12120.8834053</v>
          </cell>
          <cell r="D56">
            <v>26749.834160600003</v>
          </cell>
          <cell r="E56">
            <v>15485</v>
          </cell>
          <cell r="F56">
            <v>281332</v>
          </cell>
        </row>
      </sheetData>
      <sheetData sheetId="3">
        <row r="56">
          <cell r="C56">
            <v>34965.27181780002</v>
          </cell>
          <cell r="D56">
            <v>248850.6704235</v>
          </cell>
          <cell r="E56">
            <v>86094</v>
          </cell>
          <cell r="F56">
            <v>668928</v>
          </cell>
        </row>
      </sheetData>
      <sheetData sheetId="6">
        <row r="76">
          <cell r="C76">
            <v>167.9817916</v>
          </cell>
          <cell r="D76">
            <v>729.8193301999999</v>
          </cell>
          <cell r="E76">
            <v>25</v>
          </cell>
          <cell r="F76">
            <v>200</v>
          </cell>
          <cell r="G76">
            <v>23115</v>
          </cell>
          <cell r="H76">
            <v>187251</v>
          </cell>
        </row>
      </sheetData>
      <sheetData sheetId="9">
        <row r="76">
          <cell r="C76">
            <v>11919.958059899998</v>
          </cell>
          <cell r="D76">
            <v>49783.5581685</v>
          </cell>
          <cell r="E76">
            <v>24</v>
          </cell>
          <cell r="F76">
            <v>62</v>
          </cell>
          <cell r="G76">
            <v>29040</v>
          </cell>
          <cell r="H76">
            <v>206311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 "/>
      <sheetName val="INSP(S)"/>
      <sheetName val="GSP"/>
      <sheetName val="GSP(R) 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906.97146</v>
          </cell>
          <cell r="D56">
            <v>5533.44529</v>
          </cell>
          <cell r="E56">
            <v>374</v>
          </cell>
          <cell r="F56">
            <v>6270</v>
          </cell>
        </row>
      </sheetData>
      <sheetData sheetId="3">
        <row r="56">
          <cell r="C56">
            <v>14832.111610000002</v>
          </cell>
          <cell r="D56">
            <v>68644.80304</v>
          </cell>
          <cell r="E56">
            <v>41835</v>
          </cell>
          <cell r="F56">
            <v>233273</v>
          </cell>
        </row>
      </sheetData>
      <sheetData sheetId="6">
        <row r="76">
          <cell r="C76">
            <v>1.39444</v>
          </cell>
          <cell r="D76">
            <v>5.3422</v>
          </cell>
          <cell r="E76">
            <v>2</v>
          </cell>
          <cell r="F76">
            <v>3</v>
          </cell>
          <cell r="G76">
            <v>24</v>
          </cell>
          <cell r="H76">
            <v>51</v>
          </cell>
        </row>
      </sheetData>
      <sheetData sheetId="9">
        <row r="76">
          <cell r="C76">
            <v>2249.1419100000003</v>
          </cell>
          <cell r="D76">
            <v>5682.6277</v>
          </cell>
          <cell r="E76">
            <v>15</v>
          </cell>
          <cell r="F76">
            <v>118</v>
          </cell>
          <cell r="G76">
            <v>214610</v>
          </cell>
          <cell r="H76">
            <v>2018985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38069.757479280284</v>
          </cell>
          <cell r="D56">
            <v>80287.13763073999</v>
          </cell>
          <cell r="E56">
            <v>41377</v>
          </cell>
          <cell r="F56">
            <v>117949</v>
          </cell>
        </row>
      </sheetData>
      <sheetData sheetId="3">
        <row r="56">
          <cell r="C56">
            <v>55722.62621846252</v>
          </cell>
          <cell r="D56">
            <v>308243.46715291997</v>
          </cell>
          <cell r="E56">
            <v>287932</v>
          </cell>
          <cell r="F56">
            <v>2111540</v>
          </cell>
        </row>
      </sheetData>
      <sheetData sheetId="6">
        <row r="76">
          <cell r="C76">
            <v>2797.721380519063</v>
          </cell>
          <cell r="D76">
            <v>7638.525037925113</v>
          </cell>
          <cell r="E76">
            <v>8</v>
          </cell>
          <cell r="F76">
            <v>16</v>
          </cell>
          <cell r="G76">
            <v>17626</v>
          </cell>
          <cell r="H76">
            <v>82230</v>
          </cell>
        </row>
      </sheetData>
      <sheetData sheetId="9">
        <row r="76">
          <cell r="C76">
            <v>15463.041209143006</v>
          </cell>
          <cell r="D76">
            <v>48939.74871137254</v>
          </cell>
          <cell r="E76">
            <v>272</v>
          </cell>
          <cell r="F76">
            <v>1181</v>
          </cell>
          <cell r="G76">
            <v>1998462</v>
          </cell>
          <cell r="H76">
            <v>18210216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84.5259504</v>
          </cell>
          <cell r="D56">
            <v>621.1066082</v>
          </cell>
          <cell r="E56">
            <v>10438</v>
          </cell>
          <cell r="F56">
            <v>15576</v>
          </cell>
        </row>
      </sheetData>
      <sheetData sheetId="3">
        <row r="56">
          <cell r="C56">
            <v>9944.841374024329</v>
          </cell>
          <cell r="D56">
            <v>40532.69017901806</v>
          </cell>
          <cell r="E56">
            <v>25740</v>
          </cell>
          <cell r="F56">
            <v>163174</v>
          </cell>
        </row>
      </sheetData>
      <sheetData sheetId="6">
        <row r="76">
          <cell r="C76">
            <v>355.87052429700003</v>
          </cell>
          <cell r="D76">
            <v>2613.435529263814</v>
          </cell>
          <cell r="E76">
            <v>1</v>
          </cell>
          <cell r="F76">
            <v>8</v>
          </cell>
          <cell r="G76">
            <v>16807</v>
          </cell>
          <cell r="H76">
            <v>31016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3923.5483274999997</v>
          </cell>
          <cell r="D56">
            <v>11502.335623</v>
          </cell>
          <cell r="E56">
            <v>4076</v>
          </cell>
          <cell r="F56">
            <v>15841</v>
          </cell>
        </row>
      </sheetData>
      <sheetData sheetId="3">
        <row r="56">
          <cell r="C56">
            <v>7655.104701200001</v>
          </cell>
          <cell r="D56">
            <v>28542.247530900004</v>
          </cell>
          <cell r="E56">
            <v>20080</v>
          </cell>
          <cell r="F56">
            <v>80923</v>
          </cell>
        </row>
      </sheetData>
      <sheetData sheetId="6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  <sheetData sheetId="9">
        <row r="76">
          <cell r="C76">
            <v>2.4933234</v>
          </cell>
          <cell r="D76">
            <v>11.0232754</v>
          </cell>
          <cell r="E76">
            <v>0</v>
          </cell>
          <cell r="F76">
            <v>5</v>
          </cell>
          <cell r="G76">
            <v>6532</v>
          </cell>
          <cell r="H76">
            <v>41442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S)"/>
      <sheetName val="GSP(R)"/>
      <sheetName val="GNSP"/>
      <sheetName val="GNSP(R)"/>
      <sheetName val="GNSP(S)"/>
      <sheetName val="NEWPRODUCTS"/>
    </sheetNames>
    <sheetDataSet>
      <sheetData sheetId="0">
        <row r="56">
          <cell r="C56">
            <v>1328.4259675000014</v>
          </cell>
          <cell r="D56">
            <v>12140.804771300001</v>
          </cell>
          <cell r="E56">
            <v>76</v>
          </cell>
          <cell r="F56">
            <v>10213</v>
          </cell>
        </row>
      </sheetData>
      <sheetData sheetId="3">
        <row r="56">
          <cell r="C56">
            <v>97105.77117549999</v>
          </cell>
          <cell r="D56">
            <v>509214.2374311</v>
          </cell>
          <cell r="E56">
            <v>211747</v>
          </cell>
          <cell r="F56">
            <v>1751014</v>
          </cell>
        </row>
      </sheetData>
      <sheetData sheetId="6">
        <row r="76">
          <cell r="C76">
            <v>1812.8731555999993</v>
          </cell>
          <cell r="D76">
            <v>16150.341382487912</v>
          </cell>
          <cell r="E76">
            <v>30</v>
          </cell>
          <cell r="F76">
            <v>302</v>
          </cell>
          <cell r="G76">
            <v>204778</v>
          </cell>
          <cell r="H76">
            <v>1407255</v>
          </cell>
        </row>
      </sheetData>
      <sheetData sheetId="9">
        <row r="76">
          <cell r="C76">
            <v>35960.211236899995</v>
          </cell>
          <cell r="D76">
            <v>95925.20999999999</v>
          </cell>
          <cell r="E76">
            <v>32</v>
          </cell>
          <cell r="F76">
            <v>341</v>
          </cell>
          <cell r="G76">
            <v>133281</v>
          </cell>
          <cell r="H76">
            <v>657389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3030.89</v>
          </cell>
          <cell r="D56">
            <v>11378.820000000002</v>
          </cell>
          <cell r="E56">
            <v>4174</v>
          </cell>
          <cell r="F56">
            <v>17174</v>
          </cell>
        </row>
      </sheetData>
      <sheetData sheetId="3">
        <row r="56">
          <cell r="C56">
            <v>3137.17</v>
          </cell>
          <cell r="D56">
            <v>26918.89</v>
          </cell>
          <cell r="E56">
            <v>15840</v>
          </cell>
          <cell r="F56">
            <v>122462</v>
          </cell>
        </row>
      </sheetData>
      <sheetData sheetId="6">
        <row r="76">
          <cell r="C76">
            <v>1037.74814</v>
          </cell>
          <cell r="D76">
            <v>3697.00514</v>
          </cell>
          <cell r="E76">
            <v>3</v>
          </cell>
          <cell r="F76">
            <v>4</v>
          </cell>
          <cell r="G76">
            <v>47722</v>
          </cell>
          <cell r="H76">
            <v>147686</v>
          </cell>
        </row>
      </sheetData>
      <sheetData sheetId="9">
        <row r="76">
          <cell r="C76">
            <v>0</v>
          </cell>
          <cell r="D76">
            <v>47.26004</v>
          </cell>
          <cell r="E76">
            <v>0</v>
          </cell>
          <cell r="F76">
            <v>11</v>
          </cell>
          <cell r="G76">
            <v>0</v>
          </cell>
          <cell r="H76">
            <v>61663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0.3318211999999999</v>
          </cell>
          <cell r="D56">
            <v>692.4887104000001</v>
          </cell>
          <cell r="E56">
            <v>0</v>
          </cell>
          <cell r="F56">
            <v>996</v>
          </cell>
        </row>
      </sheetData>
      <sheetData sheetId="3">
        <row r="56">
          <cell r="C56">
            <v>10462.9819836</v>
          </cell>
          <cell r="D56">
            <v>62652.22143060001</v>
          </cell>
          <cell r="E56">
            <v>42519</v>
          </cell>
          <cell r="F56">
            <v>289759</v>
          </cell>
        </row>
      </sheetData>
      <sheetData sheetId="6">
        <row r="76">
          <cell r="C76">
            <v>106.50156869999999</v>
          </cell>
          <cell r="D76">
            <v>886.0369403</v>
          </cell>
          <cell r="E76">
            <v>0</v>
          </cell>
          <cell r="F76">
            <v>0</v>
          </cell>
          <cell r="G76">
            <v>220</v>
          </cell>
          <cell r="H76">
            <v>2181</v>
          </cell>
        </row>
      </sheetData>
      <sheetData sheetId="9">
        <row r="76">
          <cell r="C76">
            <v>0.69189</v>
          </cell>
          <cell r="D76">
            <v>24.33804</v>
          </cell>
          <cell r="E76">
            <v>0</v>
          </cell>
          <cell r="F76">
            <v>0</v>
          </cell>
          <cell r="G76">
            <v>397</v>
          </cell>
          <cell r="H76">
            <v>4942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7945.860767</v>
          </cell>
          <cell r="D56">
            <v>18781.272902</v>
          </cell>
          <cell r="E56">
            <v>3264</v>
          </cell>
          <cell r="F56">
            <v>10107</v>
          </cell>
        </row>
      </sheetData>
      <sheetData sheetId="3">
        <row r="56">
          <cell r="C56">
            <v>20273.1826054</v>
          </cell>
          <cell r="D56">
            <v>92483.4382559</v>
          </cell>
          <cell r="E56">
            <v>47738</v>
          </cell>
          <cell r="F56">
            <v>310066</v>
          </cell>
        </row>
      </sheetData>
      <sheetData sheetId="6">
        <row r="76">
          <cell r="C76">
            <v>1347.5979383429412</v>
          </cell>
          <cell r="D76">
            <v>6240.519434150848</v>
          </cell>
          <cell r="E76">
            <v>1</v>
          </cell>
          <cell r="F76">
            <v>18</v>
          </cell>
          <cell r="G76">
            <v>33918</v>
          </cell>
          <cell r="H76">
            <v>197358</v>
          </cell>
        </row>
      </sheetData>
      <sheetData sheetId="9">
        <row r="76">
          <cell r="C76">
            <v>8309.275878955246</v>
          </cell>
          <cell r="D76">
            <v>15893.118176136251</v>
          </cell>
          <cell r="E76">
            <v>88</v>
          </cell>
          <cell r="F76">
            <v>544</v>
          </cell>
          <cell r="G76">
            <v>169101</v>
          </cell>
          <cell r="H76">
            <v>803834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SP"/>
      <sheetName val="ISP(R)"/>
      <sheetName val="ISP(S)"/>
      <sheetName val="INSP"/>
      <sheetName val="INSP(R)"/>
      <sheetName val="INSP(S)"/>
      <sheetName val="GSP"/>
      <sheetName val="GSP(R)"/>
      <sheetName val="GSP(S)"/>
      <sheetName val="GNSP"/>
      <sheetName val="GNSP(R)"/>
      <sheetName val="GNSP(S)"/>
      <sheetName val="NEWPRODUCTS"/>
    </sheetNames>
    <sheetDataSet>
      <sheetData sheetId="0">
        <row r="56">
          <cell r="C56">
            <v>657952.3400000002</v>
          </cell>
          <cell r="D56">
            <v>2653959.14</v>
          </cell>
          <cell r="E56">
            <v>1192482</v>
          </cell>
          <cell r="F56">
            <v>5951076</v>
          </cell>
        </row>
      </sheetData>
      <sheetData sheetId="3">
        <row r="56">
          <cell r="C56">
            <v>584835.1800000002</v>
          </cell>
          <cell r="D56">
            <v>2357589.8200000003</v>
          </cell>
          <cell r="E56">
            <v>7322855</v>
          </cell>
          <cell r="F56">
            <v>32887823</v>
          </cell>
        </row>
      </sheetData>
      <sheetData sheetId="6">
        <row r="76">
          <cell r="C76">
            <v>414294.75</v>
          </cell>
          <cell r="D76">
            <v>2077555.5999999999</v>
          </cell>
          <cell r="E76">
            <v>4333</v>
          </cell>
          <cell r="F76">
            <v>23763</v>
          </cell>
          <cell r="G76">
            <v>7688787</v>
          </cell>
          <cell r="H76">
            <v>38733489</v>
          </cell>
        </row>
      </sheetData>
      <sheetData sheetId="9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4"/>
  <sheetViews>
    <sheetView tabSelected="1" zoomScale="120" zoomScaleNormal="120" workbookViewId="0" topLeftCell="A1">
      <pane xSplit="2" ySplit="3" topLeftCell="C4" activePane="bottomRight" state="frozen"/>
      <selection pane="topLeft" activeCell="O99" sqref="O99"/>
      <selection pane="topRight" activeCell="O99" sqref="O99"/>
      <selection pane="bottomLeft" activeCell="O99" sqref="O99"/>
      <selection pane="bottomRight" activeCell="D15" sqref="D15"/>
    </sheetView>
  </sheetViews>
  <sheetFormatPr defaultColWidth="9.140625" defaultRowHeight="12.75"/>
  <cols>
    <col min="1" max="1" width="6.421875" style="15" customWidth="1"/>
    <col min="2" max="2" width="30.421875" style="15" bestFit="1" customWidth="1"/>
    <col min="3" max="3" width="13.7109375" style="15" customWidth="1"/>
    <col min="4" max="5" width="19.28125" style="15" bestFit="1" customWidth="1"/>
    <col min="6" max="6" width="14.140625" style="15" bestFit="1" customWidth="1"/>
    <col min="7" max="8" width="19.28125" style="15" bestFit="1" customWidth="1"/>
    <col min="9" max="9" width="14.140625" style="15" bestFit="1" customWidth="1"/>
    <col min="10" max="11" width="19.28125" style="15" bestFit="1" customWidth="1"/>
    <col min="12" max="12" width="12.8515625" style="15" bestFit="1" customWidth="1"/>
    <col min="13" max="13" width="9.7109375" style="15" bestFit="1" customWidth="1"/>
    <col min="14" max="16384" width="9.140625" style="15" customWidth="1"/>
  </cols>
  <sheetData>
    <row r="1" spans="1:11" s="5" customFormat="1" ht="17.25" thickBo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4" t="s">
        <v>1</v>
      </c>
    </row>
    <row r="2" spans="1:11" s="2" customFormat="1" ht="36" customHeight="1">
      <c r="A2" s="6" t="s">
        <v>2</v>
      </c>
      <c r="B2" s="7" t="s">
        <v>3</v>
      </c>
      <c r="C2" s="8" t="s">
        <v>4</v>
      </c>
      <c r="D2" s="8"/>
      <c r="E2" s="8"/>
      <c r="F2" s="8" t="s">
        <v>5</v>
      </c>
      <c r="G2" s="8"/>
      <c r="H2" s="8"/>
      <c r="I2" s="9" t="s">
        <v>6</v>
      </c>
      <c r="J2" s="9"/>
      <c r="K2" s="10"/>
    </row>
    <row r="3" spans="1:11" ht="13.5" customHeight="1" thickBot="1">
      <c r="A3" s="11"/>
      <c r="B3" s="12"/>
      <c r="C3" s="13" t="s">
        <v>7</v>
      </c>
      <c r="D3" s="14" t="s">
        <v>8</v>
      </c>
      <c r="E3" s="14" t="s">
        <v>9</v>
      </c>
      <c r="F3" s="13" t="s">
        <v>7</v>
      </c>
      <c r="G3" s="14" t="s">
        <v>8</v>
      </c>
      <c r="H3" s="14" t="s">
        <v>9</v>
      </c>
      <c r="I3" s="13" t="s">
        <v>7</v>
      </c>
      <c r="J3" s="14" t="s">
        <v>8</v>
      </c>
      <c r="K3" s="14" t="s">
        <v>9</v>
      </c>
    </row>
    <row r="4" spans="1:11" ht="13.5">
      <c r="A4" s="16">
        <v>1</v>
      </c>
      <c r="B4" s="17" t="s">
        <v>10</v>
      </c>
      <c r="C4" s="18"/>
      <c r="D4" s="18"/>
      <c r="E4" s="19"/>
      <c r="F4" s="20"/>
      <c r="G4" s="20"/>
      <c r="H4" s="20"/>
      <c r="I4" s="20"/>
      <c r="J4" s="20"/>
      <c r="K4" s="20"/>
    </row>
    <row r="5" spans="1:11" ht="13.5">
      <c r="A5" s="21"/>
      <c r="B5" s="22" t="s">
        <v>11</v>
      </c>
      <c r="C5" s="23">
        <f>'[23]ISP'!$C$56/100</f>
        <v>380.69757479280287</v>
      </c>
      <c r="D5" s="23">
        <f>'[23]ISP'!$D$56/100</f>
        <v>802.8713763073999</v>
      </c>
      <c r="E5" s="23">
        <v>470.9080072217369</v>
      </c>
      <c r="F5" s="24">
        <f>'[23]ISP'!$E$56</f>
        <v>41377</v>
      </c>
      <c r="G5" s="24">
        <f>'[23]ISP'!$F$56</f>
        <v>117949</v>
      </c>
      <c r="H5" s="24">
        <v>107390</v>
      </c>
      <c r="I5" s="24"/>
      <c r="J5" s="24"/>
      <c r="K5" s="24"/>
    </row>
    <row r="6" spans="1:11" ht="13.5">
      <c r="A6" s="21"/>
      <c r="B6" s="22" t="s">
        <v>12</v>
      </c>
      <c r="C6" s="23">
        <f>'[23]INSP'!$C$56/100</f>
        <v>557.2262621846253</v>
      </c>
      <c r="D6" s="23">
        <f>'[23]INSP'!$D$56/100</f>
        <v>3082.4346715291995</v>
      </c>
      <c r="E6" s="23">
        <v>3729.7219210144085</v>
      </c>
      <c r="F6" s="24">
        <f>'[23]INSP'!$E$56</f>
        <v>287932</v>
      </c>
      <c r="G6" s="24">
        <f>'[23]INSP'!$F$56</f>
        <v>2111540</v>
      </c>
      <c r="H6" s="24">
        <v>2482553</v>
      </c>
      <c r="I6" s="24"/>
      <c r="J6" s="24"/>
      <c r="K6" s="24"/>
    </row>
    <row r="7" spans="1:11" ht="13.5">
      <c r="A7" s="21"/>
      <c r="B7" s="22" t="s">
        <v>13</v>
      </c>
      <c r="C7" s="23">
        <f>'[23]GSP'!$C$76/100</f>
        <v>27.97721380519063</v>
      </c>
      <c r="D7" s="23">
        <f>'[23]GSP'!$D$76/100</f>
        <v>76.38525037925113</v>
      </c>
      <c r="E7" s="23">
        <v>8.5954721802383</v>
      </c>
      <c r="F7" s="24">
        <f>'[23]GSP'!$E$76</f>
        <v>8</v>
      </c>
      <c r="G7" s="24">
        <f>'[23]GSP'!$F$76</f>
        <v>16</v>
      </c>
      <c r="H7" s="24">
        <v>9</v>
      </c>
      <c r="I7" s="24">
        <f>'[23]GSP'!$G$76</f>
        <v>17626</v>
      </c>
      <c r="J7" s="24">
        <f>'[23]GSP'!$H$76</f>
        <v>82230</v>
      </c>
      <c r="K7" s="24">
        <v>264579</v>
      </c>
    </row>
    <row r="8" spans="1:11" ht="13.5">
      <c r="A8" s="21"/>
      <c r="B8" s="22" t="s">
        <v>14</v>
      </c>
      <c r="C8" s="23">
        <f>'[23]GNSP'!$C$76/100</f>
        <v>154.63041209143006</v>
      </c>
      <c r="D8" s="23">
        <f>'[23]GNSP'!$D$76/100</f>
        <v>489.3974871137254</v>
      </c>
      <c r="E8" s="23">
        <v>282.40722443582484</v>
      </c>
      <c r="F8" s="24">
        <f>'[23]GNSP'!$E$76</f>
        <v>272</v>
      </c>
      <c r="G8" s="24">
        <f>'[23]GNSP'!$F$76</f>
        <v>1181</v>
      </c>
      <c r="H8" s="24">
        <v>813</v>
      </c>
      <c r="I8" s="24">
        <f>'[23]GNSP'!$G$76</f>
        <v>1998462</v>
      </c>
      <c r="J8" s="24">
        <f>'[23]GNSP'!$H$76</f>
        <v>18210216</v>
      </c>
      <c r="K8" s="24">
        <v>7201816</v>
      </c>
    </row>
    <row r="9" spans="1:11" ht="13.5">
      <c r="A9" s="21">
        <v>2</v>
      </c>
      <c r="B9" s="25" t="s">
        <v>15</v>
      </c>
      <c r="C9" s="26"/>
      <c r="D9" s="26"/>
      <c r="E9" s="26"/>
      <c r="F9" s="27"/>
      <c r="G9" s="27"/>
      <c r="H9" s="27"/>
      <c r="I9" s="27"/>
      <c r="J9" s="27"/>
      <c r="K9" s="27"/>
    </row>
    <row r="10" spans="1:11" ht="13.5">
      <c r="A10" s="21"/>
      <c r="B10" s="22" t="s">
        <v>11</v>
      </c>
      <c r="C10" s="23">
        <f>'[7]ISP'!$C$56/100</f>
        <v>0.003318211999999999</v>
      </c>
      <c r="D10" s="23">
        <f>'[7]ISP'!$D$56/100</f>
        <v>6.924887104000001</v>
      </c>
      <c r="E10" s="23">
        <v>22.476961850000002</v>
      </c>
      <c r="F10" s="24">
        <f>'[7]ISP'!$E$56</f>
        <v>0</v>
      </c>
      <c r="G10" s="24">
        <f>'[7]ISP'!$F$56</f>
        <v>996</v>
      </c>
      <c r="H10" s="24">
        <v>2772</v>
      </c>
      <c r="I10" s="24"/>
      <c r="J10" s="24"/>
      <c r="K10" s="24"/>
    </row>
    <row r="11" spans="1:11" ht="13.5">
      <c r="A11" s="21"/>
      <c r="B11" s="22" t="s">
        <v>12</v>
      </c>
      <c r="C11" s="23">
        <f>'[7]INSP'!$C$56/100</f>
        <v>104.62981983600001</v>
      </c>
      <c r="D11" s="23">
        <f>'[7]INSP'!$D$56/100</f>
        <v>626.5222143060001</v>
      </c>
      <c r="E11" s="23">
        <v>634.84258212</v>
      </c>
      <c r="F11" s="24">
        <f>'[7]INSP'!$E$56</f>
        <v>42519</v>
      </c>
      <c r="G11" s="24">
        <f>'[7]INSP'!$F$56</f>
        <v>289759</v>
      </c>
      <c r="H11" s="24">
        <v>355436</v>
      </c>
      <c r="I11" s="24"/>
      <c r="J11" s="24"/>
      <c r="K11" s="24"/>
    </row>
    <row r="12" spans="1:11" ht="13.5">
      <c r="A12" s="21"/>
      <c r="B12" s="22" t="s">
        <v>13</v>
      </c>
      <c r="C12" s="23">
        <f>'[7]GSP'!$C$76/100</f>
        <v>1.0650156869999998</v>
      </c>
      <c r="D12" s="23">
        <f>'[7]GSP'!$D$76/100</f>
        <v>8.860369403</v>
      </c>
      <c r="E12" s="23">
        <v>13.335835882000001</v>
      </c>
      <c r="F12" s="24">
        <f>'[7]GSP'!$E$76</f>
        <v>0</v>
      </c>
      <c r="G12" s="24">
        <f>'[7]GSP'!$F$76</f>
        <v>0</v>
      </c>
      <c r="H12" s="24">
        <v>1</v>
      </c>
      <c r="I12" s="24">
        <f>'[7]GSP'!$G$76</f>
        <v>220</v>
      </c>
      <c r="J12" s="24">
        <f>'[7]GSP'!$H$76</f>
        <v>2181</v>
      </c>
      <c r="K12" s="24">
        <v>5625</v>
      </c>
    </row>
    <row r="13" spans="1:11" ht="13.5">
      <c r="A13" s="21"/>
      <c r="B13" s="22" t="s">
        <v>14</v>
      </c>
      <c r="C13" s="23">
        <f>'[7]GNSP'!$C$76/100</f>
        <v>0.0069189</v>
      </c>
      <c r="D13" s="23">
        <f>'[7]GNSP'!$D$76/100</f>
        <v>0.2433804</v>
      </c>
      <c r="E13" s="23">
        <v>17.513177712</v>
      </c>
      <c r="F13" s="24">
        <f>'[7]GNSP'!$E$76</f>
        <v>0</v>
      </c>
      <c r="G13" s="24">
        <f>'[7]GNSP'!$F$76</f>
        <v>0</v>
      </c>
      <c r="H13" s="24">
        <v>100</v>
      </c>
      <c r="I13" s="24">
        <f>'[7]GNSP'!$G$76</f>
        <v>397</v>
      </c>
      <c r="J13" s="24">
        <f>'[7]GNSP'!$H$76</f>
        <v>4942</v>
      </c>
      <c r="K13" s="24">
        <v>105633</v>
      </c>
    </row>
    <row r="14" spans="1:11" ht="13.5">
      <c r="A14" s="21">
        <v>3</v>
      </c>
      <c r="B14" s="25" t="s">
        <v>16</v>
      </c>
      <c r="C14" s="26"/>
      <c r="D14" s="26"/>
      <c r="E14" s="26"/>
      <c r="F14" s="27"/>
      <c r="G14" s="27"/>
      <c r="H14" s="27"/>
      <c r="I14" s="27"/>
      <c r="J14" s="27"/>
      <c r="K14" s="27"/>
    </row>
    <row r="15" spans="1:11" ht="13.5">
      <c r="A15" s="21"/>
      <c r="B15" s="22" t="s">
        <v>11</v>
      </c>
      <c r="C15" s="23">
        <f>'[20]ISP'!$C$56/100</f>
        <v>74.776831275</v>
      </c>
      <c r="D15" s="23">
        <f>'[20]ISP'!$D$56/100</f>
        <v>264.825598585</v>
      </c>
      <c r="E15" s="23">
        <v>405.8315019</v>
      </c>
      <c r="F15" s="24">
        <f>'[20]ISP'!$E$56</f>
        <v>11065</v>
      </c>
      <c r="G15" s="24">
        <f>'[20]ISP'!$F$56</f>
        <v>47864</v>
      </c>
      <c r="H15" s="24">
        <v>91043</v>
      </c>
      <c r="I15" s="24"/>
      <c r="J15" s="24"/>
      <c r="K15" s="24"/>
    </row>
    <row r="16" spans="1:11" ht="13.5">
      <c r="A16" s="21"/>
      <c r="B16" s="22" t="s">
        <v>12</v>
      </c>
      <c r="C16" s="28">
        <f>'[20]INSP'!$C$56/100</f>
        <v>750.550929379</v>
      </c>
      <c r="D16" s="28">
        <f>'[20]INSP'!$D$56/100</f>
        <v>3123.4343430819986</v>
      </c>
      <c r="E16" s="28">
        <v>2936.176146462999</v>
      </c>
      <c r="F16" s="29">
        <f>'[20]INSP'!$E$56</f>
        <v>332742</v>
      </c>
      <c r="G16" s="29">
        <f>'[20]INSP'!$F$56</f>
        <v>2277767</v>
      </c>
      <c r="H16" s="29">
        <v>2128230</v>
      </c>
      <c r="I16" s="29"/>
      <c r="J16" s="29"/>
      <c r="K16" s="29"/>
    </row>
    <row r="17" spans="1:11" ht="13.5">
      <c r="A17" s="21"/>
      <c r="B17" s="22" t="s">
        <v>13</v>
      </c>
      <c r="C17" s="23">
        <f>'[20]GSP'!$C$76/100</f>
        <v>-71.03624413719879</v>
      </c>
      <c r="D17" s="23">
        <f>'[20]GSP'!$D$76/100</f>
        <v>24.798229495952782</v>
      </c>
      <c r="E17" s="23">
        <v>136.87981665866693</v>
      </c>
      <c r="F17" s="24">
        <f>'[20]GSP'!$E$76</f>
        <v>200</v>
      </c>
      <c r="G17" s="24">
        <f>'[20]GSP'!$F$76</f>
        <v>213</v>
      </c>
      <c r="H17" s="24">
        <v>22</v>
      </c>
      <c r="I17" s="24">
        <f>'[20]GSP'!$G$76</f>
        <v>694487</v>
      </c>
      <c r="J17" s="24">
        <f>'[20]GSP'!$H$76</f>
        <v>701119</v>
      </c>
      <c r="K17" s="24">
        <v>49019</v>
      </c>
    </row>
    <row r="18" spans="1:11" ht="13.5">
      <c r="A18" s="21"/>
      <c r="B18" s="22" t="s">
        <v>14</v>
      </c>
      <c r="C18" s="23">
        <f>'[20]GNSP'!$C$76/100</f>
        <v>390.06213130568676</v>
      </c>
      <c r="D18" s="23">
        <f>'[20]GNSP'!$D$76/100</f>
        <v>507.45837038138524</v>
      </c>
      <c r="E18" s="23">
        <v>35.17094102215157</v>
      </c>
      <c r="F18" s="24">
        <f>'[20]GNSP'!$E$76</f>
        <v>-107</v>
      </c>
      <c r="G18" s="24">
        <f>'[20]GNSP'!$F$76</f>
        <v>310</v>
      </c>
      <c r="H18" s="24">
        <v>383</v>
      </c>
      <c r="I18" s="24">
        <f>'[20]GNSP'!$G$76</f>
        <v>-532170</v>
      </c>
      <c r="J18" s="24">
        <f>'[20]GNSP'!$H$76</f>
        <v>245348</v>
      </c>
      <c r="K18" s="24">
        <v>812353</v>
      </c>
    </row>
    <row r="19" spans="1:11" ht="13.5">
      <c r="A19" s="21">
        <v>4</v>
      </c>
      <c r="B19" s="25" t="s">
        <v>17</v>
      </c>
      <c r="C19" s="26"/>
      <c r="D19" s="26"/>
      <c r="E19" s="26"/>
      <c r="F19" s="27"/>
      <c r="G19" s="27"/>
      <c r="H19" s="27"/>
      <c r="I19" s="27"/>
      <c r="J19" s="27"/>
      <c r="K19" s="27"/>
    </row>
    <row r="20" spans="1:11" ht="13.5">
      <c r="A20" s="21"/>
      <c r="B20" s="22" t="s">
        <v>11</v>
      </c>
      <c r="C20" s="23">
        <f>'[13]ISP'!$C$56/100</f>
        <v>135.56296658499988</v>
      </c>
      <c r="D20" s="23">
        <f>'[13]ISP'!$D$56/100</f>
        <v>560.9908903090002</v>
      </c>
      <c r="E20" s="23">
        <v>519.2635599929995</v>
      </c>
      <c r="F20" s="24">
        <f>'[13]ISP'!$E$56</f>
        <v>13515</v>
      </c>
      <c r="G20" s="24">
        <f>'[13]ISP'!$F$56</f>
        <v>79206</v>
      </c>
      <c r="H20" s="24">
        <v>92965</v>
      </c>
      <c r="I20" s="24"/>
      <c r="J20" s="24"/>
      <c r="K20" s="24"/>
    </row>
    <row r="21" spans="1:11" ht="13.5">
      <c r="A21" s="21"/>
      <c r="B21" s="22" t="s">
        <v>12</v>
      </c>
      <c r="C21" s="23">
        <f>'[13]INSP'!$C$56/100</f>
        <v>721.9572270660005</v>
      </c>
      <c r="D21" s="23">
        <f>'[13]INSP'!$D$56/100</f>
        <v>3934.1796802310005</v>
      </c>
      <c r="E21" s="23">
        <v>2839.6893687100014</v>
      </c>
      <c r="F21" s="24">
        <f>'[13]INSP'!$E$56</f>
        <v>170507</v>
      </c>
      <c r="G21" s="24">
        <f>'[13]INSP'!$F$56</f>
        <v>1274025</v>
      </c>
      <c r="H21" s="24">
        <v>844528</v>
      </c>
      <c r="I21" s="24"/>
      <c r="J21" s="24"/>
      <c r="K21" s="24"/>
    </row>
    <row r="22" spans="1:11" ht="13.5">
      <c r="A22" s="21"/>
      <c r="B22" s="22" t="s">
        <v>13</v>
      </c>
      <c r="C22" s="23">
        <f>'[13]GSP'!$C$76/100</f>
        <v>21.623898299999986</v>
      </c>
      <c r="D22" s="23">
        <f>'[13]GSP'!$D$76/100</f>
        <v>197.935996599</v>
      </c>
      <c r="E22" s="23">
        <v>302.48669096599997</v>
      </c>
      <c r="F22" s="24">
        <f>'[13]GSP'!$E$76</f>
        <v>3</v>
      </c>
      <c r="G22" s="24">
        <f>'[13]GSP'!$F$76</f>
        <v>6</v>
      </c>
      <c r="H22" s="24">
        <v>14</v>
      </c>
      <c r="I22" s="24">
        <f>'[13]GSP'!$G$76</f>
        <v>7951</v>
      </c>
      <c r="J22" s="24">
        <f>'[13]GSP'!$H$76</f>
        <v>85479</v>
      </c>
      <c r="K22" s="24">
        <v>246653</v>
      </c>
    </row>
    <row r="23" spans="1:11" ht="13.5">
      <c r="A23" s="21"/>
      <c r="B23" s="22" t="s">
        <v>14</v>
      </c>
      <c r="C23" s="23">
        <f>'[13]GNSP'!$C$76/100</f>
        <v>895.430381921</v>
      </c>
      <c r="D23" s="23">
        <f>'[13]GNSP'!$D$76/100</f>
        <v>2347.550860542</v>
      </c>
      <c r="E23" s="23">
        <v>1725.0167585839997</v>
      </c>
      <c r="F23" s="24">
        <f>'[13]GNSP'!$E$76</f>
        <v>76</v>
      </c>
      <c r="G23" s="24">
        <f>'[13]GNSP'!$F$76</f>
        <v>186</v>
      </c>
      <c r="H23" s="24">
        <v>155</v>
      </c>
      <c r="I23" s="24">
        <f>'[13]GNSP'!$G$76</f>
        <v>235695</v>
      </c>
      <c r="J23" s="24">
        <f>'[13]GNSP'!$H$76</f>
        <v>1527769</v>
      </c>
      <c r="K23" s="24">
        <v>7459886</v>
      </c>
    </row>
    <row r="24" spans="1:11" ht="13.5">
      <c r="A24" s="21">
        <v>5</v>
      </c>
      <c r="B24" s="25" t="s">
        <v>18</v>
      </c>
      <c r="C24" s="26"/>
      <c r="D24" s="26"/>
      <c r="E24" s="26"/>
      <c r="F24" s="27"/>
      <c r="G24" s="27"/>
      <c r="H24" s="27"/>
      <c r="I24" s="27"/>
      <c r="J24" s="27"/>
      <c r="K24" s="27"/>
    </row>
    <row r="25" spans="1:11" ht="13.5">
      <c r="A25" s="21"/>
      <c r="B25" s="22" t="s">
        <v>11</v>
      </c>
      <c r="C25" s="28">
        <f>'[18]ISP'!$C$56/100</f>
        <v>3.8165979000000005</v>
      </c>
      <c r="D25" s="28">
        <f>'[18]ISP'!$D$56/100</f>
        <v>21.052182599999995</v>
      </c>
      <c r="E25" s="28">
        <v>40.237715800000004</v>
      </c>
      <c r="F25" s="29">
        <f>'[18]ISP'!$E$56</f>
        <v>604</v>
      </c>
      <c r="G25" s="29">
        <f>'[18]ISP'!$F$56</f>
        <v>3969</v>
      </c>
      <c r="H25" s="29">
        <v>8662</v>
      </c>
      <c r="I25" s="29"/>
      <c r="J25" s="29"/>
      <c r="K25" s="29"/>
    </row>
    <row r="26" spans="1:11" ht="13.5">
      <c r="A26" s="21"/>
      <c r="B26" s="22" t="s">
        <v>12</v>
      </c>
      <c r="C26" s="23">
        <f>'[18]INSP'!$C$56/100</f>
        <v>201.0632109</v>
      </c>
      <c r="D26" s="23">
        <f>'[18]INSP'!$D$56/100</f>
        <v>1113.821978884</v>
      </c>
      <c r="E26" s="23">
        <v>953.711084171999</v>
      </c>
      <c r="F26" s="24">
        <f>'[18]INSP'!$E$56</f>
        <v>86451</v>
      </c>
      <c r="G26" s="24">
        <f>'[18]INSP'!$F$56</f>
        <v>685227</v>
      </c>
      <c r="H26" s="24">
        <v>689156</v>
      </c>
      <c r="I26" s="24"/>
      <c r="J26" s="24"/>
      <c r="K26" s="24"/>
    </row>
    <row r="27" spans="1:11" ht="13.5">
      <c r="A27" s="21"/>
      <c r="B27" s="22" t="s">
        <v>13</v>
      </c>
      <c r="C27" s="23">
        <f>'[18]GSP'!$C$76/100</f>
        <v>3.5258457570000004</v>
      </c>
      <c r="D27" s="23">
        <f>'[18]GSP'!$D$76/100</f>
        <v>27.341914912000004</v>
      </c>
      <c r="E27" s="23">
        <v>32.210530947</v>
      </c>
      <c r="F27" s="24">
        <f>'[18]GSP'!$E$76</f>
        <v>1</v>
      </c>
      <c r="G27" s="24">
        <f>'[18]GSP'!$F$76</f>
        <v>11</v>
      </c>
      <c r="H27" s="24">
        <v>7</v>
      </c>
      <c r="I27" s="24">
        <f>'[18]GSP'!$G$76</f>
        <v>4709</v>
      </c>
      <c r="J27" s="24">
        <f>'[18]GSP'!$H$76</f>
        <v>45066</v>
      </c>
      <c r="K27" s="24">
        <v>82944</v>
      </c>
    </row>
    <row r="28" spans="1:11" ht="13.5">
      <c r="A28" s="21"/>
      <c r="B28" s="22" t="s">
        <v>14</v>
      </c>
      <c r="C28" s="28">
        <f>'[18]GNSP'!$C$76/100</f>
        <v>61.076702848</v>
      </c>
      <c r="D28" s="28">
        <f>'[18]GNSP'!$D$76/100</f>
        <v>159.31966807948683</v>
      </c>
      <c r="E28" s="28">
        <v>116.29289174445006</v>
      </c>
      <c r="F28" s="29">
        <f>'[18]GNSP'!$E$76</f>
        <v>11</v>
      </c>
      <c r="G28" s="29">
        <f>'[18]GNSP'!$F$76</f>
        <v>74</v>
      </c>
      <c r="H28" s="29">
        <v>83</v>
      </c>
      <c r="I28" s="29">
        <f>'[18]GNSP'!$G$76</f>
        <v>18110</v>
      </c>
      <c r="J28" s="29">
        <f>'[18]GNSP'!$H$76</f>
        <v>119877</v>
      </c>
      <c r="K28" s="29">
        <v>308531</v>
      </c>
    </row>
    <row r="29" spans="1:11" ht="13.5">
      <c r="A29" s="21">
        <v>6</v>
      </c>
      <c r="B29" s="30" t="s">
        <v>19</v>
      </c>
      <c r="C29" s="26"/>
      <c r="D29" s="26"/>
      <c r="E29" s="26"/>
      <c r="F29" s="27"/>
      <c r="G29" s="27"/>
      <c r="H29" s="27"/>
      <c r="I29" s="27"/>
      <c r="J29" s="27"/>
      <c r="K29" s="27"/>
    </row>
    <row r="30" spans="1:11" ht="13.5">
      <c r="A30" s="21"/>
      <c r="B30" s="22" t="s">
        <v>11</v>
      </c>
      <c r="C30" s="23">
        <f>'[21]ISP'!$C$56/100</f>
        <v>121.20883405299999</v>
      </c>
      <c r="D30" s="23">
        <f>'[21]ISP'!$D$56/100</f>
        <v>267.49834160600005</v>
      </c>
      <c r="E30" s="23">
        <v>159.4693</v>
      </c>
      <c r="F30" s="24">
        <f>'[21]ISP'!$E$56</f>
        <v>15485</v>
      </c>
      <c r="G30" s="24">
        <f>'[21]ISP'!$F$56</f>
        <v>281332</v>
      </c>
      <c r="H30" s="24">
        <v>154311</v>
      </c>
      <c r="I30" s="24"/>
      <c r="J30" s="24"/>
      <c r="K30" s="24"/>
    </row>
    <row r="31" spans="1:11" ht="13.5">
      <c r="A31" s="21"/>
      <c r="B31" s="22" t="s">
        <v>12</v>
      </c>
      <c r="C31" s="23">
        <f>'[21]INSP'!$C$56/100</f>
        <v>349.6527181780002</v>
      </c>
      <c r="D31" s="23">
        <f>'[21]INSP'!$D$56/100</f>
        <v>2488.506704235</v>
      </c>
      <c r="E31" s="23">
        <v>2293.8726</v>
      </c>
      <c r="F31" s="24">
        <f>'[21]INSP'!$E$56</f>
        <v>86094</v>
      </c>
      <c r="G31" s="24">
        <f>'[21]INSP'!$F$56</f>
        <v>668928</v>
      </c>
      <c r="H31" s="24">
        <v>919704</v>
      </c>
      <c r="I31" s="24"/>
      <c r="J31" s="24"/>
      <c r="K31" s="24"/>
    </row>
    <row r="32" spans="1:11" ht="13.5">
      <c r="A32" s="21"/>
      <c r="B32" s="22" t="s">
        <v>13</v>
      </c>
      <c r="C32" s="28">
        <f>'[21]GSP'!$C$76/100</f>
        <v>1.6798179160000002</v>
      </c>
      <c r="D32" s="28">
        <f>'[21]GSP'!$D$76/100</f>
        <v>7.298193301999999</v>
      </c>
      <c r="E32" s="28">
        <v>151.53110250400002</v>
      </c>
      <c r="F32" s="29">
        <f>'[21]GSP'!$E$76</f>
        <v>25</v>
      </c>
      <c r="G32" s="29">
        <f>'[21]GSP'!$F$76</f>
        <v>200</v>
      </c>
      <c r="H32" s="29">
        <v>174</v>
      </c>
      <c r="I32" s="29">
        <f>'[21]GSP'!$G$76</f>
        <v>23115</v>
      </c>
      <c r="J32" s="29">
        <f>'[21]GSP'!$H$76</f>
        <v>187251</v>
      </c>
      <c r="K32" s="29">
        <v>385946</v>
      </c>
    </row>
    <row r="33" spans="1:11" ht="13.5">
      <c r="A33" s="21"/>
      <c r="B33" s="22" t="s">
        <v>14</v>
      </c>
      <c r="C33" s="28">
        <f>'[21]GNSP'!$C$76/100</f>
        <v>119.19958059899999</v>
      </c>
      <c r="D33" s="28">
        <f>'[21]GNSP'!$D$76/100</f>
        <v>497.835581685</v>
      </c>
      <c r="E33" s="28">
        <v>39.156925255000004</v>
      </c>
      <c r="F33" s="29">
        <f>'[21]GNSP'!$E$76</f>
        <v>24</v>
      </c>
      <c r="G33" s="29">
        <f>'[21]GNSP'!$F$76</f>
        <v>62</v>
      </c>
      <c r="H33" s="29">
        <v>16</v>
      </c>
      <c r="I33" s="29">
        <f>'[21]GNSP'!$G$76</f>
        <v>29040</v>
      </c>
      <c r="J33" s="29">
        <f>'[21]GNSP'!$H$76</f>
        <v>206311</v>
      </c>
      <c r="K33" s="29">
        <v>16719</v>
      </c>
    </row>
    <row r="34" spans="1:11" ht="13.5">
      <c r="A34" s="21">
        <v>7</v>
      </c>
      <c r="B34" s="25" t="s">
        <v>20</v>
      </c>
      <c r="C34" s="26"/>
      <c r="D34" s="26"/>
      <c r="E34" s="26"/>
      <c r="F34" s="27"/>
      <c r="G34" s="27"/>
      <c r="H34" s="27"/>
      <c r="I34" s="27"/>
      <c r="J34" s="27"/>
      <c r="K34" s="27"/>
    </row>
    <row r="35" spans="1:11" ht="13.5">
      <c r="A35" s="21"/>
      <c r="B35" s="22" t="s">
        <v>11</v>
      </c>
      <c r="C35" s="23">
        <f>'[5]ISP'!$C$56/100</f>
        <v>13.284259675000014</v>
      </c>
      <c r="D35" s="28">
        <f>'[5]ISP'!$D$56/100</f>
        <v>121.40804771300002</v>
      </c>
      <c r="E35" s="28">
        <v>244.78609074399995</v>
      </c>
      <c r="F35" s="24">
        <f>'[5]ISP'!$E$56</f>
        <v>76</v>
      </c>
      <c r="G35" s="29">
        <f>'[5]ISP'!$F$56</f>
        <v>10213</v>
      </c>
      <c r="H35" s="29">
        <v>36236</v>
      </c>
      <c r="I35" s="24"/>
      <c r="J35" s="29"/>
      <c r="K35" s="29"/>
    </row>
    <row r="36" spans="1:11" ht="13.5">
      <c r="A36" s="21"/>
      <c r="B36" s="22" t="s">
        <v>12</v>
      </c>
      <c r="C36" s="28">
        <f>'[5]INSP'!$C$56/100</f>
        <v>971.0577117549999</v>
      </c>
      <c r="D36" s="28">
        <f>'[5]INSP'!$D$56/100</f>
        <v>5092.142374311</v>
      </c>
      <c r="E36" s="28">
        <v>5121.314479836999</v>
      </c>
      <c r="F36" s="29">
        <f>'[5]INSP'!$E$56</f>
        <v>211747</v>
      </c>
      <c r="G36" s="29">
        <f>'[5]INSP'!$F$56</f>
        <v>1751014</v>
      </c>
      <c r="H36" s="29">
        <v>2601439</v>
      </c>
      <c r="I36" s="29"/>
      <c r="J36" s="29"/>
      <c r="K36" s="29"/>
    </row>
    <row r="37" spans="1:11" ht="13.5">
      <c r="A37" s="21"/>
      <c r="B37" s="22" t="s">
        <v>13</v>
      </c>
      <c r="C37" s="31">
        <f>'[5]GSP'!$C$76/100</f>
        <v>18.128731555999995</v>
      </c>
      <c r="D37" s="31">
        <f>'[5]GSP'!$D$76/100</f>
        <v>161.50341382487912</v>
      </c>
      <c r="E37" s="31">
        <v>221.86055994688897</v>
      </c>
      <c r="F37" s="32">
        <f>'[5]GSP'!$E$76</f>
        <v>30</v>
      </c>
      <c r="G37" s="32">
        <f>'[5]GSP'!$F$76</f>
        <v>302</v>
      </c>
      <c r="H37" s="32">
        <v>214</v>
      </c>
      <c r="I37" s="32">
        <f>'[5]GSP'!$G$76</f>
        <v>204778</v>
      </c>
      <c r="J37" s="32">
        <f>'[5]GSP'!$H$76</f>
        <v>1407255</v>
      </c>
      <c r="K37" s="32">
        <v>697290</v>
      </c>
    </row>
    <row r="38" spans="1:11" ht="13.5">
      <c r="A38" s="33"/>
      <c r="B38" s="34" t="s">
        <v>14</v>
      </c>
      <c r="C38" s="35">
        <f>'[5]GNSP'!$C$76/100</f>
        <v>359.60211236899994</v>
      </c>
      <c r="D38" s="35">
        <f>'[5]GNSP'!$D$76/100</f>
        <v>959.2520999999999</v>
      </c>
      <c r="E38" s="23">
        <v>1224.563035818</v>
      </c>
      <c r="F38" s="36">
        <f>'[5]GNSP'!$E$76</f>
        <v>32</v>
      </c>
      <c r="G38" s="36">
        <f>'[5]GNSP'!$F$76</f>
        <v>341</v>
      </c>
      <c r="H38" s="24">
        <v>349</v>
      </c>
      <c r="I38" s="36">
        <f>'[5]GNSP'!$G$76</f>
        <v>133281</v>
      </c>
      <c r="J38" s="36">
        <f>'[5]GNSP'!$H$76</f>
        <v>657389</v>
      </c>
      <c r="K38" s="24">
        <v>650773</v>
      </c>
    </row>
    <row r="39" spans="1:36" s="38" customFormat="1" ht="13.5">
      <c r="A39" s="21">
        <v>8</v>
      </c>
      <c r="B39" s="25" t="s">
        <v>21</v>
      </c>
      <c r="C39" s="26"/>
      <c r="D39" s="26"/>
      <c r="E39" s="26"/>
      <c r="F39" s="27"/>
      <c r="G39" s="27"/>
      <c r="H39" s="27"/>
      <c r="I39" s="27"/>
      <c r="J39" s="27"/>
      <c r="K39" s="27"/>
      <c r="L39" s="37"/>
      <c r="M39" s="37"/>
      <c r="N39" s="37"/>
      <c r="O39" s="15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</row>
    <row r="40" spans="1:36" s="38" customFormat="1" ht="13.5">
      <c r="A40" s="21"/>
      <c r="B40" s="22" t="s">
        <v>11</v>
      </c>
      <c r="C40" s="39">
        <f>'[2]ISP'!$C$56/100</f>
        <v>3.026409203</v>
      </c>
      <c r="D40" s="39">
        <f>'[2]ISP'!$D$56/100</f>
        <v>42.39025697949999</v>
      </c>
      <c r="E40" s="39">
        <v>42.355174796526555</v>
      </c>
      <c r="F40" s="40">
        <f>'[2]ISP'!$E$56</f>
        <v>14301</v>
      </c>
      <c r="G40" s="40">
        <f>'[2]ISP'!$F$56</f>
        <v>135203</v>
      </c>
      <c r="H40" s="40">
        <v>160689</v>
      </c>
      <c r="I40" s="40"/>
      <c r="J40" s="40"/>
      <c r="K40" s="40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</row>
    <row r="41" spans="1:36" s="38" customFormat="1" ht="13.5">
      <c r="A41" s="21"/>
      <c r="B41" s="22" t="s">
        <v>12</v>
      </c>
      <c r="C41" s="39">
        <f>'[2]INSP'!$C$56/100</f>
        <v>365.530809718</v>
      </c>
      <c r="D41" s="39">
        <f>'[2]INSP'!$D$56/100</f>
        <v>2244.324147391</v>
      </c>
      <c r="E41" s="39">
        <v>2438.399501072606</v>
      </c>
      <c r="F41" s="40">
        <f>'[2]INSP'!$E$56</f>
        <v>195525</v>
      </c>
      <c r="G41" s="40">
        <f>'[2]INSP'!$F$56</f>
        <v>1635518</v>
      </c>
      <c r="H41" s="40">
        <v>1222780</v>
      </c>
      <c r="I41" s="40"/>
      <c r="J41" s="40"/>
      <c r="K41" s="40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s="38" customFormat="1" ht="13.5">
      <c r="A42" s="21"/>
      <c r="B42" s="22" t="s">
        <v>13</v>
      </c>
      <c r="C42" s="39">
        <f>'[2]GSP'!$C$76/100</f>
        <v>0.16816202</v>
      </c>
      <c r="D42" s="39">
        <f>'[2]GSP'!$D$76/100</f>
        <v>0.342411614</v>
      </c>
      <c r="E42" s="39">
        <v>16.382844837999997</v>
      </c>
      <c r="F42" s="40">
        <f>'[2]GSP'!$E$76</f>
        <v>0</v>
      </c>
      <c r="G42" s="40">
        <f>'[2]GSP'!$F$76</f>
        <v>3</v>
      </c>
      <c r="H42" s="40">
        <v>2</v>
      </c>
      <c r="I42" s="40">
        <f>'[2]GSP'!$G$76</f>
        <v>136</v>
      </c>
      <c r="J42" s="40">
        <f>'[2]GSP'!$H$76</f>
        <v>924</v>
      </c>
      <c r="K42" s="40">
        <v>41768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s="38" customFormat="1" ht="13.5">
      <c r="A43" s="21"/>
      <c r="B43" s="22" t="s">
        <v>14</v>
      </c>
      <c r="C43" s="23">
        <f>'[2]GNSP'!$C$76/100</f>
        <v>221.069953855</v>
      </c>
      <c r="D43" s="23">
        <f>'[2]GNSP'!$D$76/100</f>
        <v>671.391017425</v>
      </c>
      <c r="E43" s="23">
        <v>326.77145327900007</v>
      </c>
      <c r="F43" s="24">
        <f>'[2]GNSP'!$E$76</f>
        <v>47</v>
      </c>
      <c r="G43" s="24">
        <f>'[2]GNSP'!$F$76</f>
        <v>285</v>
      </c>
      <c r="H43" s="24">
        <v>206</v>
      </c>
      <c r="I43" s="24">
        <f>'[2]GNSP'!$G$76</f>
        <v>93452</v>
      </c>
      <c r="J43" s="24">
        <f>'[2]GNSP'!$H$76</f>
        <v>583595</v>
      </c>
      <c r="K43" s="24">
        <v>261322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11" ht="13.5">
      <c r="A44" s="16">
        <v>9</v>
      </c>
      <c r="B44" s="17" t="s">
        <v>22</v>
      </c>
      <c r="C44" s="18"/>
      <c r="D44" s="18"/>
      <c r="E44" s="26"/>
      <c r="F44" s="20"/>
      <c r="G44" s="20"/>
      <c r="H44" s="27"/>
      <c r="I44" s="20"/>
      <c r="J44" s="20"/>
      <c r="K44" s="27"/>
    </row>
    <row r="45" spans="1:11" ht="13.5">
      <c r="A45" s="21"/>
      <c r="B45" s="22" t="s">
        <v>11</v>
      </c>
      <c r="C45" s="28">
        <f>'[22]ISP'!$C$56/100</f>
        <v>9.0697146</v>
      </c>
      <c r="D45" s="28">
        <f>'[22]ISP'!$D$56/100</f>
        <v>55.334452899999995</v>
      </c>
      <c r="E45" s="28">
        <v>46.239195099999996</v>
      </c>
      <c r="F45" s="29">
        <f>'[22]ISP'!$E$56</f>
        <v>374</v>
      </c>
      <c r="G45" s="29">
        <f>'[22]ISP'!$F$56</f>
        <v>6270</v>
      </c>
      <c r="H45" s="29">
        <v>6672</v>
      </c>
      <c r="I45" s="29"/>
      <c r="J45" s="29"/>
      <c r="K45" s="29"/>
    </row>
    <row r="46" spans="1:11" ht="13.5">
      <c r="A46" s="21"/>
      <c r="B46" s="22" t="s">
        <v>12</v>
      </c>
      <c r="C46" s="28">
        <f>'[22]INSP'!$C$56/100</f>
        <v>148.3211161</v>
      </c>
      <c r="D46" s="28">
        <f>'[22]INSP'!$D$56/100</f>
        <v>686.4480304</v>
      </c>
      <c r="E46" s="28">
        <v>651.2813257010001</v>
      </c>
      <c r="F46" s="29">
        <f>'[22]INSP'!$E$56</f>
        <v>41835</v>
      </c>
      <c r="G46" s="29">
        <f>'[22]INSP'!$F$56</f>
        <v>233273</v>
      </c>
      <c r="H46" s="29">
        <v>360688</v>
      </c>
      <c r="I46" s="29"/>
      <c r="J46" s="29"/>
      <c r="K46" s="29"/>
    </row>
    <row r="47" spans="1:11" ht="13.5">
      <c r="A47" s="21"/>
      <c r="B47" s="22" t="s">
        <v>13</v>
      </c>
      <c r="C47" s="28">
        <f>'[22]GSP'!$C$76/100</f>
        <v>0.0139444</v>
      </c>
      <c r="D47" s="28">
        <f>'[22]GSP'!$D$76/100</f>
        <v>0.053422</v>
      </c>
      <c r="E47" s="28">
        <v>0.04694411285255677</v>
      </c>
      <c r="F47" s="29">
        <f>'[22]GSP'!$E$76</f>
        <v>2</v>
      </c>
      <c r="G47" s="29">
        <f>'[22]GSP'!$F$76</f>
        <v>3</v>
      </c>
      <c r="H47" s="29">
        <v>0</v>
      </c>
      <c r="I47" s="29">
        <f>'[22]GSP'!$G$76</f>
        <v>24</v>
      </c>
      <c r="J47" s="29">
        <f>'[22]GSP'!$H$76</f>
        <v>51</v>
      </c>
      <c r="K47" s="29">
        <v>66</v>
      </c>
    </row>
    <row r="48" spans="1:11" ht="13.5">
      <c r="A48" s="21"/>
      <c r="B48" s="22" t="s">
        <v>14</v>
      </c>
      <c r="C48" s="28">
        <f>'[22]GNSP'!$C$76/100</f>
        <v>22.4914191</v>
      </c>
      <c r="D48" s="28">
        <f>'[22]GNSP'!$D$76/100</f>
        <v>56.826277</v>
      </c>
      <c r="E48" s="28">
        <v>26.0895165</v>
      </c>
      <c r="F48" s="29">
        <f>'[22]GNSP'!$E$76</f>
        <v>15</v>
      </c>
      <c r="G48" s="29">
        <f>'[22]GNSP'!$F$76</f>
        <v>118</v>
      </c>
      <c r="H48" s="29">
        <v>80</v>
      </c>
      <c r="I48" s="29">
        <f>'[22]GNSP'!$G$76</f>
        <v>214610</v>
      </c>
      <c r="J48" s="29">
        <f>'[22]GNSP'!$H$76</f>
        <v>2018985</v>
      </c>
      <c r="K48" s="29">
        <v>1079352</v>
      </c>
    </row>
    <row r="49" spans="1:11" ht="13.5">
      <c r="A49" s="21">
        <v>10</v>
      </c>
      <c r="B49" s="25" t="s">
        <v>23</v>
      </c>
      <c r="C49" s="26"/>
      <c r="D49" s="26"/>
      <c r="E49" s="26"/>
      <c r="F49" s="27"/>
      <c r="G49" s="27"/>
      <c r="H49" s="27"/>
      <c r="I49" s="27"/>
      <c r="J49" s="27"/>
      <c r="K49" s="27"/>
    </row>
    <row r="50" spans="1:11" ht="13.5">
      <c r="A50" s="21"/>
      <c r="B50" s="22" t="s">
        <v>11</v>
      </c>
      <c r="C50" s="23">
        <f>'[8]ISP'!$C$56/100</f>
        <v>79.45860767</v>
      </c>
      <c r="D50" s="23">
        <f>'[8]ISP'!$D$56/100</f>
        <v>187.81272902</v>
      </c>
      <c r="E50" s="23">
        <v>18.809081484000004</v>
      </c>
      <c r="F50" s="24">
        <f>'[8]ISP'!$E$56</f>
        <v>3264</v>
      </c>
      <c r="G50" s="24">
        <f>'[8]ISP'!$F$56</f>
        <v>10107</v>
      </c>
      <c r="H50" s="24">
        <v>2410</v>
      </c>
      <c r="I50" s="24"/>
      <c r="J50" s="24"/>
      <c r="K50" s="24"/>
    </row>
    <row r="51" spans="1:11" ht="13.5">
      <c r="A51" s="21"/>
      <c r="B51" s="22" t="s">
        <v>12</v>
      </c>
      <c r="C51" s="23">
        <f>'[8]INSP'!$C$56/100</f>
        <v>202.731826054</v>
      </c>
      <c r="D51" s="23">
        <f>'[8]INSP'!$D$56/100</f>
        <v>924.8343825589999</v>
      </c>
      <c r="E51" s="23">
        <v>1175.9257691300002</v>
      </c>
      <c r="F51" s="24">
        <f>'[8]INSP'!$E$56</f>
        <v>47738</v>
      </c>
      <c r="G51" s="24">
        <f>'[8]INSP'!$F$56</f>
        <v>310066</v>
      </c>
      <c r="H51" s="24">
        <v>492466</v>
      </c>
      <c r="I51" s="24"/>
      <c r="J51" s="24"/>
      <c r="K51" s="24"/>
    </row>
    <row r="52" spans="1:11" ht="13.5">
      <c r="A52" s="21"/>
      <c r="B52" s="22" t="s">
        <v>13</v>
      </c>
      <c r="C52" s="23">
        <f>'[8]GSP'!$C$76/100</f>
        <v>13.475979383429411</v>
      </c>
      <c r="D52" s="23">
        <f>'[8]GSP'!$D$76/100</f>
        <v>62.405194341508476</v>
      </c>
      <c r="E52" s="23">
        <v>36.82171955654218</v>
      </c>
      <c r="F52" s="24">
        <f>'[8]GSP'!$E$76</f>
        <v>1</v>
      </c>
      <c r="G52" s="24">
        <f>'[8]GSP'!$F$76</f>
        <v>18</v>
      </c>
      <c r="H52" s="24">
        <v>12</v>
      </c>
      <c r="I52" s="24">
        <f>'[8]GSP'!$G$76</f>
        <v>33918</v>
      </c>
      <c r="J52" s="24">
        <f>'[8]GSP'!$H$76</f>
        <v>197358</v>
      </c>
      <c r="K52" s="24">
        <v>135532</v>
      </c>
    </row>
    <row r="53" spans="1:11" ht="13.5">
      <c r="A53" s="21"/>
      <c r="B53" s="22" t="s">
        <v>14</v>
      </c>
      <c r="C53" s="23">
        <f>'[8]GNSP'!$C$76/100</f>
        <v>83.09275878955246</v>
      </c>
      <c r="D53" s="23">
        <f>'[8]GNSP'!$D$76/100</f>
        <v>158.93118176136252</v>
      </c>
      <c r="E53" s="23">
        <v>111.46884016358507</v>
      </c>
      <c r="F53" s="24">
        <f>'[8]GNSP'!$E$76</f>
        <v>88</v>
      </c>
      <c r="G53" s="24">
        <f>'[8]GNSP'!$F$76</f>
        <v>544</v>
      </c>
      <c r="H53" s="24">
        <v>428</v>
      </c>
      <c r="I53" s="24">
        <f>'[8]GNSP'!$G$76</f>
        <v>169101</v>
      </c>
      <c r="J53" s="24">
        <f>'[8]GNSP'!$H$76</f>
        <v>803834</v>
      </c>
      <c r="K53" s="24">
        <v>587331</v>
      </c>
    </row>
    <row r="54" spans="1:11" ht="13.5">
      <c r="A54" s="21">
        <v>11</v>
      </c>
      <c r="B54" s="25" t="s">
        <v>24</v>
      </c>
      <c r="C54" s="26"/>
      <c r="D54" s="26"/>
      <c r="E54" s="26"/>
      <c r="F54" s="27"/>
      <c r="G54" s="27"/>
      <c r="H54" s="27"/>
      <c r="I54" s="27"/>
      <c r="J54" s="27"/>
      <c r="K54" s="27"/>
    </row>
    <row r="55" spans="1:11" ht="13.5">
      <c r="A55" s="21"/>
      <c r="B55" s="22" t="s">
        <v>11</v>
      </c>
      <c r="C55" s="23">
        <f>'[15]ISP'!$C$56/100</f>
        <v>17.36334410200001</v>
      </c>
      <c r="D55" s="23">
        <f>'[15]ISP'!$D$56/100</f>
        <v>193.935266492</v>
      </c>
      <c r="E55" s="23">
        <v>241.479335999</v>
      </c>
      <c r="F55" s="24">
        <f>'[15]ISP'!$E$56</f>
        <v>220</v>
      </c>
      <c r="G55" s="24">
        <f>'[15]ISP'!$F$56</f>
        <v>6265</v>
      </c>
      <c r="H55" s="24">
        <v>16103</v>
      </c>
      <c r="I55" s="24"/>
      <c r="J55" s="24"/>
      <c r="K55" s="24"/>
    </row>
    <row r="56" spans="1:11" ht="13.5">
      <c r="A56" s="21"/>
      <c r="B56" s="22" t="s">
        <v>12</v>
      </c>
      <c r="C56" s="23">
        <f>'[15]INSP'!$C$56/100</f>
        <v>213.36086789300003</v>
      </c>
      <c r="D56" s="23">
        <f>'[15]INSP'!$D$56/100</f>
        <v>1564.531793013</v>
      </c>
      <c r="E56" s="23">
        <v>1571.313863973</v>
      </c>
      <c r="F56" s="24">
        <f>'[15]INSP'!$E$56</f>
        <v>116970</v>
      </c>
      <c r="G56" s="24">
        <f>'[15]INSP'!$F$56</f>
        <v>945575</v>
      </c>
      <c r="H56" s="24">
        <v>1190613</v>
      </c>
      <c r="I56" s="24"/>
      <c r="J56" s="24"/>
      <c r="K56" s="24"/>
    </row>
    <row r="57" spans="1:11" ht="13.5">
      <c r="A57" s="21"/>
      <c r="B57" s="22" t="s">
        <v>13</v>
      </c>
      <c r="C57" s="23">
        <f>'[15]GSP'!$C$76/100</f>
        <v>1.3881309120000003</v>
      </c>
      <c r="D57" s="23">
        <f>'[15]GSP'!$D$76/100</f>
        <v>7.670533087180414</v>
      </c>
      <c r="E57" s="23">
        <v>7.711642300000001</v>
      </c>
      <c r="F57" s="24">
        <f>'[15]GSP'!$E$76</f>
        <v>3</v>
      </c>
      <c r="G57" s="24">
        <f>'[15]GSP'!$F$76</f>
        <v>30</v>
      </c>
      <c r="H57" s="24">
        <v>11</v>
      </c>
      <c r="I57" s="24">
        <f>'[15]GSP'!$G$76</f>
        <v>204999</v>
      </c>
      <c r="J57" s="24">
        <f>'[15]GSP'!$H$76</f>
        <v>1027066</v>
      </c>
      <c r="K57" s="24">
        <v>206762</v>
      </c>
    </row>
    <row r="58" spans="1:11" ht="13.5">
      <c r="A58" s="21"/>
      <c r="B58" s="22" t="s">
        <v>14</v>
      </c>
      <c r="C58" s="23">
        <f>'[15]GNSP'!$C$76/100</f>
        <v>12.074502941000015</v>
      </c>
      <c r="D58" s="23">
        <f>'[15]GNSP'!$D$76/100</f>
        <v>81.93054251414476</v>
      </c>
      <c r="E58" s="23">
        <v>23.206626201</v>
      </c>
      <c r="F58" s="24">
        <f>'[15]GNSP'!$E$76</f>
        <v>44</v>
      </c>
      <c r="G58" s="24">
        <f>'[15]GNSP'!$F$76</f>
        <v>607</v>
      </c>
      <c r="H58" s="24">
        <v>335</v>
      </c>
      <c r="I58" s="24">
        <f>'[15]GNSP'!$G$76</f>
        <v>1373205</v>
      </c>
      <c r="J58" s="24">
        <f>'[15]GNSP'!$H$76</f>
        <v>7730169</v>
      </c>
      <c r="K58" s="24">
        <v>259110</v>
      </c>
    </row>
    <row r="59" spans="1:11" ht="13.5">
      <c r="A59" s="21">
        <v>12</v>
      </c>
      <c r="B59" s="25" t="s">
        <v>25</v>
      </c>
      <c r="C59" s="26"/>
      <c r="D59" s="26"/>
      <c r="E59" s="26"/>
      <c r="F59" s="27"/>
      <c r="G59" s="27"/>
      <c r="H59" s="27"/>
      <c r="I59" s="27"/>
      <c r="J59" s="27"/>
      <c r="K59" s="27"/>
    </row>
    <row r="60" spans="1:11" ht="13.5">
      <c r="A60" s="21"/>
      <c r="B60" s="22" t="s">
        <v>11</v>
      </c>
      <c r="C60" s="28">
        <f>'[10]ISP'!$C$56/100</f>
        <v>17.119</v>
      </c>
      <c r="D60" s="28">
        <f>'[10]ISP'!$D$56/100</f>
        <v>31.362289999999998</v>
      </c>
      <c r="E60" s="28">
        <v>8.01606</v>
      </c>
      <c r="F60" s="29">
        <f>'[10]ISP'!$E$56</f>
        <v>3110</v>
      </c>
      <c r="G60" s="29">
        <f>'[10]ISP'!$F$56</f>
        <v>4451</v>
      </c>
      <c r="H60" s="29">
        <v>2238</v>
      </c>
      <c r="I60" s="29"/>
      <c r="J60" s="29"/>
      <c r="K60" s="29"/>
    </row>
    <row r="61" spans="1:11" ht="13.5">
      <c r="A61" s="21"/>
      <c r="B61" s="22" t="s">
        <v>12</v>
      </c>
      <c r="C61" s="28">
        <f>'[10]INSP'!$C$56/100</f>
        <v>153.1409</v>
      </c>
      <c r="D61" s="28">
        <f>'[10]INSP'!$D$56/100</f>
        <v>911.2448300000001</v>
      </c>
      <c r="E61" s="28">
        <v>1067.6356449999998</v>
      </c>
      <c r="F61" s="29">
        <f>'[10]INSP'!$E$56</f>
        <v>42637</v>
      </c>
      <c r="G61" s="29">
        <f>'[10]INSP'!$F$56</f>
        <v>287286</v>
      </c>
      <c r="H61" s="29">
        <v>325896</v>
      </c>
      <c r="I61" s="29"/>
      <c r="J61" s="29"/>
      <c r="K61" s="29"/>
    </row>
    <row r="62" spans="1:11" ht="13.5">
      <c r="A62" s="21"/>
      <c r="B62" s="22" t="s">
        <v>13</v>
      </c>
      <c r="C62" s="23">
        <f>'[10]GSP'!$C$76/100</f>
        <v>4.7255</v>
      </c>
      <c r="D62" s="23">
        <f>'[10]GSP'!$D$76/100</f>
        <v>42.783100000000005</v>
      </c>
      <c r="E62" s="23">
        <v>69.98112</v>
      </c>
      <c r="F62" s="24">
        <f>'[10]GSP'!$E$76</f>
        <v>0</v>
      </c>
      <c r="G62" s="24">
        <f>'[10]GSP'!$F$76</f>
        <v>0</v>
      </c>
      <c r="H62" s="24">
        <v>166</v>
      </c>
      <c r="I62" s="24">
        <f>'[10]GSP'!$G$76</f>
        <v>1676</v>
      </c>
      <c r="J62" s="24">
        <f>'[10]GSP'!$H$76</f>
        <v>18158</v>
      </c>
      <c r="K62" s="24">
        <v>311588</v>
      </c>
    </row>
    <row r="63" spans="1:11" ht="13.5">
      <c r="A63" s="21"/>
      <c r="B63" s="22" t="s">
        <v>14</v>
      </c>
      <c r="C63" s="23">
        <f>'[10]GNSP'!$C$76/100</f>
        <v>56.848200000000006</v>
      </c>
      <c r="D63" s="23">
        <f>'[10]GNSP'!$D$76/100</f>
        <v>82.41629999999999</v>
      </c>
      <c r="E63" s="23">
        <v>0</v>
      </c>
      <c r="F63" s="24">
        <f>'[10]GNSP'!$E$76</f>
        <v>36</v>
      </c>
      <c r="G63" s="24">
        <f>'[10]GNSP'!$F$76</f>
        <v>191</v>
      </c>
      <c r="H63" s="24">
        <v>0</v>
      </c>
      <c r="I63" s="24">
        <f>'[10]GNSP'!$G$76</f>
        <v>233256</v>
      </c>
      <c r="J63" s="24">
        <f>'[10]GNSP'!$H$76</f>
        <v>586428</v>
      </c>
      <c r="K63" s="24">
        <v>0</v>
      </c>
    </row>
    <row r="64" spans="1:11" ht="13.5">
      <c r="A64" s="21">
        <v>13</v>
      </c>
      <c r="B64" s="25" t="s">
        <v>26</v>
      </c>
      <c r="C64" s="26"/>
      <c r="D64" s="26"/>
      <c r="E64" s="26"/>
      <c r="F64" s="27"/>
      <c r="G64" s="27"/>
      <c r="H64" s="27"/>
      <c r="I64" s="27"/>
      <c r="J64" s="27"/>
      <c r="K64" s="27"/>
    </row>
    <row r="65" spans="1:11" ht="13.5">
      <c r="A65" s="21"/>
      <c r="B65" s="22" t="s">
        <v>11</v>
      </c>
      <c r="C65" s="23">
        <f>'[11]ISP'!$C$56/100</f>
        <v>11.935239999999999</v>
      </c>
      <c r="D65" s="23">
        <f>'[11]ISP'!$D$56/100</f>
        <v>42.29256000000001</v>
      </c>
      <c r="E65" s="23">
        <v>51.6297357</v>
      </c>
      <c r="F65" s="24">
        <f>'[11]ISP'!$E$56</f>
        <v>3189</v>
      </c>
      <c r="G65" s="24">
        <f>'[11]ISP'!$F$56</f>
        <v>12017</v>
      </c>
      <c r="H65" s="24">
        <v>14617</v>
      </c>
      <c r="I65" s="24"/>
      <c r="J65" s="24"/>
      <c r="K65" s="24"/>
    </row>
    <row r="66" spans="1:11" ht="13.5">
      <c r="A66" s="21"/>
      <c r="B66" s="22" t="s">
        <v>12</v>
      </c>
      <c r="C66" s="23">
        <f>'[11]INSP'!$C$56/100</f>
        <v>11.6906032</v>
      </c>
      <c r="D66" s="23">
        <f>'[11]INSP'!$D$56/100</f>
        <v>64.88582401000001</v>
      </c>
      <c r="E66" s="23">
        <v>78.9506679</v>
      </c>
      <c r="F66" s="24">
        <f>'[11]INSP'!$E$56</f>
        <v>12599</v>
      </c>
      <c r="G66" s="24">
        <f>'[11]INSP'!$F$56</f>
        <v>72036</v>
      </c>
      <c r="H66" s="24">
        <v>95930</v>
      </c>
      <c r="I66" s="24"/>
      <c r="J66" s="24"/>
      <c r="K66" s="24"/>
    </row>
    <row r="67" spans="1:11" ht="13.5">
      <c r="A67" s="21"/>
      <c r="B67" s="22" t="s">
        <v>13</v>
      </c>
      <c r="C67" s="23">
        <f>'[11]GSP'!$C$76/100</f>
        <v>0</v>
      </c>
      <c r="D67" s="23">
        <f>'[11]GSP'!$D$76/100</f>
        <v>0</v>
      </c>
      <c r="E67" s="23">
        <v>0</v>
      </c>
      <c r="F67" s="24">
        <f>'[11]GSP'!$E$76</f>
        <v>0</v>
      </c>
      <c r="G67" s="24">
        <f>'[11]GSP'!$F$76</f>
        <v>0</v>
      </c>
      <c r="H67" s="24">
        <v>0</v>
      </c>
      <c r="I67" s="24">
        <f>'[11]GSP'!$G$76</f>
        <v>0</v>
      </c>
      <c r="J67" s="24">
        <f>'[11]GSP'!$H$76</f>
        <v>0</v>
      </c>
      <c r="K67" s="24">
        <v>0</v>
      </c>
    </row>
    <row r="68" spans="1:11" ht="13.5">
      <c r="A68" s="21"/>
      <c r="B68" s="22" t="s">
        <v>14</v>
      </c>
      <c r="C68" s="23">
        <f>'[11]GNSP'!$C$76/100</f>
        <v>0</v>
      </c>
      <c r="D68" s="23">
        <f>'[11]GNSP'!$D$76/100</f>
        <v>19.8318964957</v>
      </c>
      <c r="E68" s="23">
        <v>3.802809194</v>
      </c>
      <c r="F68" s="24">
        <f>'[11]GNSP'!$E$76</f>
        <v>0</v>
      </c>
      <c r="G68" s="24">
        <f>'[11]GNSP'!$F$76</f>
        <v>6</v>
      </c>
      <c r="H68" s="24">
        <v>16</v>
      </c>
      <c r="I68" s="24">
        <f>'[11]GNSP'!$G$76</f>
        <v>0</v>
      </c>
      <c r="J68" s="24">
        <f>'[11]GNSP'!$H$76</f>
        <v>2212630</v>
      </c>
      <c r="K68" s="24">
        <v>325067</v>
      </c>
    </row>
    <row r="69" spans="1:11" ht="13.5">
      <c r="A69" s="21">
        <v>14</v>
      </c>
      <c r="B69" s="25" t="s">
        <v>27</v>
      </c>
      <c r="C69" s="26"/>
      <c r="D69" s="26"/>
      <c r="E69" s="26"/>
      <c r="F69" s="27"/>
      <c r="G69" s="27"/>
      <c r="H69" s="27"/>
      <c r="I69" s="27"/>
      <c r="J69" s="27"/>
      <c r="K69" s="27"/>
    </row>
    <row r="70" spans="1:11" ht="13.5">
      <c r="A70" s="21"/>
      <c r="B70" s="22" t="s">
        <v>11</v>
      </c>
      <c r="C70" s="23">
        <f>'[6]ISP'!$C$56/100</f>
        <v>30.308899999999998</v>
      </c>
      <c r="D70" s="23">
        <f>'[6]ISP'!$D$56/100</f>
        <v>113.78820000000002</v>
      </c>
      <c r="E70" s="23">
        <v>135.2936</v>
      </c>
      <c r="F70" s="24">
        <f>'[6]ISP'!$E$56</f>
        <v>4174</v>
      </c>
      <c r="G70" s="24">
        <f>'[6]ISP'!$F$56</f>
        <v>17174</v>
      </c>
      <c r="H70" s="24">
        <v>21929</v>
      </c>
      <c r="I70" s="24"/>
      <c r="J70" s="24"/>
      <c r="K70" s="24"/>
    </row>
    <row r="71" spans="1:11" ht="13.5">
      <c r="A71" s="21"/>
      <c r="B71" s="22" t="s">
        <v>12</v>
      </c>
      <c r="C71" s="23">
        <f>'[6]INSP'!$C$56/100</f>
        <v>31.3717</v>
      </c>
      <c r="D71" s="23">
        <f>'[6]INSP'!$D$56/100</f>
        <v>269.1889</v>
      </c>
      <c r="E71" s="31">
        <v>177.2322</v>
      </c>
      <c r="F71" s="24">
        <f>'[6]INSP'!$E$56</f>
        <v>15840</v>
      </c>
      <c r="G71" s="24">
        <f>'[6]INSP'!$F$56</f>
        <v>122462</v>
      </c>
      <c r="H71" s="24">
        <v>104697</v>
      </c>
      <c r="I71" s="24"/>
      <c r="J71" s="24"/>
      <c r="K71" s="24"/>
    </row>
    <row r="72" spans="1:11" ht="13.5">
      <c r="A72" s="21"/>
      <c r="B72" s="22" t="s">
        <v>13</v>
      </c>
      <c r="C72" s="23">
        <f>'[6]GSP'!$C$76/100</f>
        <v>10.377481399999999</v>
      </c>
      <c r="D72" s="23">
        <f>'[6]GSP'!$D$76/100</f>
        <v>36.9700514</v>
      </c>
      <c r="E72" s="23">
        <v>0</v>
      </c>
      <c r="F72" s="24">
        <f>'[6]GSP'!$E$76</f>
        <v>3</v>
      </c>
      <c r="G72" s="24">
        <f>'[6]GSP'!$F$76</f>
        <v>4</v>
      </c>
      <c r="H72" s="24">
        <v>0</v>
      </c>
      <c r="I72" s="24">
        <f>'[6]GSP'!$G$76</f>
        <v>47722</v>
      </c>
      <c r="J72" s="24">
        <f>'[6]GSP'!$H$76</f>
        <v>147686</v>
      </c>
      <c r="K72" s="24">
        <v>0</v>
      </c>
    </row>
    <row r="73" spans="1:11" ht="13.5">
      <c r="A73" s="21"/>
      <c r="B73" s="22" t="s">
        <v>14</v>
      </c>
      <c r="C73" s="23">
        <f>'[6]GNSP'!$C$76/100</f>
        <v>0</v>
      </c>
      <c r="D73" s="23">
        <f>'[6]GNSP'!$D$76/100</f>
        <v>0.4726004</v>
      </c>
      <c r="E73" s="23">
        <v>0.6403</v>
      </c>
      <c r="F73" s="24">
        <f>'[6]GNSP'!$E$76</f>
        <v>0</v>
      </c>
      <c r="G73" s="24">
        <f>'[6]GNSP'!$F$76</f>
        <v>11</v>
      </c>
      <c r="H73" s="24">
        <v>4</v>
      </c>
      <c r="I73" s="24">
        <f>'[6]GNSP'!$G$76</f>
        <v>0</v>
      </c>
      <c r="J73" s="24">
        <f>'[6]GNSP'!$H$76</f>
        <v>61663</v>
      </c>
      <c r="K73" s="24">
        <v>44783</v>
      </c>
    </row>
    <row r="74" spans="1:11" ht="13.5">
      <c r="A74" s="21">
        <v>15</v>
      </c>
      <c r="B74" s="25" t="s">
        <v>28</v>
      </c>
      <c r="C74" s="26"/>
      <c r="D74" s="26"/>
      <c r="E74" s="23"/>
      <c r="F74" s="24"/>
      <c r="G74" s="24"/>
      <c r="H74" s="24"/>
      <c r="I74" s="24"/>
      <c r="J74" s="24"/>
      <c r="K74" s="24"/>
    </row>
    <row r="75" spans="1:11" ht="13.5">
      <c r="A75" s="21"/>
      <c r="B75" s="22" t="s">
        <v>11</v>
      </c>
      <c r="C75" s="23">
        <f>'[3]ISP'!$C$56/100</f>
        <v>0.8452595039999999</v>
      </c>
      <c r="D75" s="23">
        <f>'[3]ISP'!$D$56/100</f>
        <v>6.211066081999999</v>
      </c>
      <c r="E75" s="23">
        <v>5.568862815</v>
      </c>
      <c r="F75" s="24">
        <f>'[3]ISP'!$E$56</f>
        <v>10438</v>
      </c>
      <c r="G75" s="24">
        <f>'[3]ISP'!$F$56</f>
        <v>15576</v>
      </c>
      <c r="H75" s="24">
        <v>18071</v>
      </c>
      <c r="I75" s="24"/>
      <c r="J75" s="24"/>
      <c r="K75" s="24"/>
    </row>
    <row r="76" spans="1:11" ht="13.5">
      <c r="A76" s="21"/>
      <c r="B76" s="22" t="s">
        <v>12</v>
      </c>
      <c r="C76" s="23">
        <f>'[3]INSP'!$C$56/100</f>
        <v>99.44841374024328</v>
      </c>
      <c r="D76" s="23">
        <f>'[3]INSP'!$D$56/100</f>
        <v>405.32690179018056</v>
      </c>
      <c r="E76" s="23">
        <v>275.3410879108317</v>
      </c>
      <c r="F76" s="24">
        <f>'[3]INSP'!$E$56</f>
        <v>25740</v>
      </c>
      <c r="G76" s="24">
        <f>'[3]INSP'!$F$56</f>
        <v>163174</v>
      </c>
      <c r="H76" s="24">
        <v>193504</v>
      </c>
      <c r="I76" s="24"/>
      <c r="J76" s="24"/>
      <c r="K76" s="24"/>
    </row>
    <row r="77" spans="1:11" ht="13.5">
      <c r="A77" s="21"/>
      <c r="B77" s="22" t="s">
        <v>13</v>
      </c>
      <c r="C77" s="23">
        <f>'[3]GSP'!$C$76/100</f>
        <v>3.5587052429700003</v>
      </c>
      <c r="D77" s="23">
        <f>'[3]GSP'!$D$76/100</f>
        <v>26.134355292638137</v>
      </c>
      <c r="E77" s="23">
        <v>11.674231390445062</v>
      </c>
      <c r="F77" s="24">
        <f>'[3]GSP'!$E$76</f>
        <v>1</v>
      </c>
      <c r="G77" s="24">
        <f>'[3]GSP'!$F$76</f>
        <v>8</v>
      </c>
      <c r="H77" s="24">
        <v>4</v>
      </c>
      <c r="I77" s="24">
        <f>'[3]GSP'!$G$76</f>
        <v>16807</v>
      </c>
      <c r="J77" s="24">
        <f>'[3]GSP'!$H$76</f>
        <v>31016</v>
      </c>
      <c r="K77" s="24">
        <v>44550</v>
      </c>
    </row>
    <row r="78" spans="1:11" ht="13.5">
      <c r="A78" s="33"/>
      <c r="B78" s="34" t="s">
        <v>14</v>
      </c>
      <c r="C78" s="35">
        <f>'[3]GNSP'!$C$76/100</f>
        <v>0</v>
      </c>
      <c r="D78" s="35">
        <f>'[3]GNSP'!$D$76/100</f>
        <v>0</v>
      </c>
      <c r="E78" s="35">
        <v>0</v>
      </c>
      <c r="F78" s="36">
        <f>'[3]GNSP'!$E$76</f>
        <v>0</v>
      </c>
      <c r="G78" s="36">
        <f>'[3]GNSP'!$F$76</f>
        <v>0</v>
      </c>
      <c r="H78" s="36">
        <v>0</v>
      </c>
      <c r="I78" s="36">
        <f>'[3]GNSP'!$G$76</f>
        <v>0</v>
      </c>
      <c r="J78" s="36">
        <f>'[3]GNSP'!$H$76</f>
        <v>0</v>
      </c>
      <c r="K78" s="36">
        <v>0</v>
      </c>
    </row>
    <row r="79" spans="1:11" ht="13.5">
      <c r="A79" s="21">
        <v>16</v>
      </c>
      <c r="B79" s="25" t="s">
        <v>29</v>
      </c>
      <c r="C79" s="26"/>
      <c r="D79" s="26"/>
      <c r="E79" s="39"/>
      <c r="F79" s="24"/>
      <c r="G79" s="24"/>
      <c r="H79" s="24"/>
      <c r="I79" s="24"/>
      <c r="J79" s="24"/>
      <c r="K79" s="24"/>
    </row>
    <row r="80" spans="1:11" ht="13.5">
      <c r="A80" s="21"/>
      <c r="B80" s="22" t="s">
        <v>11</v>
      </c>
      <c r="C80" s="23">
        <f>'[17]ISP'!$C$56/100</f>
        <v>2.299405137</v>
      </c>
      <c r="D80" s="23">
        <f>'[17]ISP'!$D$56/100</f>
        <v>9.034014037</v>
      </c>
      <c r="E80" s="39">
        <v>5.2429527</v>
      </c>
      <c r="F80" s="24">
        <f>'[17]ISP'!$E$56</f>
        <v>290</v>
      </c>
      <c r="G80" s="24">
        <f>'[17]ISP'!$F$56</f>
        <v>1297</v>
      </c>
      <c r="H80" s="24">
        <v>1079</v>
      </c>
      <c r="I80" s="24"/>
      <c r="J80" s="24"/>
      <c r="K80" s="24"/>
    </row>
    <row r="81" spans="1:11" ht="13.5">
      <c r="A81" s="21"/>
      <c r="B81" s="22" t="s">
        <v>12</v>
      </c>
      <c r="C81" s="23">
        <f>'[17]INSP'!$C$56/100</f>
        <v>116.63686382099762</v>
      </c>
      <c r="D81" s="23">
        <f>'[17]INSP'!$D$56/100</f>
        <v>445.022975678</v>
      </c>
      <c r="E81" s="39">
        <v>132.71245328700002</v>
      </c>
      <c r="F81" s="24">
        <f>'[17]INSP'!$E$56</f>
        <v>83575</v>
      </c>
      <c r="G81" s="24">
        <f>'[17]INSP'!$F$56</f>
        <v>334396</v>
      </c>
      <c r="H81" s="24">
        <v>102851</v>
      </c>
      <c r="I81" s="24"/>
      <c r="J81" s="24"/>
      <c r="K81" s="24"/>
    </row>
    <row r="82" spans="1:11" ht="13.5">
      <c r="A82" s="21"/>
      <c r="B82" s="22" t="s">
        <v>13</v>
      </c>
      <c r="C82" s="23">
        <f>'[17]GSP'!$C$76/100</f>
        <v>0.040595268000000004</v>
      </c>
      <c r="D82" s="23">
        <f>'[17]GSP'!$D$76/100</f>
        <v>0.11247128277</v>
      </c>
      <c r="E82" s="39">
        <v>0.126085421137</v>
      </c>
      <c r="F82" s="24">
        <f>'[17]GSP'!$E$76</f>
        <v>0</v>
      </c>
      <c r="G82" s="24">
        <f>'[17]GSP'!$F$76</f>
        <v>1</v>
      </c>
      <c r="H82" s="24">
        <v>1</v>
      </c>
      <c r="I82" s="24">
        <f>'[17]GSP'!$G$76</f>
        <v>700</v>
      </c>
      <c r="J82" s="24">
        <f>'[17]GSP'!$H$76</f>
        <v>1917</v>
      </c>
      <c r="K82" s="24">
        <v>671</v>
      </c>
    </row>
    <row r="83" spans="1:11" ht="13.5">
      <c r="A83" s="33"/>
      <c r="B83" s="34" t="s">
        <v>14</v>
      </c>
      <c r="C83" s="35">
        <f>'[17]GNSP'!$C$76/100</f>
        <v>9.60060034763014</v>
      </c>
      <c r="D83" s="35">
        <f>'[17]GNSP'!$D$76/100</f>
        <v>31.655433762442154</v>
      </c>
      <c r="E83" s="41">
        <v>14.360605447742621</v>
      </c>
      <c r="F83" s="36">
        <f>'[17]GNSP'!$E$76</f>
        <v>18</v>
      </c>
      <c r="G83" s="36">
        <f>'[17]GNSP'!$F$76</f>
        <v>111</v>
      </c>
      <c r="H83" s="36">
        <v>82</v>
      </c>
      <c r="I83" s="36">
        <f>'[17]GNSP'!$G$76</f>
        <v>474679</v>
      </c>
      <c r="J83" s="36">
        <f>'[17]GNSP'!$H$76</f>
        <v>2916319</v>
      </c>
      <c r="K83" s="36">
        <v>265867</v>
      </c>
    </row>
    <row r="84" spans="1:20" s="38" customFormat="1" ht="13.5">
      <c r="A84" s="21">
        <v>17</v>
      </c>
      <c r="B84" s="25" t="s">
        <v>30</v>
      </c>
      <c r="C84" s="26"/>
      <c r="D84" s="26"/>
      <c r="E84" s="39"/>
      <c r="F84" s="24"/>
      <c r="G84" s="24"/>
      <c r="H84" s="40"/>
      <c r="I84" s="24"/>
      <c r="J84" s="24"/>
      <c r="K84" s="40"/>
      <c r="L84" s="37"/>
      <c r="M84" s="37"/>
      <c r="N84" s="37"/>
      <c r="O84" s="15"/>
      <c r="P84" s="37"/>
      <c r="Q84" s="37"/>
      <c r="R84" s="37"/>
      <c r="S84" s="37"/>
      <c r="T84" s="42"/>
    </row>
    <row r="85" spans="1:20" s="38" customFormat="1" ht="13.5">
      <c r="A85" s="21"/>
      <c r="B85" s="22" t="s">
        <v>11</v>
      </c>
      <c r="C85" s="23">
        <f>+'[4]ISP'!$C$56/100</f>
        <v>39.235483275</v>
      </c>
      <c r="D85" s="23">
        <f>+'[4]ISP'!$D$56/100</f>
        <v>115.02335623</v>
      </c>
      <c r="E85" s="39">
        <v>132.5666</v>
      </c>
      <c r="F85" s="24">
        <f>+'[4]ISP'!$E$56</f>
        <v>4076</v>
      </c>
      <c r="G85" s="24">
        <f>+'[4]ISP'!$F$56</f>
        <v>15841</v>
      </c>
      <c r="H85" s="40">
        <v>21008</v>
      </c>
      <c r="I85" s="24"/>
      <c r="J85" s="24"/>
      <c r="K85" s="40"/>
      <c r="L85" s="37"/>
      <c r="M85" s="37"/>
      <c r="N85" s="37"/>
      <c r="O85" s="37"/>
      <c r="P85" s="37"/>
      <c r="Q85" s="37"/>
      <c r="R85" s="37"/>
      <c r="S85" s="37"/>
      <c r="T85" s="42"/>
    </row>
    <row r="86" spans="1:20" s="38" customFormat="1" ht="13.5">
      <c r="A86" s="21"/>
      <c r="B86" s="22" t="s">
        <v>12</v>
      </c>
      <c r="C86" s="23">
        <f>+'[4]INSP'!$C$56/100</f>
        <v>76.55104701200001</v>
      </c>
      <c r="D86" s="23">
        <f>+'[4]INSP'!$D$56/100</f>
        <v>285.42247530900005</v>
      </c>
      <c r="E86" s="39">
        <v>184.18699999999998</v>
      </c>
      <c r="F86" s="24">
        <f>+'[4]INSP'!$E$56</f>
        <v>20080</v>
      </c>
      <c r="G86" s="24">
        <f>+'[4]INSP'!$F$56</f>
        <v>80923</v>
      </c>
      <c r="H86" s="40">
        <v>62993</v>
      </c>
      <c r="I86" s="24"/>
      <c r="J86" s="24"/>
      <c r="K86" s="40"/>
      <c r="L86" s="37"/>
      <c r="M86" s="37"/>
      <c r="N86" s="37"/>
      <c r="O86" s="37"/>
      <c r="P86" s="37"/>
      <c r="Q86" s="37"/>
      <c r="R86" s="37"/>
      <c r="S86" s="37"/>
      <c r="T86" s="42"/>
    </row>
    <row r="87" spans="1:20" s="38" customFormat="1" ht="13.5">
      <c r="A87" s="21"/>
      <c r="B87" s="22" t="s">
        <v>13</v>
      </c>
      <c r="C87" s="23">
        <f>+'[4]GSP'!$C$76/100</f>
        <v>0</v>
      </c>
      <c r="D87" s="23">
        <f>+'[4]GSP'!$D$76/100</f>
        <v>0</v>
      </c>
      <c r="E87" s="39">
        <v>0</v>
      </c>
      <c r="F87" s="24">
        <f>+'[4]GSP'!$E$76</f>
        <v>0</v>
      </c>
      <c r="G87" s="24">
        <f>+'[4]GSP'!$F$76</f>
        <v>0</v>
      </c>
      <c r="H87" s="40">
        <v>0</v>
      </c>
      <c r="I87" s="24">
        <f>+'[4]GSP'!$G$76</f>
        <v>0</v>
      </c>
      <c r="J87" s="24">
        <f>+'[4]GSP'!$H$76</f>
        <v>0</v>
      </c>
      <c r="K87" s="40">
        <v>0</v>
      </c>
      <c r="L87" s="37"/>
      <c r="M87" s="37"/>
      <c r="N87" s="37"/>
      <c r="O87" s="37"/>
      <c r="P87" s="37"/>
      <c r="Q87" s="37"/>
      <c r="R87" s="37"/>
      <c r="S87" s="37"/>
      <c r="T87" s="42"/>
    </row>
    <row r="88" spans="1:20" s="38" customFormat="1" ht="13.5">
      <c r="A88" s="21"/>
      <c r="B88" s="22" t="s">
        <v>14</v>
      </c>
      <c r="C88" s="23">
        <f>+'[4]GNSP'!$C$76/100</f>
        <v>0.024933234</v>
      </c>
      <c r="D88" s="23">
        <f>+'[4]GNSP'!$D$76/100</f>
        <v>0.11023275399999999</v>
      </c>
      <c r="E88" s="39">
        <v>0.029734956</v>
      </c>
      <c r="F88" s="24">
        <f>+'[4]GNSP'!$E$76</f>
        <v>0</v>
      </c>
      <c r="G88" s="24">
        <f>+'[4]GNSP'!$F$76</f>
        <v>5</v>
      </c>
      <c r="H88" s="40">
        <v>2</v>
      </c>
      <c r="I88" s="24">
        <f>+'[4]GNSP'!$G$76</f>
        <v>6532</v>
      </c>
      <c r="J88" s="24">
        <f>+'[4]GNSP'!$H$76</f>
        <v>41442</v>
      </c>
      <c r="K88" s="40">
        <v>22602</v>
      </c>
      <c r="L88" s="37"/>
      <c r="M88" s="37"/>
      <c r="N88" s="37"/>
      <c r="O88" s="37"/>
      <c r="P88" s="37"/>
      <c r="Q88" s="37"/>
      <c r="R88" s="37"/>
      <c r="S88" s="37"/>
      <c r="T88" s="42"/>
    </row>
    <row r="89" spans="1:20" s="38" customFormat="1" ht="13.5">
      <c r="A89" s="21">
        <v>18</v>
      </c>
      <c r="B89" s="25" t="s">
        <v>31</v>
      </c>
      <c r="C89" s="26"/>
      <c r="D89" s="26"/>
      <c r="E89" s="39"/>
      <c r="F89" s="24"/>
      <c r="G89" s="24"/>
      <c r="H89" s="40"/>
      <c r="I89" s="24"/>
      <c r="J89" s="24"/>
      <c r="K89" s="40"/>
      <c r="L89" s="37"/>
      <c r="M89" s="37"/>
      <c r="N89" s="37"/>
      <c r="O89" s="15"/>
      <c r="P89" s="37"/>
      <c r="Q89" s="37"/>
      <c r="R89" s="37"/>
      <c r="S89" s="37"/>
      <c r="T89" s="42"/>
    </row>
    <row r="90" spans="1:11" ht="13.5">
      <c r="A90" s="43"/>
      <c r="B90" s="44" t="s">
        <v>11</v>
      </c>
      <c r="C90" s="45">
        <f>+'[12]ISP'!$C$56/100</f>
        <v>2.923871</v>
      </c>
      <c r="D90" s="45">
        <f>+'[12]ISP'!$D$56/100</f>
        <v>11.9750035</v>
      </c>
      <c r="E90" s="46">
        <v>7.589495</v>
      </c>
      <c r="F90" s="47">
        <f>+'[12]ISP'!$E$56</f>
        <v>118</v>
      </c>
      <c r="G90" s="47">
        <f>+'[12]ISP'!$F$56</f>
        <v>581</v>
      </c>
      <c r="H90" s="48">
        <v>499</v>
      </c>
      <c r="I90" s="47"/>
      <c r="J90" s="47"/>
      <c r="K90" s="48"/>
    </row>
    <row r="91" spans="1:11" ht="13.5">
      <c r="A91" s="43"/>
      <c r="B91" s="22" t="s">
        <v>12</v>
      </c>
      <c r="C91" s="23">
        <f>+'[12]INSP'!$C$56/100</f>
        <v>112.78833680000498</v>
      </c>
      <c r="D91" s="23">
        <f>+'[12]INSP'!$D$56/100</f>
        <v>621.7022880920044</v>
      </c>
      <c r="E91" s="39">
        <v>291.1239672</v>
      </c>
      <c r="F91" s="24">
        <f>+'[12]INSP'!$E$56</f>
        <v>20558</v>
      </c>
      <c r="G91" s="24">
        <f>+'[12]INSP'!$F$56</f>
        <v>99275</v>
      </c>
      <c r="H91" s="40">
        <v>35230</v>
      </c>
      <c r="I91" s="24"/>
      <c r="J91" s="24"/>
      <c r="K91" s="40"/>
    </row>
    <row r="92" spans="1:11" ht="13.5">
      <c r="A92" s="43"/>
      <c r="B92" s="34" t="s">
        <v>13</v>
      </c>
      <c r="C92" s="35">
        <f>+'[12]GSP'!$C$76/100</f>
        <v>1.9758000000000002</v>
      </c>
      <c r="D92" s="35">
        <f>+'[12]GSP'!$D$76/100</f>
        <v>6.5151</v>
      </c>
      <c r="E92" s="41">
        <v>0</v>
      </c>
      <c r="F92" s="36">
        <f>+'[12]GSP'!$E$76</f>
        <v>0</v>
      </c>
      <c r="G92" s="36">
        <f>+'[12]GSP'!$F$76</f>
        <v>4</v>
      </c>
      <c r="H92" s="49">
        <v>0</v>
      </c>
      <c r="I92" s="36">
        <f>+'[12]GSP'!$G$76</f>
        <v>1093</v>
      </c>
      <c r="J92" s="36">
        <f>+'[12]GSP'!$H$76</f>
        <v>3863</v>
      </c>
      <c r="K92" s="40">
        <v>0</v>
      </c>
    </row>
    <row r="93" spans="1:22" s="38" customFormat="1" ht="13.5">
      <c r="A93" s="21"/>
      <c r="B93" s="22" t="s">
        <v>14</v>
      </c>
      <c r="C93" s="23">
        <f>+'[12]GNSP'!$C$76/100</f>
        <v>0.0732</v>
      </c>
      <c r="D93" s="23">
        <f>+'[12]GNSP'!$D$76/100</f>
        <v>0.0732</v>
      </c>
      <c r="E93" s="39">
        <v>0.023399999999999997</v>
      </c>
      <c r="F93" s="24">
        <f>+'[12]GNSP'!$E$76</f>
        <v>1</v>
      </c>
      <c r="G93" s="24">
        <f>+'[12]GNSP'!$F$76</f>
        <v>1</v>
      </c>
      <c r="H93" s="40">
        <v>1</v>
      </c>
      <c r="I93" s="24">
        <f>+'[12]GNSP'!$G$76</f>
        <v>8073</v>
      </c>
      <c r="J93" s="24">
        <f>+'[12]GNSP'!$H$76</f>
        <v>8073</v>
      </c>
      <c r="K93" s="40">
        <v>2586</v>
      </c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42"/>
    </row>
    <row r="94" spans="1:21" ht="13.5">
      <c r="A94" s="43">
        <v>19</v>
      </c>
      <c r="B94" s="50" t="s">
        <v>32</v>
      </c>
      <c r="C94" s="18"/>
      <c r="D94" s="18"/>
      <c r="E94" s="51"/>
      <c r="F94" s="52"/>
      <c r="G94" s="52"/>
      <c r="H94" s="48"/>
      <c r="I94" s="52"/>
      <c r="J94" s="52"/>
      <c r="K94" s="48"/>
      <c r="L94" s="37"/>
      <c r="M94" s="37"/>
      <c r="N94" s="37"/>
      <c r="P94" s="37"/>
      <c r="Q94" s="37"/>
      <c r="R94" s="37"/>
      <c r="S94" s="37"/>
      <c r="T94" s="37"/>
      <c r="U94" s="37"/>
    </row>
    <row r="95" spans="1:21" ht="13.5">
      <c r="A95" s="43"/>
      <c r="B95" s="22" t="s">
        <v>11</v>
      </c>
      <c r="C95" s="23">
        <f>+'[1]ISP'!$C$56/100</f>
        <v>2.470086708197</v>
      </c>
      <c r="D95" s="23">
        <f>+'[1]ISP'!$D$56/100</f>
        <v>3.8970468491970003</v>
      </c>
      <c r="E95" s="39">
        <v>2.301810587224</v>
      </c>
      <c r="F95" s="24">
        <f>+'[1]ISP'!$E$56</f>
        <v>4672</v>
      </c>
      <c r="G95" s="24">
        <f>+'[1]ISP'!$F$56</f>
        <v>4913</v>
      </c>
      <c r="H95" s="40">
        <v>1193</v>
      </c>
      <c r="I95" s="24"/>
      <c r="J95" s="24"/>
      <c r="K95" s="40"/>
      <c r="L95" s="37"/>
      <c r="M95" s="37"/>
      <c r="N95" s="37"/>
      <c r="O95" s="37"/>
      <c r="P95" s="37"/>
      <c r="Q95" s="37"/>
      <c r="R95" s="37"/>
      <c r="S95" s="37"/>
      <c r="T95" s="37"/>
      <c r="U95" s="37"/>
    </row>
    <row r="96" spans="1:21" ht="13.5">
      <c r="A96" s="43"/>
      <c r="B96" s="22" t="s">
        <v>12</v>
      </c>
      <c r="C96" s="23">
        <f>+'[1]INSP'!$C$56/100</f>
        <v>39.56125315399996</v>
      </c>
      <c r="D96" s="23">
        <f>+'[1]INSP'!$D$56/100</f>
        <v>146.41854142599996</v>
      </c>
      <c r="E96" s="39">
        <v>28.907857760776004</v>
      </c>
      <c r="F96" s="24">
        <f>+'[1]INSP'!$E$56</f>
        <v>9572</v>
      </c>
      <c r="G96" s="24">
        <f>+'[1]INSP'!$F$56</f>
        <v>44947</v>
      </c>
      <c r="H96" s="40">
        <v>22392</v>
      </c>
      <c r="I96" s="24"/>
      <c r="J96" s="24"/>
      <c r="K96" s="40"/>
      <c r="L96" s="37"/>
      <c r="M96" s="37"/>
      <c r="N96" s="37"/>
      <c r="O96" s="37"/>
      <c r="P96" s="37"/>
      <c r="Q96" s="37"/>
      <c r="R96" s="37"/>
      <c r="S96" s="37"/>
      <c r="T96" s="37"/>
      <c r="U96" s="37"/>
    </row>
    <row r="97" spans="1:21" ht="13.5">
      <c r="A97" s="43"/>
      <c r="B97" s="22" t="s">
        <v>13</v>
      </c>
      <c r="C97" s="23">
        <f>+'[1]GSP'!$C$76/100</f>
        <v>0.0542803</v>
      </c>
      <c r="D97" s="23">
        <f>+'[1]GSP'!$D$76/100</f>
        <v>0.0542803</v>
      </c>
      <c r="E97" s="39">
        <v>0.00032549499999999997</v>
      </c>
      <c r="F97" s="24">
        <f>+'[1]GSP'!$E$76</f>
        <v>3</v>
      </c>
      <c r="G97" s="24">
        <f>+'[1]GSP'!$F$76</f>
        <v>3</v>
      </c>
      <c r="H97" s="40">
        <v>2</v>
      </c>
      <c r="I97" s="24">
        <f>+'[1]GSP'!$G$76</f>
        <v>7632</v>
      </c>
      <c r="J97" s="24">
        <f>+'[1]GSP'!$H$76</f>
        <v>7632</v>
      </c>
      <c r="K97" s="40">
        <v>2745</v>
      </c>
      <c r="L97" s="37"/>
      <c r="M97" s="37"/>
      <c r="N97" s="37"/>
      <c r="O97" s="37"/>
      <c r="P97" s="37"/>
      <c r="Q97" s="37"/>
      <c r="R97" s="37"/>
      <c r="S97" s="37"/>
      <c r="T97" s="37"/>
      <c r="U97" s="37"/>
    </row>
    <row r="98" spans="1:21" ht="13.5">
      <c r="A98" s="43"/>
      <c r="B98" s="34" t="s">
        <v>14</v>
      </c>
      <c r="C98" s="35">
        <f>+'[1]GNSP'!$C$76/100</f>
        <v>-0.003580445</v>
      </c>
      <c r="D98" s="35">
        <f>+'[1]GNSP'!$D$76/100</f>
        <v>0</v>
      </c>
      <c r="E98" s="41">
        <v>0</v>
      </c>
      <c r="F98" s="36">
        <f>+'[1]GNSP'!$E$76</f>
        <v>0</v>
      </c>
      <c r="G98" s="36">
        <f>+'[1]GNSP'!$F$76</f>
        <v>0</v>
      </c>
      <c r="H98" s="49">
        <v>0</v>
      </c>
      <c r="I98" s="36">
        <f>+'[1]GNSP'!$G$76</f>
        <v>0</v>
      </c>
      <c r="J98" s="36">
        <f>+'[1]GNSP'!$H$76</f>
        <v>0</v>
      </c>
      <c r="K98" s="40">
        <v>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</row>
    <row r="99" spans="1:22" s="38" customFormat="1" ht="13.5">
      <c r="A99" s="21">
        <v>20</v>
      </c>
      <c r="B99" s="53" t="s">
        <v>33</v>
      </c>
      <c r="C99" s="23"/>
      <c r="D99" s="23"/>
      <c r="E99" s="39"/>
      <c r="F99" s="24"/>
      <c r="G99" s="24"/>
      <c r="H99" s="40"/>
      <c r="I99" s="24"/>
      <c r="J99" s="24"/>
      <c r="K99" s="40"/>
      <c r="L99" s="37"/>
      <c r="M99" s="37"/>
      <c r="N99" s="37"/>
      <c r="O99" s="15"/>
      <c r="P99" s="37"/>
      <c r="Q99" s="37"/>
      <c r="R99" s="37"/>
      <c r="S99" s="37"/>
      <c r="T99" s="37"/>
      <c r="U99" s="37"/>
      <c r="V99" s="42"/>
    </row>
    <row r="100" spans="1:22" s="38" customFormat="1" ht="13.5">
      <c r="A100" s="21"/>
      <c r="B100" s="22" t="s">
        <v>11</v>
      </c>
      <c r="C100" s="23">
        <f>+'[16]ISP'!$C$56/100</f>
        <v>0.9175976</v>
      </c>
      <c r="D100" s="23">
        <f>+'[16]ISP'!$D$56/100</f>
        <v>1.3774874</v>
      </c>
      <c r="E100" s="39">
        <v>0</v>
      </c>
      <c r="F100" s="24">
        <f>+'[16]ISP'!$E$56</f>
        <v>128</v>
      </c>
      <c r="G100" s="24">
        <f>+'[16]ISP'!$F$56</f>
        <v>192</v>
      </c>
      <c r="H100" s="40">
        <v>0</v>
      </c>
      <c r="I100" s="24"/>
      <c r="J100" s="24"/>
      <c r="K100" s="40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42"/>
    </row>
    <row r="101" spans="1:22" s="38" customFormat="1" ht="13.5">
      <c r="A101" s="21"/>
      <c r="B101" s="22" t="s">
        <v>12</v>
      </c>
      <c r="C101" s="23">
        <f>+'[16]INSP'!$C$56/100</f>
        <v>8.910263800000001</v>
      </c>
      <c r="D101" s="23">
        <f>+'[16]INSP'!$D$56/100</f>
        <v>35.9695542</v>
      </c>
      <c r="E101" s="39">
        <v>3.3825519219999993</v>
      </c>
      <c r="F101" s="24">
        <f>+'[16]INSP'!$E$56</f>
        <v>3585</v>
      </c>
      <c r="G101" s="24">
        <f>+'[16]INSP'!$F$56</f>
        <v>19292</v>
      </c>
      <c r="H101" s="40">
        <v>2795</v>
      </c>
      <c r="I101" s="24"/>
      <c r="J101" s="24"/>
      <c r="K101" s="40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42"/>
    </row>
    <row r="102" spans="1:22" s="38" customFormat="1" ht="13.5">
      <c r="A102" s="21"/>
      <c r="B102" s="22" t="s">
        <v>13</v>
      </c>
      <c r="C102" s="23">
        <f>+'[16]GSP'!$C$76/100</f>
        <v>0</v>
      </c>
      <c r="D102" s="23">
        <f>+'[16]GSP'!$D$76/100</f>
        <v>0</v>
      </c>
      <c r="E102" s="39">
        <v>0</v>
      </c>
      <c r="F102" s="24">
        <f>+'[16]GSP'!$E$76</f>
        <v>0</v>
      </c>
      <c r="G102" s="24">
        <f>+'[16]GSP'!$F$76</f>
        <v>0</v>
      </c>
      <c r="H102" s="40">
        <v>0</v>
      </c>
      <c r="I102" s="24">
        <f>+'[16]GSP'!$G$76</f>
        <v>0</v>
      </c>
      <c r="J102" s="24">
        <f>+'[16]GSP'!$H$76</f>
        <v>0</v>
      </c>
      <c r="K102" s="40">
        <v>0</v>
      </c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42"/>
    </row>
    <row r="103" spans="1:11" ht="13.5">
      <c r="A103" s="43"/>
      <c r="B103" s="54" t="s">
        <v>14</v>
      </c>
      <c r="C103" s="55">
        <f>+'[16]GNSP'!$C$76/100</f>
        <v>0.01034063</v>
      </c>
      <c r="D103" s="55">
        <f>+'[16]GNSP'!$D$76/100</f>
        <v>0.01034063</v>
      </c>
      <c r="E103" s="51">
        <v>0.006515</v>
      </c>
      <c r="F103" s="52">
        <f>+'[16]GNSP'!$E$76</f>
        <v>1</v>
      </c>
      <c r="G103" s="52">
        <f>+'[16]GNSP'!$F$76</f>
        <v>1</v>
      </c>
      <c r="H103" s="48">
        <v>1</v>
      </c>
      <c r="I103" s="52">
        <f>+'[16]GNSP'!$G$76</f>
        <v>7500</v>
      </c>
      <c r="J103" s="52">
        <f>+'[16]GNSP'!$H$76</f>
        <v>7500</v>
      </c>
      <c r="K103" s="40">
        <v>2602</v>
      </c>
    </row>
    <row r="104" spans="1:22" s="38" customFormat="1" ht="13.5">
      <c r="A104" s="21">
        <v>21</v>
      </c>
      <c r="B104" s="53" t="s">
        <v>34</v>
      </c>
      <c r="C104" s="23"/>
      <c r="D104" s="23"/>
      <c r="E104" s="39"/>
      <c r="F104" s="24"/>
      <c r="G104" s="24"/>
      <c r="H104" s="40"/>
      <c r="I104" s="24"/>
      <c r="J104" s="24"/>
      <c r="K104" s="40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42"/>
    </row>
    <row r="105" spans="1:22" s="38" customFormat="1" ht="13.5">
      <c r="A105" s="21"/>
      <c r="B105" s="22" t="s">
        <v>11</v>
      </c>
      <c r="C105" s="23">
        <f>+'[19]ISP'!$C$56/100</f>
        <v>58.61534380000001</v>
      </c>
      <c r="D105" s="23">
        <f>+'[19]ISP'!$D$56/100</f>
        <v>239.06664379999998</v>
      </c>
      <c r="E105" s="39">
        <v>14.6998</v>
      </c>
      <c r="F105" s="24">
        <f>+'[19]ISP'!$E$56</f>
        <v>4027</v>
      </c>
      <c r="G105" s="24">
        <f>+'[19]ISP'!$F$56</f>
        <v>23227</v>
      </c>
      <c r="H105" s="40">
        <v>2206</v>
      </c>
      <c r="I105" s="24"/>
      <c r="J105" s="24"/>
      <c r="K105" s="40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42"/>
    </row>
    <row r="106" spans="1:22" s="38" customFormat="1" ht="13.5">
      <c r="A106" s="21"/>
      <c r="B106" s="22" t="s">
        <v>12</v>
      </c>
      <c r="C106" s="23">
        <f>+'[19]INSP'!$C$56/100</f>
        <v>64.72189999999999</v>
      </c>
      <c r="D106" s="23">
        <f>+'[19]INSP'!$D$56/100</f>
        <v>250.9823</v>
      </c>
      <c r="E106" s="39">
        <v>32.256400000000006</v>
      </c>
      <c r="F106" s="24">
        <f>+'[19]INSP'!$E$56</f>
        <v>17997</v>
      </c>
      <c r="G106" s="24">
        <f>+'[19]INSP'!$F$56</f>
        <v>84995</v>
      </c>
      <c r="H106" s="40">
        <v>11039</v>
      </c>
      <c r="I106" s="24"/>
      <c r="J106" s="24"/>
      <c r="K106" s="40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42"/>
    </row>
    <row r="107" spans="1:22" s="38" customFormat="1" ht="13.5">
      <c r="A107" s="21"/>
      <c r="B107" s="22" t="s">
        <v>13</v>
      </c>
      <c r="C107" s="23">
        <f>+'[19]GSP'!$C$76/100</f>
        <v>12.1477</v>
      </c>
      <c r="D107" s="23">
        <f>+'[19]GSP'!$D$76/100</f>
        <v>25.7921</v>
      </c>
      <c r="E107" s="39">
        <v>4.2520999999999995</v>
      </c>
      <c r="F107" s="24">
        <f>+'[19]GSP'!$E$76</f>
        <v>2</v>
      </c>
      <c r="G107" s="24">
        <f>+'[19]GSP'!$F$76</f>
        <v>7</v>
      </c>
      <c r="H107" s="40">
        <v>2</v>
      </c>
      <c r="I107" s="24">
        <f>+'[19]GSP'!$G$76</f>
        <v>8535</v>
      </c>
      <c r="J107" s="24">
        <f>+'[19]GSP'!$H$76</f>
        <v>22754</v>
      </c>
      <c r="K107" s="40">
        <v>4101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42"/>
    </row>
    <row r="108" spans="1:11" ht="13.5">
      <c r="A108" s="43"/>
      <c r="B108" s="54" t="s">
        <v>14</v>
      </c>
      <c r="C108" s="55">
        <f>+'[19]GNSP'!$C$76/100</f>
        <v>0.8733000000000001</v>
      </c>
      <c r="D108" s="55">
        <f>+'[19]GNSP'!$D$76/100</f>
        <v>3.6508</v>
      </c>
      <c r="E108" s="51">
        <v>0.5465</v>
      </c>
      <c r="F108" s="52">
        <f>+'[19]GNSP'!$E$76</f>
        <v>17</v>
      </c>
      <c r="G108" s="52">
        <f>+'[19]GNSP'!$F$76</f>
        <v>33</v>
      </c>
      <c r="H108" s="48">
        <v>2</v>
      </c>
      <c r="I108" s="52">
        <f>+'[19]GNSP'!$G$76</f>
        <v>16987</v>
      </c>
      <c r="J108" s="52">
        <f>+'[19]GNSP'!$H$76</f>
        <v>48300</v>
      </c>
      <c r="K108" s="48">
        <v>5587</v>
      </c>
    </row>
    <row r="109" spans="1:22" s="38" customFormat="1" ht="13.5">
      <c r="A109" s="21">
        <v>22</v>
      </c>
      <c r="B109" s="53" t="s">
        <v>35</v>
      </c>
      <c r="C109" s="23"/>
      <c r="D109" s="23"/>
      <c r="E109" s="39"/>
      <c r="F109" s="24"/>
      <c r="G109" s="24"/>
      <c r="H109" s="40"/>
      <c r="I109" s="24"/>
      <c r="J109" s="24"/>
      <c r="K109" s="40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42"/>
    </row>
    <row r="110" spans="1:22" s="38" customFormat="1" ht="13.5">
      <c r="A110" s="21"/>
      <c r="B110" s="22" t="s">
        <v>11</v>
      </c>
      <c r="C110" s="23">
        <f>+'[14]ISP'!$C$56/100</f>
        <v>15.3039194</v>
      </c>
      <c r="D110" s="23">
        <f>+'[14]ISP'!$D$56/100</f>
        <v>38.8471475</v>
      </c>
      <c r="E110" s="39"/>
      <c r="F110" s="24">
        <f>+'[14]ISP'!$E$56</f>
        <v>1357</v>
      </c>
      <c r="G110" s="24">
        <f>+'[14]ISP'!$F$56</f>
        <v>3456</v>
      </c>
      <c r="H110" s="40"/>
      <c r="I110" s="24"/>
      <c r="J110" s="24"/>
      <c r="K110" s="40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42"/>
    </row>
    <row r="111" spans="1:22" s="38" customFormat="1" ht="13.5">
      <c r="A111" s="21"/>
      <c r="B111" s="22" t="s">
        <v>12</v>
      </c>
      <c r="C111" s="23">
        <f>+'[14]INSP'!$C$56/100</f>
        <v>69.9953293</v>
      </c>
      <c r="D111" s="23">
        <f>+'[14]INSP'!$D$56/100</f>
        <v>162.7421687</v>
      </c>
      <c r="E111" s="39"/>
      <c r="F111" s="24">
        <f>+'[14]INSP'!$E$56</f>
        <v>22788</v>
      </c>
      <c r="G111" s="24">
        <f>+'[14]INSP'!$F$56</f>
        <v>67300</v>
      </c>
      <c r="H111" s="40"/>
      <c r="I111" s="24"/>
      <c r="J111" s="24"/>
      <c r="K111" s="40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42"/>
    </row>
    <row r="112" spans="1:22" s="38" customFormat="1" ht="13.5">
      <c r="A112" s="21"/>
      <c r="B112" s="22" t="s">
        <v>13</v>
      </c>
      <c r="C112" s="23">
        <f>+'[14]GSP'!$C$76/100</f>
        <v>0</v>
      </c>
      <c r="D112" s="23">
        <f>+'[14]GSP'!$D$76/100</f>
        <v>0</v>
      </c>
      <c r="E112" s="39"/>
      <c r="F112" s="24">
        <f>+'[14]GSP'!$E$76</f>
        <v>0</v>
      </c>
      <c r="G112" s="24">
        <f>+'[14]GSP'!$F$76</f>
        <v>0</v>
      </c>
      <c r="H112" s="40"/>
      <c r="I112" s="24">
        <f>+'[14]GSP'!$G$76</f>
        <v>0</v>
      </c>
      <c r="J112" s="24">
        <f>+'[14]GSP'!$H$76</f>
        <v>0</v>
      </c>
      <c r="K112" s="40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42"/>
    </row>
    <row r="113" spans="1:11" ht="14.25" thickBot="1">
      <c r="A113" s="43"/>
      <c r="B113" s="54" t="s">
        <v>14</v>
      </c>
      <c r="C113" s="55">
        <f>+'[14]GNSP'!$C$76/100</f>
        <v>0</v>
      </c>
      <c r="D113" s="55">
        <f>+'[14]GNSP'!$D$76/100</f>
        <v>0</v>
      </c>
      <c r="E113" s="51"/>
      <c r="F113" s="52">
        <f>+'[14]GNSP'!$E$76</f>
        <v>0</v>
      </c>
      <c r="G113" s="52">
        <f>+'[14]GSP'!$F$76</f>
        <v>0</v>
      </c>
      <c r="H113" s="48"/>
      <c r="I113" s="52">
        <f>+'[14]GNSP'!$G$76</f>
        <v>0</v>
      </c>
      <c r="J113" s="52">
        <f>+'[14]GNSP'!$H$76</f>
        <v>0</v>
      </c>
      <c r="K113" s="48"/>
    </row>
    <row r="114" spans="1:11" s="60" customFormat="1" ht="13.5">
      <c r="A114" s="56"/>
      <c r="B114" s="57" t="s">
        <v>36</v>
      </c>
      <c r="C114" s="58"/>
      <c r="D114" s="58"/>
      <c r="E114" s="58"/>
      <c r="F114" s="59"/>
      <c r="G114" s="59"/>
      <c r="H114" s="59"/>
      <c r="I114" s="59"/>
      <c r="J114" s="59"/>
      <c r="K114" s="59"/>
    </row>
    <row r="115" spans="1:11" s="60" customFormat="1" ht="12.75">
      <c r="A115" s="61"/>
      <c r="B115" s="62" t="s">
        <v>11</v>
      </c>
      <c r="C115" s="19">
        <f aca="true" t="shared" si="0" ref="C115:H118">+C5+C10+C15+C20+C25+C30+C35+C40+C45+C50+C55+C60+C65+C70+C75+C80+C85+C90+C95+C100+C105+C110</f>
        <v>1020.2425644919998</v>
      </c>
      <c r="D115" s="19">
        <f t="shared" si="0"/>
        <v>3137.9188450140973</v>
      </c>
      <c r="E115" s="19">
        <f t="shared" si="0"/>
        <v>2574.7648416904867</v>
      </c>
      <c r="F115" s="63">
        <f t="shared" si="0"/>
        <v>135860</v>
      </c>
      <c r="G115" s="63">
        <f t="shared" si="0"/>
        <v>798099</v>
      </c>
      <c r="H115" s="63">
        <f t="shared" si="0"/>
        <v>762093</v>
      </c>
      <c r="I115" s="63"/>
      <c r="J115" s="63"/>
      <c r="K115" s="63"/>
    </row>
    <row r="116" spans="1:11" s="60" customFormat="1" ht="12.75">
      <c r="A116" s="61"/>
      <c r="B116" s="62" t="s">
        <v>12</v>
      </c>
      <c r="C116" s="19">
        <f t="shared" si="0"/>
        <v>5370.899109890872</v>
      </c>
      <c r="D116" s="19">
        <f t="shared" si="0"/>
        <v>28480.08707914638</v>
      </c>
      <c r="E116" s="19">
        <f t="shared" si="0"/>
        <v>26617.978473173618</v>
      </c>
      <c r="F116" s="63">
        <f t="shared" si="0"/>
        <v>1895031</v>
      </c>
      <c r="G116" s="63">
        <f t="shared" si="0"/>
        <v>13558778</v>
      </c>
      <c r="H116" s="63">
        <f t="shared" si="0"/>
        <v>14244920</v>
      </c>
      <c r="I116" s="63"/>
      <c r="J116" s="63"/>
      <c r="K116" s="63"/>
    </row>
    <row r="117" spans="1:11" s="60" customFormat="1" ht="12.75">
      <c r="A117" s="61"/>
      <c r="B117" s="62" t="s">
        <v>13</v>
      </c>
      <c r="C117" s="19">
        <f t="shared" si="0"/>
        <v>50.89055781039123</v>
      </c>
      <c r="D117" s="19">
        <f t="shared" si="0"/>
        <v>712.9563872341799</v>
      </c>
      <c r="E117" s="19">
        <f t="shared" si="0"/>
        <v>1013.8970221987709</v>
      </c>
      <c r="F117" s="63">
        <f t="shared" si="0"/>
        <v>282</v>
      </c>
      <c r="G117" s="63">
        <f t="shared" si="0"/>
        <v>829</v>
      </c>
      <c r="H117" s="63">
        <f t="shared" si="0"/>
        <v>641</v>
      </c>
      <c r="I117" s="63">
        <f aca="true" t="shared" si="1" ref="I117:K118">+I7+I12+I17+I22+I27+I32+I37+I42+I47+I52+I57+I62+I67+I72+I77+I82+I87+I92+I97+I102+I107+I112</f>
        <v>1276128</v>
      </c>
      <c r="J117" s="63">
        <f t="shared" si="1"/>
        <v>3969006</v>
      </c>
      <c r="K117" s="63">
        <f t="shared" si="1"/>
        <v>2479839</v>
      </c>
    </row>
    <row r="118" spans="1:11" s="60" customFormat="1" ht="13.5" thickBot="1">
      <c r="A118" s="64"/>
      <c r="B118" s="65" t="s">
        <v>14</v>
      </c>
      <c r="C118" s="19">
        <f t="shared" si="0"/>
        <v>2386.163868486299</v>
      </c>
      <c r="D118" s="19">
        <f t="shared" si="0"/>
        <v>6068.357270944248</v>
      </c>
      <c r="E118" s="19">
        <f t="shared" si="0"/>
        <v>3947.0672553127542</v>
      </c>
      <c r="F118" s="63">
        <f t="shared" si="0"/>
        <v>575</v>
      </c>
      <c r="G118" s="63">
        <f t="shared" si="0"/>
        <v>4067</v>
      </c>
      <c r="H118" s="63">
        <f t="shared" si="0"/>
        <v>3056</v>
      </c>
      <c r="I118" s="63">
        <f t="shared" si="1"/>
        <v>4480210</v>
      </c>
      <c r="J118" s="63">
        <f t="shared" si="1"/>
        <v>37990790</v>
      </c>
      <c r="K118" s="63">
        <f t="shared" si="1"/>
        <v>19411920</v>
      </c>
    </row>
    <row r="119" spans="1:11" s="60" customFormat="1" ht="13.5">
      <c r="A119" s="66">
        <v>23</v>
      </c>
      <c r="B119" s="57" t="s">
        <v>37</v>
      </c>
      <c r="C119" s="67"/>
      <c r="D119" s="67"/>
      <c r="E119" s="19"/>
      <c r="F119" s="59"/>
      <c r="G119" s="59"/>
      <c r="H119" s="63"/>
      <c r="I119" s="59"/>
      <c r="J119" s="59"/>
      <c r="K119" s="63"/>
    </row>
    <row r="120" spans="1:11" s="60" customFormat="1" ht="13.5">
      <c r="A120" s="68"/>
      <c r="B120" s="69" t="s">
        <v>11</v>
      </c>
      <c r="C120" s="23">
        <f>'[9]ISP'!$C$56/100</f>
        <v>6579.523400000002</v>
      </c>
      <c r="D120" s="23">
        <f>'[9]ISP'!$D$56/100</f>
        <v>26539.5914</v>
      </c>
      <c r="E120" s="70">
        <v>22159.0187</v>
      </c>
      <c r="F120" s="40">
        <f>'[9]ISP'!$E$56</f>
        <v>1192482</v>
      </c>
      <c r="G120" s="40">
        <f>'[9]ISP'!$F$56</f>
        <v>5951076</v>
      </c>
      <c r="H120" s="71">
        <v>5188193</v>
      </c>
      <c r="I120" s="40"/>
      <c r="J120" s="40"/>
      <c r="K120" s="71"/>
    </row>
    <row r="121" spans="1:11" s="60" customFormat="1" ht="13.5">
      <c r="A121" s="68"/>
      <c r="B121" s="69" t="s">
        <v>12</v>
      </c>
      <c r="C121" s="23">
        <f>'[9]INSP'!$C$56/100</f>
        <v>5848.351800000001</v>
      </c>
      <c r="D121" s="23">
        <f>'[9]INSP'!$D$56/100</f>
        <v>23575.898200000003</v>
      </c>
      <c r="E121" s="70">
        <v>18070.179900000003</v>
      </c>
      <c r="F121" s="40">
        <f>'[9]INSP'!$E$56</f>
        <v>7322855</v>
      </c>
      <c r="G121" s="40">
        <f>'[9]INSP'!$F$56</f>
        <v>32887823</v>
      </c>
      <c r="H121" s="71">
        <v>30703139</v>
      </c>
      <c r="I121" s="40"/>
      <c r="J121" s="40"/>
      <c r="K121" s="71"/>
    </row>
    <row r="122" spans="1:11" s="60" customFormat="1" ht="13.5">
      <c r="A122" s="68"/>
      <c r="B122" s="69" t="s">
        <v>13</v>
      </c>
      <c r="C122" s="23">
        <f>'[9]GSP'!$C$76/100</f>
        <v>4142.9475</v>
      </c>
      <c r="D122" s="23">
        <f>'[9]GSP'!$D$76/100</f>
        <v>20775.555999999997</v>
      </c>
      <c r="E122" s="70">
        <v>12724.7168</v>
      </c>
      <c r="F122" s="40">
        <f>'[9]GSP'!$E$76</f>
        <v>4333</v>
      </c>
      <c r="G122" s="40">
        <f>'[9]GSP'!$F$76</f>
        <v>23763</v>
      </c>
      <c r="H122" s="71">
        <v>21335</v>
      </c>
      <c r="I122" s="40">
        <f>'[9]GSP'!$G$76</f>
        <v>7688787</v>
      </c>
      <c r="J122" s="40">
        <f>'[9]GSP'!$H$76</f>
        <v>38733489</v>
      </c>
      <c r="K122" s="71">
        <v>31770561</v>
      </c>
    </row>
    <row r="123" spans="1:11" s="60" customFormat="1" ht="14.25" thickBot="1">
      <c r="A123" s="72"/>
      <c r="B123" s="73" t="s">
        <v>14</v>
      </c>
      <c r="C123" s="74">
        <f>'[9]GNSP'!$C$76/100</f>
        <v>0</v>
      </c>
      <c r="D123" s="74">
        <f>'[9]GNSP'!$D$76/100</f>
        <v>0</v>
      </c>
      <c r="E123" s="75">
        <v>0</v>
      </c>
      <c r="F123" s="76">
        <f>'[9]GNSP'!$E$76</f>
        <v>0</v>
      </c>
      <c r="G123" s="76">
        <f>'[9]GNSP'!$F$76</f>
        <v>0</v>
      </c>
      <c r="H123" s="77">
        <v>0</v>
      </c>
      <c r="I123" s="76">
        <f>'[9]GNSP'!$G$76</f>
        <v>0</v>
      </c>
      <c r="J123" s="76">
        <f>'[9]GNSP'!$H$76</f>
        <v>0</v>
      </c>
      <c r="K123" s="77">
        <v>0</v>
      </c>
    </row>
    <row r="124" spans="1:11" s="60" customFormat="1" ht="13.5">
      <c r="A124" s="78"/>
      <c r="B124" s="79" t="s">
        <v>38</v>
      </c>
      <c r="C124" s="19"/>
      <c r="D124" s="19"/>
      <c r="E124" s="80"/>
      <c r="F124" s="63"/>
      <c r="G124" s="63"/>
      <c r="H124" s="81"/>
      <c r="I124" s="63"/>
      <c r="J124" s="63"/>
      <c r="K124" s="81"/>
    </row>
    <row r="125" spans="1:11" s="60" customFormat="1" ht="12.75">
      <c r="A125" s="82"/>
      <c r="B125" s="62" t="s">
        <v>11</v>
      </c>
      <c r="C125" s="83">
        <f aca="true" t="shared" si="2" ref="C125:E128">+C120+C115</f>
        <v>7599.765964492001</v>
      </c>
      <c r="D125" s="83">
        <f t="shared" si="2"/>
        <v>29677.5102450141</v>
      </c>
      <c r="E125" s="83">
        <f t="shared" si="2"/>
        <v>24733.783541690485</v>
      </c>
      <c r="F125" s="84">
        <f aca="true" t="shared" si="3" ref="F125:H128">F115+F120</f>
        <v>1328342</v>
      </c>
      <c r="G125" s="84">
        <f t="shared" si="3"/>
        <v>6749175</v>
      </c>
      <c r="H125" s="84">
        <f t="shared" si="3"/>
        <v>5950286</v>
      </c>
      <c r="I125" s="84"/>
      <c r="J125" s="84"/>
      <c r="K125" s="84"/>
    </row>
    <row r="126" spans="1:11" s="60" customFormat="1" ht="12.75">
      <c r="A126" s="82"/>
      <c r="B126" s="62" t="s">
        <v>12</v>
      </c>
      <c r="C126" s="83">
        <f t="shared" si="2"/>
        <v>11219.250909890874</v>
      </c>
      <c r="D126" s="83">
        <f t="shared" si="2"/>
        <v>52055.98527914638</v>
      </c>
      <c r="E126" s="83">
        <f t="shared" si="2"/>
        <v>44688.15837317362</v>
      </c>
      <c r="F126" s="84">
        <f t="shared" si="3"/>
        <v>9217886</v>
      </c>
      <c r="G126" s="84">
        <f t="shared" si="3"/>
        <v>46446601</v>
      </c>
      <c r="H126" s="84">
        <f t="shared" si="3"/>
        <v>44948059</v>
      </c>
      <c r="I126" s="84"/>
      <c r="J126" s="84"/>
      <c r="K126" s="84"/>
    </row>
    <row r="127" spans="1:11" s="60" customFormat="1" ht="12.75">
      <c r="A127" s="82"/>
      <c r="B127" s="62" t="s">
        <v>13</v>
      </c>
      <c r="C127" s="83">
        <f t="shared" si="2"/>
        <v>4193.838057810392</v>
      </c>
      <c r="D127" s="83">
        <f t="shared" si="2"/>
        <v>21488.512387234176</v>
      </c>
      <c r="E127" s="83">
        <f t="shared" si="2"/>
        <v>13738.613822198771</v>
      </c>
      <c r="F127" s="84">
        <f t="shared" si="3"/>
        <v>4615</v>
      </c>
      <c r="G127" s="84">
        <f t="shared" si="3"/>
        <v>24592</v>
      </c>
      <c r="H127" s="84">
        <f t="shared" si="3"/>
        <v>21976</v>
      </c>
      <c r="I127" s="84">
        <f aca="true" t="shared" si="4" ref="I127:K128">I117+I122</f>
        <v>8964915</v>
      </c>
      <c r="J127" s="84">
        <f t="shared" si="4"/>
        <v>42702495</v>
      </c>
      <c r="K127" s="84">
        <f t="shared" si="4"/>
        <v>34250400</v>
      </c>
    </row>
    <row r="128" spans="1:11" s="60" customFormat="1" ht="13.5" thickBot="1">
      <c r="A128" s="85"/>
      <c r="B128" s="65" t="s">
        <v>14</v>
      </c>
      <c r="C128" s="86">
        <f t="shared" si="2"/>
        <v>2386.163868486299</v>
      </c>
      <c r="D128" s="86">
        <f t="shared" si="2"/>
        <v>6068.357270944248</v>
      </c>
      <c r="E128" s="83">
        <f t="shared" si="2"/>
        <v>3947.0672553127542</v>
      </c>
      <c r="F128" s="87">
        <f t="shared" si="3"/>
        <v>575</v>
      </c>
      <c r="G128" s="87">
        <f t="shared" si="3"/>
        <v>4067</v>
      </c>
      <c r="H128" s="87">
        <f t="shared" si="3"/>
        <v>3056</v>
      </c>
      <c r="I128" s="87">
        <f t="shared" si="4"/>
        <v>4480210</v>
      </c>
      <c r="J128" s="87">
        <f t="shared" si="4"/>
        <v>37990790</v>
      </c>
      <c r="K128" s="87">
        <f t="shared" si="4"/>
        <v>19411920</v>
      </c>
    </row>
    <row r="129" spans="1:11" ht="13.5">
      <c r="A129" s="88" t="s">
        <v>39</v>
      </c>
      <c r="B129" s="88"/>
      <c r="C129" s="88"/>
      <c r="D129" s="88"/>
      <c r="E129" s="88"/>
      <c r="F129" s="88"/>
      <c r="G129" s="88"/>
      <c r="H129" s="89"/>
      <c r="I129" s="89"/>
      <c r="J129" s="89"/>
      <c r="K129" s="89"/>
    </row>
    <row r="130" spans="1:11" ht="13.5">
      <c r="A130" s="90" t="s">
        <v>40</v>
      </c>
      <c r="B130" s="89"/>
      <c r="C130" s="89"/>
      <c r="D130" s="89"/>
      <c r="E130" s="89"/>
      <c r="F130" s="89"/>
      <c r="G130" s="89"/>
      <c r="H130" s="89"/>
      <c r="I130" s="89"/>
      <c r="J130" s="89"/>
      <c r="K130" s="89"/>
    </row>
    <row r="131" spans="1:11" ht="13.5">
      <c r="A131" s="2" t="s">
        <v>41</v>
      </c>
      <c r="B131" s="89"/>
      <c r="C131" s="89"/>
      <c r="D131" s="89"/>
      <c r="E131" s="89"/>
      <c r="F131" s="89"/>
      <c r="G131" s="89"/>
      <c r="H131" s="89"/>
      <c r="I131" s="89"/>
      <c r="J131" s="89"/>
      <c r="K131" s="89"/>
    </row>
    <row r="132" spans="1:11" ht="13.5">
      <c r="A132" s="2" t="s">
        <v>42</v>
      </c>
      <c r="B132" s="89"/>
      <c r="C132" s="89"/>
      <c r="E132" s="91"/>
      <c r="H132" s="91"/>
      <c r="K132" s="91"/>
    </row>
    <row r="134" spans="8:11" ht="12.75">
      <c r="H134" s="92"/>
      <c r="K134" s="92"/>
    </row>
  </sheetData>
  <mergeCells count="6">
    <mergeCell ref="A129:G129"/>
    <mergeCell ref="I2:K2"/>
    <mergeCell ref="B2:B3"/>
    <mergeCell ref="A2:A3"/>
    <mergeCell ref="C2:E2"/>
    <mergeCell ref="F2:H2"/>
  </mergeCells>
  <printOptions horizontalCentered="1" verticalCentered="1"/>
  <pageMargins left="0.669291338582677" right="0.78740157480315" top="0" bottom="0" header="0.236220472440945" footer="0.15748031496063"/>
  <pageSetup fitToHeight="2" horizontalDpi="600" verticalDpi="600" orientation="landscape" paperSize="9" scale="59" r:id="rId1"/>
  <rowBreaks count="1" manualBreakCount="1">
    <brk id="63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2010-04-21T09:35:50Z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