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fe 01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'life 012011'!$A$1:$K$130</definedName>
    <definedName name="_xlnm.Print_Titles" localSheetId="0">'life 012011'!$2:$3</definedName>
  </definedNames>
  <calcPr fullCalcOnLoad="1"/>
</workbook>
</file>

<file path=xl/sharedStrings.xml><?xml version="1.0" encoding="utf-8"?>
<sst xmlns="http://schemas.openxmlformats.org/spreadsheetml/2006/main" count="143" uniqueCount="41">
  <si>
    <t>First Year Premium of Life Insurers for the Period ended January, 2011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</si>
  <si>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</si>
  <si>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</si>
  <si>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</si>
  <si>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</si>
  <si>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</si>
  <si>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</si>
  <si>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January, 11</t>
  </si>
  <si>
    <t>Upto January, 11</t>
  </si>
  <si>
    <t>Upto January, 10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</si>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</sst>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55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  <numFmt numFmtId="210" formatCode="[$-409]h:mm:ss\ AM/PM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right"/>
    </xf>
    <xf numFmtId="0" fontId="6" fillId="0" borderId="0" xfId="24" applyFont="1" applyAlignment="1">
      <alignment/>
    </xf>
    <xf numFmtId="0" fontId="4" fillId="0" borderId="1" xfId="24" applyFont="1" applyBorder="1" applyAlignment="1">
      <alignment horizontal="center" vertical="center"/>
    </xf>
    <xf numFmtId="0" fontId="4" fillId="0" borderId="1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2" xfId="24" applyFont="1" applyBorder="1" applyAlignment="1">
      <alignment horizontal="center"/>
    </xf>
    <xf numFmtId="0" fontId="3" fillId="0" borderId="3" xfId="24" applyFont="1" applyBorder="1" applyAlignment="1">
      <alignment/>
    </xf>
    <xf numFmtId="2" fontId="7" fillId="0" borderId="3" xfId="24" applyNumberFormat="1" applyFont="1" applyBorder="1" applyAlignment="1">
      <alignment/>
    </xf>
    <xf numFmtId="2" fontId="7" fillId="0" borderId="3" xfId="24" applyNumberFormat="1" applyFont="1" applyFill="1" applyBorder="1" applyAlignment="1">
      <alignment/>
    </xf>
    <xf numFmtId="1" fontId="7" fillId="0" borderId="3" xfId="24" applyNumberFormat="1" applyFont="1" applyBorder="1" applyAlignment="1">
      <alignment/>
    </xf>
    <xf numFmtId="0" fontId="4" fillId="0" borderId="4" xfId="24" applyFont="1" applyBorder="1" applyAlignment="1">
      <alignment horizontal="center"/>
    </xf>
    <xf numFmtId="0" fontId="4" fillId="0" borderId="5" xfId="24" applyFont="1" applyBorder="1" applyAlignment="1">
      <alignment/>
    </xf>
    <xf numFmtId="2" fontId="8" fillId="0" borderId="5" xfId="24" applyNumberFormat="1" applyFont="1" applyBorder="1" applyAlignment="1">
      <alignment/>
    </xf>
    <xf numFmtId="1" fontId="8" fillId="0" borderId="5" xfId="24" applyNumberFormat="1" applyFont="1" applyBorder="1" applyAlignment="1">
      <alignment/>
    </xf>
    <xf numFmtId="0" fontId="3" fillId="0" borderId="5" xfId="24" applyFont="1" applyBorder="1" applyAlignment="1">
      <alignment/>
    </xf>
    <xf numFmtId="2" fontId="7" fillId="0" borderId="5" xfId="24" applyNumberFormat="1" applyFont="1" applyBorder="1" applyAlignment="1">
      <alignment/>
    </xf>
    <xf numFmtId="1" fontId="7" fillId="0" borderId="5" xfId="24" applyNumberFormat="1" applyFont="1" applyBorder="1" applyAlignment="1">
      <alignment/>
    </xf>
    <xf numFmtId="2" fontId="8" fillId="0" borderId="5" xfId="16" applyNumberFormat="1" applyFont="1" applyBorder="1" applyAlignment="1">
      <alignment/>
    </xf>
    <xf numFmtId="1" fontId="8" fillId="0" borderId="5" xfId="16" applyNumberFormat="1" applyFont="1" applyBorder="1" applyAlignment="1">
      <alignment/>
    </xf>
    <xf numFmtId="0" fontId="3" fillId="0" borderId="5" xfId="24" applyFont="1" applyBorder="1" applyAlignment="1" quotePrefix="1">
      <alignment horizontal="left"/>
    </xf>
    <xf numFmtId="2" fontId="8" fillId="0" borderId="5" xfId="24" applyNumberFormat="1" applyFont="1" applyBorder="1" applyAlignment="1">
      <alignment horizontal="right"/>
    </xf>
    <xf numFmtId="1" fontId="8" fillId="0" borderId="5" xfId="24" applyNumberFormat="1" applyFont="1" applyBorder="1" applyAlignment="1">
      <alignment horizontal="right"/>
    </xf>
    <xf numFmtId="0" fontId="4" fillId="0" borderId="6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1" fontId="8" fillId="0" borderId="7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5" xfId="24" applyBorder="1" applyAlignment="1">
      <alignment/>
    </xf>
    <xf numFmtId="2" fontId="8" fillId="0" borderId="5" xfId="24" applyNumberFormat="1" applyFont="1" applyFill="1" applyBorder="1" applyAlignment="1">
      <alignment/>
    </xf>
    <xf numFmtId="1" fontId="8" fillId="0" borderId="5" xfId="24" applyNumberFormat="1" applyFont="1" applyFill="1" applyBorder="1" applyAlignment="1">
      <alignment/>
    </xf>
    <xf numFmtId="2" fontId="8" fillId="0" borderId="7" xfId="24" applyNumberFormat="1" applyFont="1" applyFill="1" applyBorder="1" applyAlignment="1">
      <alignment/>
    </xf>
    <xf numFmtId="0" fontId="0" fillId="0" borderId="8" xfId="24" applyBorder="1" applyAlignment="1">
      <alignment/>
    </xf>
    <xf numFmtId="0" fontId="4" fillId="0" borderId="9" xfId="24" applyFont="1" applyBorder="1" applyAlignment="1">
      <alignment horizontal="center"/>
    </xf>
    <xf numFmtId="0" fontId="4" fillId="0" borderId="3" xfId="24" applyFont="1" applyBorder="1" applyAlignment="1">
      <alignment/>
    </xf>
    <xf numFmtId="2" fontId="8" fillId="0" borderId="3" xfId="24" applyNumberFormat="1" applyFont="1" applyBorder="1" applyAlignment="1">
      <alignment/>
    </xf>
    <xf numFmtId="2" fontId="8" fillId="0" borderId="3" xfId="24" applyNumberFormat="1" applyFont="1" applyFill="1" applyBorder="1" applyAlignment="1">
      <alignment/>
    </xf>
    <xf numFmtId="1" fontId="8" fillId="0" borderId="3" xfId="24" applyNumberFormat="1" applyFont="1" applyBorder="1" applyAlignment="1">
      <alignment/>
    </xf>
    <xf numFmtId="1" fontId="8" fillId="0" borderId="3" xfId="24" applyNumberFormat="1" applyFont="1" applyFill="1" applyBorder="1" applyAlignment="1">
      <alignment/>
    </xf>
    <xf numFmtId="1" fontId="8" fillId="0" borderId="7" xfId="24" applyNumberFormat="1" applyFont="1" applyFill="1" applyBorder="1" applyAlignment="1">
      <alignment/>
    </xf>
    <xf numFmtId="0" fontId="3" fillId="0" borderId="10" xfId="24" applyFont="1" applyBorder="1" applyAlignment="1">
      <alignment/>
    </xf>
    <xf numFmtId="2" fontId="8" fillId="0" borderId="10" xfId="24" applyNumberFormat="1" applyFont="1" applyFill="1" applyBorder="1" applyAlignment="1">
      <alignment/>
    </xf>
    <xf numFmtId="1" fontId="8" fillId="0" borderId="10" xfId="24" applyNumberFormat="1" applyFont="1" applyBorder="1" applyAlignment="1">
      <alignment/>
    </xf>
    <xf numFmtId="0" fontId="3" fillId="0" borderId="5" xfId="22" applyFont="1" applyBorder="1" applyAlignment="1">
      <alignment/>
    </xf>
    <xf numFmtId="0" fontId="4" fillId="0" borderId="10" xfId="24" applyFont="1" applyBorder="1" applyAlignment="1">
      <alignment/>
    </xf>
    <xf numFmtId="2" fontId="8" fillId="0" borderId="10" xfId="24" applyNumberFormat="1" applyFont="1" applyBorder="1" applyAlignment="1">
      <alignment/>
    </xf>
    <xf numFmtId="0" fontId="0" fillId="0" borderId="1" xfId="24" applyBorder="1" applyAlignment="1">
      <alignment/>
    </xf>
    <xf numFmtId="0" fontId="4" fillId="0" borderId="11" xfId="24" applyFont="1" applyFill="1" applyBorder="1" applyAlignment="1">
      <alignment/>
    </xf>
    <xf numFmtId="0" fontId="3" fillId="0" borderId="12" xfId="24" applyFont="1" applyFill="1" applyBorder="1" applyAlignment="1">
      <alignment/>
    </xf>
    <xf numFmtId="2" fontId="7" fillId="0" borderId="12" xfId="24" applyNumberFormat="1" applyFont="1" applyFill="1" applyBorder="1" applyAlignment="1">
      <alignment/>
    </xf>
    <xf numFmtId="1" fontId="7" fillId="0" borderId="12" xfId="24" applyNumberFormat="1" applyFont="1" applyFill="1" applyBorder="1" applyAlignment="1">
      <alignment/>
    </xf>
    <xf numFmtId="1" fontId="7" fillId="0" borderId="3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0" fontId="3" fillId="0" borderId="13" xfId="24" applyFont="1" applyFill="1" applyBorder="1" applyAlignment="1">
      <alignment/>
    </xf>
    <xf numFmtId="0" fontId="3" fillId="0" borderId="1" xfId="24" applyFont="1" applyFill="1" applyBorder="1" applyAlignment="1">
      <alignment/>
    </xf>
    <xf numFmtId="0" fontId="4" fillId="0" borderId="11" xfId="24" applyFont="1" applyFill="1" applyBorder="1" applyAlignment="1">
      <alignment horizontal="center"/>
    </xf>
    <xf numFmtId="2" fontId="7" fillId="0" borderId="12" xfId="24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13" xfId="24" applyFont="1" applyFill="1" applyBorder="1" applyAlignment="1">
      <alignment/>
    </xf>
    <xf numFmtId="0" fontId="4" fillId="0" borderId="1" xfId="24" applyFont="1" applyFill="1" applyBorder="1" applyAlignment="1">
      <alignment/>
    </xf>
    <xf numFmtId="2" fontId="8" fillId="0" borderId="1" xfId="24" applyNumberFormat="1" applyFont="1" applyBorder="1" applyAlignment="1">
      <alignment/>
    </xf>
    <xf numFmtId="1" fontId="8" fillId="0" borderId="1" xfId="24" applyNumberFormat="1" applyFont="1" applyFill="1" applyBorder="1" applyAlignment="1">
      <alignment/>
    </xf>
    <xf numFmtId="1" fontId="8" fillId="0" borderId="1" xfId="23" applyNumberFormat="1" applyFont="1" applyBorder="1" applyAlignment="1">
      <alignment/>
    </xf>
    <xf numFmtId="0" fontId="4" fillId="0" borderId="2" xfId="24" applyFont="1" applyFill="1" applyBorder="1" applyAlignment="1">
      <alignment/>
    </xf>
    <xf numFmtId="0" fontId="3" fillId="0" borderId="3" xfId="24" applyFont="1" applyFill="1" applyBorder="1" applyAlignment="1">
      <alignment/>
    </xf>
    <xf numFmtId="2" fontId="7" fillId="0" borderId="10" xfId="24" applyNumberFormat="1" applyFont="1" applyFill="1" applyBorder="1" applyAlignment="1">
      <alignment/>
    </xf>
    <xf numFmtId="1" fontId="7" fillId="0" borderId="10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0" fillId="0" borderId="13" xfId="24" applyFont="1" applyFill="1" applyBorder="1" applyAlignment="1">
      <alignment/>
    </xf>
    <xf numFmtId="2" fontId="7" fillId="0" borderId="1" xfId="24" applyNumberFormat="1" applyFont="1" applyFill="1" applyBorder="1" applyAlignment="1">
      <alignment/>
    </xf>
    <xf numFmtId="1" fontId="7" fillId="0" borderId="1" xfId="24" applyNumberFormat="1" applyFont="1" applyFill="1" applyBorder="1" applyAlignment="1">
      <alignment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  <xf numFmtId="0" fontId="4" fillId="0" borderId="0" xfId="22" applyFont="1" applyBorder="1" applyAlignment="1">
      <alignment horizontal="left"/>
    </xf>
    <xf numFmtId="0" fontId="3" fillId="0" borderId="12" xfId="24" applyFont="1" applyBorder="1" applyAlignment="1">
      <alignment horizontal="center" vertical="center" wrapText="1"/>
    </xf>
    <xf numFmtId="0" fontId="3" fillId="0" borderId="14" xfId="24" applyFont="1" applyBorder="1" applyAlignment="1">
      <alignment horizontal="center" vertical="center" wrapText="1"/>
    </xf>
    <xf numFmtId="0" fontId="3" fillId="0" borderId="12" xfId="24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11" xfId="24" applyFont="1" applyBorder="1" applyAlignment="1">
      <alignment horizontal="center" vertical="center"/>
    </xf>
    <xf numFmtId="0" fontId="3" fillId="0" borderId="13" xfId="24" applyFont="1" applyBorder="1" applyAlignment="1">
      <alignment horizontal="center" vertical="center"/>
    </xf>
    <xf numFmtId="0" fontId="3" fillId="0" borderId="12" xfId="24" applyFont="1" applyBorder="1" applyAlignment="1" quotePrefix="1">
      <alignment horizontal="center" vertical="center" wrapText="1"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JAN' 201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AEGON%20RELIGA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CANARA%20HSB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SB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INDIAFIR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AVIV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TATA%20AI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BAJAJ%20ALLIAN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FUTURE%20GENERAL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METLIF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HDFC%20STANDAR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DLF%20PRAMER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BIRL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MAX%20NEWY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STAR%20UNION%20DAI-ICH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RELIANC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L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BHARTI%20AX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ICICI%20PR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SHRIR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ING%20VYSY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KOTAK%20MAHIND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IDBI%20FEDER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LIFE\SAH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224.67827279999997</v>
          </cell>
          <cell r="D56">
            <v>674.5013147000001</v>
          </cell>
          <cell r="E56">
            <v>355</v>
          </cell>
          <cell r="F56">
            <v>809</v>
          </cell>
        </row>
      </sheetData>
      <sheetData sheetId="3">
        <row r="56">
          <cell r="C56">
            <v>2100.980292999998</v>
          </cell>
          <cell r="D56">
            <v>16309.441950699998</v>
          </cell>
          <cell r="E56">
            <v>7976</v>
          </cell>
          <cell r="F56">
            <v>58501</v>
          </cell>
        </row>
      </sheetData>
      <sheetData sheetId="6">
        <row r="76">
          <cell r="C76">
            <v>9.996969700000003</v>
          </cell>
          <cell r="D76">
            <v>51.5831691</v>
          </cell>
          <cell r="E76">
            <v>0</v>
          </cell>
          <cell r="F76">
            <v>1</v>
          </cell>
          <cell r="G76">
            <v>314</v>
          </cell>
          <cell r="H76">
            <v>1273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-6.041352</v>
          </cell>
          <cell r="D56">
            <v>530.4134879999999</v>
          </cell>
          <cell r="E56">
            <v>0</v>
          </cell>
          <cell r="F56">
            <v>254</v>
          </cell>
        </row>
      </sheetData>
      <sheetData sheetId="3">
        <row r="56">
          <cell r="C56">
            <v>6165.517596100104</v>
          </cell>
          <cell r="D56">
            <v>55589.218077201826</v>
          </cell>
          <cell r="E56">
            <v>7468</v>
          </cell>
          <cell r="F56">
            <v>88163</v>
          </cell>
        </row>
      </sheetData>
      <sheetData sheetId="6">
        <row r="76">
          <cell r="C76">
            <v>39.4509</v>
          </cell>
          <cell r="D76">
            <v>1355.3709000000001</v>
          </cell>
          <cell r="E76">
            <v>0</v>
          </cell>
          <cell r="F76">
            <v>3</v>
          </cell>
          <cell r="G76">
            <v>144</v>
          </cell>
          <cell r="H76">
            <v>7768</v>
          </cell>
        </row>
      </sheetData>
      <sheetData sheetId="9">
        <row r="76">
          <cell r="C76">
            <v>1.0152</v>
          </cell>
          <cell r="D76">
            <v>5501.8752</v>
          </cell>
          <cell r="E76">
            <v>0</v>
          </cell>
          <cell r="F76">
            <v>3</v>
          </cell>
          <cell r="G76">
            <v>1370</v>
          </cell>
          <cell r="H76">
            <v>44249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17759.259938600037</v>
          </cell>
          <cell r="D56">
            <v>117378.22503820003</v>
          </cell>
          <cell r="E56">
            <v>14853</v>
          </cell>
          <cell r="F56">
            <v>106997</v>
          </cell>
        </row>
      </sheetData>
      <sheetData sheetId="3">
        <row r="56">
          <cell r="C56">
            <v>17909.29414190009</v>
          </cell>
          <cell r="D56">
            <v>219974.88552019984</v>
          </cell>
          <cell r="E56">
            <v>58949</v>
          </cell>
          <cell r="F56">
            <v>577929</v>
          </cell>
        </row>
      </sheetData>
      <sheetData sheetId="6">
        <row r="76">
          <cell r="C76">
            <v>17395.938641999983</v>
          </cell>
          <cell r="D76">
            <v>153670.8539462</v>
          </cell>
          <cell r="E76">
            <v>6</v>
          </cell>
          <cell r="F76">
            <v>95</v>
          </cell>
          <cell r="G76">
            <v>62592</v>
          </cell>
          <cell r="H76">
            <v>302057</v>
          </cell>
        </row>
      </sheetData>
      <sheetData sheetId="9">
        <row r="76">
          <cell r="C76">
            <v>4634.065155599999</v>
          </cell>
          <cell r="D76">
            <v>36472.72544650001</v>
          </cell>
          <cell r="E76">
            <v>6</v>
          </cell>
          <cell r="F76">
            <v>49</v>
          </cell>
          <cell r="G76">
            <v>120162</v>
          </cell>
          <cell r="H76">
            <v>676199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1334.6699999999996</v>
          </cell>
          <cell r="D56">
            <v>15579.809999999998</v>
          </cell>
          <cell r="E56">
            <v>964</v>
          </cell>
          <cell r="F56">
            <v>11717</v>
          </cell>
        </row>
      </sheetData>
      <sheetData sheetId="3">
        <row r="56">
          <cell r="C56">
            <v>1793.4600000000014</v>
          </cell>
          <cell r="D56">
            <v>20424.81</v>
          </cell>
          <cell r="E56">
            <v>7879</v>
          </cell>
          <cell r="F56">
            <v>74607</v>
          </cell>
        </row>
      </sheetData>
      <sheetData sheetId="6">
        <row r="76">
          <cell r="C76">
            <v>243.3226390198639</v>
          </cell>
          <cell r="D76">
            <v>862.9859083198639</v>
          </cell>
          <cell r="E76">
            <v>0</v>
          </cell>
          <cell r="F76">
            <v>7</v>
          </cell>
          <cell r="G76">
            <v>2192</v>
          </cell>
          <cell r="H76">
            <v>7296</v>
          </cell>
        </row>
      </sheetData>
      <sheetData sheetId="9">
        <row r="76">
          <cell r="C76">
            <v>190.89740852339082</v>
          </cell>
          <cell r="D76">
            <v>2067.797408523391</v>
          </cell>
          <cell r="E76">
            <v>2</v>
          </cell>
          <cell r="F76">
            <v>13</v>
          </cell>
          <cell r="G76">
            <v>127328</v>
          </cell>
          <cell r="H76">
            <v>707946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1987.1699999999998</v>
          </cell>
          <cell r="D56">
            <v>5999.58</v>
          </cell>
          <cell r="E56">
            <v>1022</v>
          </cell>
          <cell r="F56">
            <v>3812</v>
          </cell>
        </row>
      </sheetData>
      <sheetData sheetId="3">
        <row r="56">
          <cell r="C56">
            <v>3674.8899999999994</v>
          </cell>
          <cell r="D56">
            <v>42730.92</v>
          </cell>
          <cell r="E56">
            <v>12154</v>
          </cell>
          <cell r="F56">
            <v>144061</v>
          </cell>
        </row>
      </sheetData>
      <sheetData sheetId="6">
        <row r="76">
          <cell r="C76">
            <v>10.38783</v>
          </cell>
          <cell r="D76">
            <v>51.1849572</v>
          </cell>
          <cell r="E76">
            <v>0</v>
          </cell>
          <cell r="F76">
            <v>3</v>
          </cell>
          <cell r="G76">
            <v>594</v>
          </cell>
          <cell r="H76">
            <v>2993</v>
          </cell>
        </row>
      </sheetData>
      <sheetData sheetId="9">
        <row r="76">
          <cell r="C76">
            <v>237.67775519999998</v>
          </cell>
          <cell r="D76">
            <v>4058.0204523146003</v>
          </cell>
          <cell r="E76">
            <v>9</v>
          </cell>
          <cell r="F76">
            <v>117</v>
          </cell>
          <cell r="G76">
            <v>-23302</v>
          </cell>
          <cell r="H76">
            <v>1481640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1049.46731</v>
          </cell>
          <cell r="D56">
            <v>14915.929670000001</v>
          </cell>
          <cell r="E56">
            <v>1017</v>
          </cell>
          <cell r="F56">
            <v>18091</v>
          </cell>
        </row>
      </sheetData>
      <sheetData sheetId="3">
        <row r="56">
          <cell r="C56">
            <v>7555.397400000001</v>
          </cell>
          <cell r="D56">
            <v>71638.26064729999</v>
          </cell>
          <cell r="E56">
            <v>39867</v>
          </cell>
          <cell r="F56">
            <v>440445</v>
          </cell>
        </row>
      </sheetData>
      <sheetData sheetId="6">
        <row r="76">
          <cell r="C76">
            <v>421.1044339000014</v>
          </cell>
          <cell r="D76">
            <v>3048.040132699941</v>
          </cell>
          <cell r="E76">
            <v>2</v>
          </cell>
          <cell r="F76">
            <v>11</v>
          </cell>
          <cell r="G76">
            <v>13718</v>
          </cell>
          <cell r="H76">
            <v>71261</v>
          </cell>
        </row>
      </sheetData>
      <sheetData sheetId="9">
        <row r="76">
          <cell r="C76">
            <v>573.9121371</v>
          </cell>
          <cell r="D76">
            <v>9471.119596512966</v>
          </cell>
          <cell r="E76">
            <v>1</v>
          </cell>
          <cell r="F76">
            <v>57</v>
          </cell>
          <cell r="G76">
            <v>22396</v>
          </cell>
          <cell r="H76">
            <v>342524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5625.32698</v>
          </cell>
          <cell r="D56">
            <v>61326.7390103</v>
          </cell>
          <cell r="E56">
            <v>7594</v>
          </cell>
          <cell r="F56">
            <v>81204</v>
          </cell>
        </row>
      </sheetData>
      <sheetData sheetId="3">
        <row r="56">
          <cell r="C56">
            <v>12002.252719260003</v>
          </cell>
          <cell r="D56">
            <v>142551.61197163002</v>
          </cell>
          <cell r="E56">
            <v>118938</v>
          </cell>
          <cell r="F56">
            <v>1110035</v>
          </cell>
        </row>
      </sheetData>
      <sheetData sheetId="6">
        <row r="76">
          <cell r="C76">
            <v>3290.01888390345</v>
          </cell>
          <cell r="D76">
            <v>18310.13624833696</v>
          </cell>
          <cell r="E76">
            <v>12</v>
          </cell>
          <cell r="F76">
            <v>58</v>
          </cell>
          <cell r="G76">
            <v>20498</v>
          </cell>
          <cell r="H76">
            <v>126470</v>
          </cell>
        </row>
      </sheetData>
      <sheetData sheetId="9">
        <row r="76">
          <cell r="C76">
            <v>3239.1268766984012</v>
          </cell>
          <cell r="D76">
            <v>35538.4724194757</v>
          </cell>
          <cell r="E76">
            <v>78</v>
          </cell>
          <cell r="F76">
            <v>1219</v>
          </cell>
          <cell r="G76">
            <v>913491</v>
          </cell>
          <cell r="H76">
            <v>17959330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1397.39463</v>
          </cell>
          <cell r="D56">
            <v>2828.9272971</v>
          </cell>
          <cell r="E56">
            <v>1960</v>
          </cell>
          <cell r="F56">
            <v>3664</v>
          </cell>
        </row>
      </sheetData>
      <sheetData sheetId="3">
        <row r="56">
          <cell r="C56">
            <v>2021.91439</v>
          </cell>
          <cell r="D56">
            <v>26546.824524199998</v>
          </cell>
          <cell r="E56">
            <v>17709</v>
          </cell>
          <cell r="F56">
            <v>251765</v>
          </cell>
        </row>
      </sheetData>
      <sheetData sheetId="6">
        <row r="76">
          <cell r="C76">
            <v>0</v>
          </cell>
          <cell r="D76">
            <v>9.6779695</v>
          </cell>
          <cell r="E76">
            <v>0</v>
          </cell>
          <cell r="F76">
            <v>1</v>
          </cell>
          <cell r="G76">
            <v>0</v>
          </cell>
          <cell r="H76">
            <v>2241</v>
          </cell>
        </row>
      </sheetData>
      <sheetData sheetId="9">
        <row r="76">
          <cell r="C76">
            <v>534.6327180999998</v>
          </cell>
          <cell r="D76">
            <v>2658.621710931572</v>
          </cell>
          <cell r="E76">
            <v>11</v>
          </cell>
          <cell r="F76">
            <v>80</v>
          </cell>
          <cell r="G76">
            <v>81233</v>
          </cell>
          <cell r="H76">
            <v>2099387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1889.8806519</v>
          </cell>
          <cell r="D56">
            <v>12374.897085400002</v>
          </cell>
          <cell r="E56">
            <v>2356</v>
          </cell>
          <cell r="F56">
            <v>17287</v>
          </cell>
        </row>
      </sheetData>
      <sheetData sheetId="3">
        <row r="56">
          <cell r="C56">
            <v>3871.5604584000002</v>
          </cell>
          <cell r="D56">
            <v>37155.5149286</v>
          </cell>
          <cell r="E56">
            <v>14773</v>
          </cell>
          <cell r="F56">
            <v>124451</v>
          </cell>
        </row>
      </sheetData>
      <sheetData sheetId="6">
        <row r="76">
          <cell r="C76">
            <v>81.9185615</v>
          </cell>
          <cell r="D76">
            <v>937.406491</v>
          </cell>
          <cell r="E76">
            <v>1</v>
          </cell>
          <cell r="F76">
            <v>6</v>
          </cell>
          <cell r="G76">
            <v>1266</v>
          </cell>
          <cell r="H76">
            <v>7228</v>
          </cell>
        </row>
      </sheetData>
      <sheetData sheetId="9">
        <row r="76">
          <cell r="C76">
            <v>290.16744389999997</v>
          </cell>
          <cell r="D76">
            <v>3137.7272671</v>
          </cell>
          <cell r="E76">
            <v>7</v>
          </cell>
          <cell r="F76">
            <v>226</v>
          </cell>
          <cell r="G76">
            <v>71819</v>
          </cell>
          <cell r="H76">
            <v>1675492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7258.256749800002</v>
          </cell>
          <cell r="D56">
            <v>36355.5317465</v>
          </cell>
          <cell r="E56">
            <v>17260</v>
          </cell>
          <cell r="F56">
            <v>185803</v>
          </cell>
        </row>
      </sheetData>
      <sheetData sheetId="3">
        <row r="56">
          <cell r="C56">
            <v>23275.43475729998</v>
          </cell>
          <cell r="D56">
            <v>224507.43083619996</v>
          </cell>
          <cell r="E56">
            <v>52941</v>
          </cell>
          <cell r="F56">
            <v>481664</v>
          </cell>
        </row>
      </sheetData>
      <sheetData sheetId="6">
        <row r="76">
          <cell r="C76">
            <v>51.1304199140153</v>
          </cell>
          <cell r="D76">
            <v>517.377324390263</v>
          </cell>
          <cell r="E76">
            <v>15</v>
          </cell>
          <cell r="F76">
            <v>151</v>
          </cell>
          <cell r="G76">
            <v>20259</v>
          </cell>
          <cell r="H76">
            <v>195550</v>
          </cell>
        </row>
      </sheetData>
      <sheetData sheetId="9">
        <row r="76">
          <cell r="C76">
            <v>4763.6884037</v>
          </cell>
          <cell r="D76">
            <v>30989.5701498</v>
          </cell>
          <cell r="E76">
            <v>2</v>
          </cell>
          <cell r="F76">
            <v>41</v>
          </cell>
          <cell r="G76">
            <v>16046</v>
          </cell>
          <cell r="H76">
            <v>250938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</v>
          </cell>
          <cell r="D56">
            <v>80.35646</v>
          </cell>
          <cell r="E56">
            <v>0</v>
          </cell>
          <cell r="F56">
            <v>110</v>
          </cell>
        </row>
      </sheetData>
      <sheetData sheetId="3">
        <row r="56">
          <cell r="C56">
            <v>426.93836999999996</v>
          </cell>
          <cell r="D56">
            <v>5536.83399</v>
          </cell>
          <cell r="E56">
            <v>2552</v>
          </cell>
          <cell r="F56">
            <v>26768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IRLA"/>
    </sheetNames>
    <sheetDataSet>
      <sheetData sheetId="0">
        <row r="56">
          <cell r="C56">
            <v>264.54262289999997</v>
          </cell>
          <cell r="D56">
            <v>2469.82482224288</v>
          </cell>
          <cell r="E56">
            <v>139</v>
          </cell>
          <cell r="F56">
            <v>27449</v>
          </cell>
        </row>
      </sheetData>
      <sheetData sheetId="3">
        <row r="56">
          <cell r="C56">
            <v>9784.067604199998</v>
          </cell>
          <cell r="D56">
            <v>125760.93268299999</v>
          </cell>
          <cell r="E56">
            <v>50617</v>
          </cell>
          <cell r="F56">
            <v>844641</v>
          </cell>
        </row>
      </sheetData>
      <sheetData sheetId="6">
        <row r="76">
          <cell r="C76">
            <v>37.349667600000004</v>
          </cell>
          <cell r="D76">
            <v>486.5248580675684</v>
          </cell>
          <cell r="E76">
            <v>0</v>
          </cell>
          <cell r="F76">
            <v>2</v>
          </cell>
          <cell r="G76">
            <v>84</v>
          </cell>
          <cell r="H76">
            <v>1079</v>
          </cell>
        </row>
      </sheetData>
      <sheetData sheetId="9">
        <row r="76">
          <cell r="C76">
            <v>2854.7932147999995</v>
          </cell>
          <cell r="D76">
            <v>27827.293261898885</v>
          </cell>
          <cell r="E76">
            <v>9</v>
          </cell>
          <cell r="F76">
            <v>184</v>
          </cell>
          <cell r="G76">
            <v>5193</v>
          </cell>
          <cell r="H76">
            <v>616766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1557.2533619999995</v>
          </cell>
          <cell r="D56">
            <v>17508.537685</v>
          </cell>
          <cell r="E56">
            <v>3</v>
          </cell>
          <cell r="F56">
            <v>1278</v>
          </cell>
        </row>
      </sheetData>
      <sheetData sheetId="1">
        <row r="56">
          <cell r="C56">
            <v>11772.668481899971</v>
          </cell>
          <cell r="D56">
            <v>135405.8846964</v>
          </cell>
          <cell r="E56">
            <v>57977</v>
          </cell>
          <cell r="F56">
            <v>670259</v>
          </cell>
        </row>
      </sheetData>
      <sheetData sheetId="2">
        <row r="76">
          <cell r="C76">
            <v>783.4959033000005</v>
          </cell>
          <cell r="D76">
            <v>3560.820647400001</v>
          </cell>
          <cell r="E76">
            <v>1</v>
          </cell>
          <cell r="F76">
            <v>28</v>
          </cell>
          <cell r="G76">
            <v>-12508</v>
          </cell>
          <cell r="H76">
            <v>1483095</v>
          </cell>
        </row>
      </sheetData>
      <sheetData sheetId="3">
        <row r="76">
          <cell r="C76">
            <v>204.14820880000045</v>
          </cell>
          <cell r="D76">
            <v>6277.767549200002</v>
          </cell>
          <cell r="E76">
            <v>46</v>
          </cell>
          <cell r="F76">
            <v>609</v>
          </cell>
          <cell r="G76">
            <v>208681</v>
          </cell>
          <cell r="H76">
            <v>8053496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2707.4384099999997</v>
          </cell>
          <cell r="D56">
            <v>22508.695569299998</v>
          </cell>
          <cell r="E56">
            <v>1856</v>
          </cell>
          <cell r="F56">
            <v>14894</v>
          </cell>
        </row>
      </sheetData>
      <sheetData sheetId="3">
        <row r="56">
          <cell r="C56">
            <v>1900.5973424000001</v>
          </cell>
          <cell r="D56">
            <v>16246.886815300002</v>
          </cell>
          <cell r="E56">
            <v>6025</v>
          </cell>
          <cell r="F56">
            <v>53527</v>
          </cell>
        </row>
      </sheetData>
      <sheetData sheetId="6">
        <row r="76">
          <cell r="C76">
            <v>388.1202648999998</v>
          </cell>
          <cell r="D76">
            <v>3753.547315574847</v>
          </cell>
          <cell r="E76">
            <v>2</v>
          </cell>
          <cell r="F76">
            <v>4</v>
          </cell>
          <cell r="G76">
            <v>2935</v>
          </cell>
          <cell r="H76">
            <v>22760</v>
          </cell>
        </row>
      </sheetData>
      <sheetData sheetId="9">
        <row r="76">
          <cell r="C76">
            <v>411.3551052322</v>
          </cell>
          <cell r="D76">
            <v>1773.109015889051</v>
          </cell>
          <cell r="E76">
            <v>4</v>
          </cell>
          <cell r="F76">
            <v>48</v>
          </cell>
          <cell r="G76">
            <v>21995</v>
          </cell>
          <cell r="H76">
            <v>179982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4589.340119999988</v>
          </cell>
          <cell r="D56">
            <v>41941.2040505</v>
          </cell>
          <cell r="E56">
            <v>5872</v>
          </cell>
          <cell r="F56">
            <v>57563</v>
          </cell>
        </row>
      </sheetData>
      <sheetData sheetId="3">
        <row r="56">
          <cell r="C56">
            <v>11785.646360000006</v>
          </cell>
          <cell r="D56">
            <v>162971.0528109</v>
          </cell>
          <cell r="E56">
            <v>120935</v>
          </cell>
          <cell r="F56">
            <v>1487825</v>
          </cell>
        </row>
      </sheetData>
      <sheetData sheetId="6">
        <row r="76">
          <cell r="C76">
            <v>292.12358813446457</v>
          </cell>
          <cell r="D76">
            <v>2476.1871742078174</v>
          </cell>
          <cell r="E76">
            <v>12</v>
          </cell>
          <cell r="F76">
            <v>169</v>
          </cell>
          <cell r="G76">
            <v>60439</v>
          </cell>
          <cell r="H76">
            <v>568791</v>
          </cell>
        </row>
      </sheetData>
      <sheetData sheetId="9">
        <row r="76">
          <cell r="C76">
            <v>83.73018453109698</v>
          </cell>
          <cell r="D76">
            <v>9749.969517732337</v>
          </cell>
          <cell r="E76">
            <v>9</v>
          </cell>
          <cell r="F76">
            <v>115</v>
          </cell>
          <cell r="G76">
            <v>36372</v>
          </cell>
          <cell r="H76">
            <v>147492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 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SP(R) "/>
      <sheetName val="INSP(S) "/>
    </sheetNames>
    <sheetDataSet>
      <sheetData sheetId="0">
        <row r="56">
          <cell r="C56">
            <v>135598.49</v>
          </cell>
          <cell r="D56">
            <v>2341702.8099999996</v>
          </cell>
          <cell r="E56">
            <v>242252</v>
          </cell>
          <cell r="F56">
            <v>3880683</v>
          </cell>
        </row>
      </sheetData>
      <sheetData sheetId="3">
        <row r="56">
          <cell r="C56">
            <v>228248.51</v>
          </cell>
          <cell r="D56">
            <v>1807840.52</v>
          </cell>
          <cell r="E56">
            <v>3235875</v>
          </cell>
          <cell r="F56">
            <v>22309940</v>
          </cell>
        </row>
      </sheetData>
      <sheetData sheetId="6">
        <row r="76">
          <cell r="C76">
            <v>140779.19</v>
          </cell>
          <cell r="D76">
            <v>1618831.77</v>
          </cell>
          <cell r="E76">
            <v>1682</v>
          </cell>
          <cell r="F76">
            <v>17581</v>
          </cell>
          <cell r="G76">
            <v>1606580</v>
          </cell>
          <cell r="H76">
            <v>28627168</v>
          </cell>
        </row>
      </sheetData>
      <sheetData sheetId="9">
        <row r="76">
          <cell r="C76">
            <v>37052.785000000025</v>
          </cell>
          <cell r="D76">
            <v>945156.265</v>
          </cell>
          <cell r="E76">
            <v>77</v>
          </cell>
          <cell r="F76">
            <v>624</v>
          </cell>
          <cell r="G76">
            <v>7473</v>
          </cell>
          <cell r="H76">
            <v>797801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44.4375814</v>
          </cell>
          <cell r="D56">
            <v>398.7978799047135</v>
          </cell>
          <cell r="E56">
            <v>76</v>
          </cell>
          <cell r="F56">
            <v>2892</v>
          </cell>
        </row>
      </sheetData>
      <sheetData sheetId="3">
        <row r="56">
          <cell r="C56">
            <v>1977.1393047663867</v>
          </cell>
          <cell r="D56">
            <v>26372.45109003892</v>
          </cell>
          <cell r="E56">
            <v>10832</v>
          </cell>
          <cell r="F56">
            <v>119999</v>
          </cell>
        </row>
      </sheetData>
      <sheetData sheetId="6">
        <row r="76">
          <cell r="C76">
            <v>141.861857</v>
          </cell>
          <cell r="D76">
            <v>1550.443283122756</v>
          </cell>
          <cell r="E76">
            <v>0</v>
          </cell>
          <cell r="F76">
            <v>3</v>
          </cell>
          <cell r="G76">
            <v>752</v>
          </cell>
          <cell r="H76">
            <v>8496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31184.987713000002</v>
          </cell>
          <cell r="D56">
            <v>127193.12323879999</v>
          </cell>
          <cell r="E56">
            <v>22128</v>
          </cell>
          <cell r="F56">
            <v>80061</v>
          </cell>
        </row>
      </sheetData>
      <sheetData sheetId="3">
        <row r="56">
          <cell r="C56">
            <v>16831.249711899974</v>
          </cell>
          <cell r="D56">
            <v>302264.0445605999</v>
          </cell>
          <cell r="E56">
            <v>155421</v>
          </cell>
          <cell r="F56">
            <v>1036799</v>
          </cell>
        </row>
      </sheetData>
      <sheetData sheetId="6">
        <row r="76">
          <cell r="C76">
            <v>1529.9124235999989</v>
          </cell>
          <cell r="D76">
            <v>19316.1481506</v>
          </cell>
          <cell r="E76">
            <v>13</v>
          </cell>
          <cell r="F76">
            <v>126</v>
          </cell>
          <cell r="G76">
            <v>168652</v>
          </cell>
          <cell r="H76">
            <v>1962535</v>
          </cell>
        </row>
      </sheetData>
      <sheetData sheetId="9">
        <row r="76">
          <cell r="C76">
            <v>5112.865770699945</v>
          </cell>
          <cell r="D76">
            <v>70950.65893349994</v>
          </cell>
          <cell r="E76">
            <v>1</v>
          </cell>
          <cell r="F76">
            <v>32</v>
          </cell>
          <cell r="G76">
            <v>72159</v>
          </cell>
          <cell r="H76">
            <v>494145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</sheetNames>
    <sheetDataSet>
      <sheetData sheetId="0">
        <row r="56">
          <cell r="C56">
            <v>3096.6400000000003</v>
          </cell>
          <cell r="D56">
            <v>25500.93</v>
          </cell>
          <cell r="E56">
            <v>3479</v>
          </cell>
          <cell r="F56">
            <v>29304</v>
          </cell>
        </row>
      </sheetData>
      <sheetData sheetId="3">
        <row r="56">
          <cell r="C56">
            <v>1058.41</v>
          </cell>
          <cell r="D56">
            <v>13346.77</v>
          </cell>
          <cell r="E56">
            <v>7182</v>
          </cell>
          <cell r="F56">
            <v>65236</v>
          </cell>
        </row>
      </sheetData>
      <sheetData sheetId="6">
        <row r="76">
          <cell r="C76">
            <v>1405.0954</v>
          </cell>
          <cell r="D76">
            <v>6568.89566</v>
          </cell>
          <cell r="E76">
            <v>1</v>
          </cell>
          <cell r="F76">
            <v>1</v>
          </cell>
          <cell r="G76">
            <v>52704</v>
          </cell>
          <cell r="H76">
            <v>269152</v>
          </cell>
        </row>
      </sheetData>
      <sheetData sheetId="9">
        <row r="76">
          <cell r="C76">
            <v>4.33911</v>
          </cell>
          <cell r="D76">
            <v>366.93574</v>
          </cell>
          <cell r="E76">
            <v>0</v>
          </cell>
          <cell r="F76">
            <v>7</v>
          </cell>
          <cell r="G76">
            <v>2729</v>
          </cell>
          <cell r="H76">
            <v>388642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428.75797630000005</v>
          </cell>
          <cell r="D56">
            <v>1203.3648079000002</v>
          </cell>
          <cell r="E56">
            <v>567</v>
          </cell>
          <cell r="F56">
            <v>1839</v>
          </cell>
        </row>
      </sheetData>
      <sheetData sheetId="3">
        <row r="56">
          <cell r="C56">
            <v>4663.652556999999</v>
          </cell>
          <cell r="D56">
            <v>45479.956216599996</v>
          </cell>
          <cell r="E56">
            <v>24365</v>
          </cell>
          <cell r="F56">
            <v>201593</v>
          </cell>
        </row>
      </sheetData>
      <sheetData sheetId="6">
        <row r="76">
          <cell r="C76">
            <v>39.1379783</v>
          </cell>
          <cell r="D76">
            <v>646.8078030000001</v>
          </cell>
          <cell r="E76">
            <v>0</v>
          </cell>
          <cell r="F76">
            <v>0</v>
          </cell>
          <cell r="G76">
            <v>75</v>
          </cell>
          <cell r="H76">
            <v>1239</v>
          </cell>
        </row>
      </sheetData>
      <sheetData sheetId="9">
        <row r="76">
          <cell r="C76">
            <v>3.44588</v>
          </cell>
          <cell r="D76">
            <v>24.8762</v>
          </cell>
          <cell r="E76">
            <v>0</v>
          </cell>
          <cell r="F76">
            <v>0</v>
          </cell>
          <cell r="G76">
            <v>0</v>
          </cell>
          <cell r="H76">
            <v>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3030.8228</v>
          </cell>
          <cell r="D56">
            <v>6144.413170000001</v>
          </cell>
          <cell r="E56">
            <v>2605</v>
          </cell>
          <cell r="F56">
            <v>5947</v>
          </cell>
        </row>
      </sheetData>
      <sheetData sheetId="3">
        <row r="56">
          <cell r="C56">
            <v>5399.7090501</v>
          </cell>
          <cell r="D56">
            <v>58184.7548835</v>
          </cell>
          <cell r="E56">
            <v>16111</v>
          </cell>
          <cell r="F56">
            <v>199110</v>
          </cell>
        </row>
      </sheetData>
      <sheetData sheetId="6">
        <row r="76">
          <cell r="C76">
            <v>975.7418197318134</v>
          </cell>
          <cell r="D76">
            <v>8765.482345242763</v>
          </cell>
          <cell r="E76">
            <v>0</v>
          </cell>
          <cell r="F76">
            <v>4</v>
          </cell>
          <cell r="G76">
            <v>31888</v>
          </cell>
          <cell r="H76">
            <v>391470</v>
          </cell>
        </row>
      </sheetData>
      <sheetData sheetId="9">
        <row r="76">
          <cell r="C76">
            <v>3007.2344210739448</v>
          </cell>
          <cell r="D76">
            <v>12034.013844066081</v>
          </cell>
          <cell r="E76">
            <v>49</v>
          </cell>
          <cell r="F76">
            <v>546</v>
          </cell>
          <cell r="G76">
            <v>97904</v>
          </cell>
          <cell r="H76">
            <v>1241563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1442.128567</v>
          </cell>
          <cell r="D56">
            <v>12775.864322</v>
          </cell>
          <cell r="E56">
            <v>1971</v>
          </cell>
          <cell r="F56">
            <v>14564</v>
          </cell>
        </row>
      </sheetData>
      <sheetData sheetId="3">
        <row r="56">
          <cell r="C56">
            <v>1368.7364897999998</v>
          </cell>
          <cell r="D56">
            <v>19688.394666900003</v>
          </cell>
          <cell r="E56">
            <v>5701</v>
          </cell>
          <cell r="F56">
            <v>69620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154.14962799749753</v>
          </cell>
          <cell r="D76">
            <v>642.7982520974977</v>
          </cell>
          <cell r="E76">
            <v>0</v>
          </cell>
          <cell r="F76">
            <v>11</v>
          </cell>
          <cell r="G76">
            <v>30369</v>
          </cell>
          <cell r="H76">
            <v>540240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INSP "/>
    </sheetNames>
    <sheetDataSet>
      <sheetData sheetId="0">
        <row r="56">
          <cell r="C56">
            <v>429.168</v>
          </cell>
          <cell r="D56">
            <v>3078.2595000000006</v>
          </cell>
          <cell r="E56">
            <v>985</v>
          </cell>
          <cell r="F56">
            <v>6931</v>
          </cell>
        </row>
      </sheetData>
      <sheetData sheetId="3">
        <row r="56">
          <cell r="C56">
            <v>367.6989000000001</v>
          </cell>
          <cell r="D56">
            <v>3534.7821797</v>
          </cell>
          <cell r="E56">
            <v>4674</v>
          </cell>
          <cell r="F56">
            <v>41784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0.68145</v>
          </cell>
          <cell r="E76">
            <v>0</v>
          </cell>
          <cell r="F76">
            <v>1</v>
          </cell>
          <cell r="G76">
            <v>0</v>
          </cell>
          <cell r="H76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="120" zoomScaleNormal="120" workbookViewId="0" topLeftCell="A1">
      <pane xSplit="2" ySplit="3" topLeftCell="C46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B133" sqref="B133"/>
    </sheetView>
  </sheetViews>
  <sheetFormatPr defaultColWidth="9.140625" defaultRowHeight="12.75"/>
  <cols>
    <col min="1" max="1" width="6.421875" style="8" customWidth="1"/>
    <col min="2" max="2" width="30.421875" style="8" bestFit="1" customWidth="1"/>
    <col min="3" max="3" width="13.7109375" style="8" customWidth="1"/>
    <col min="4" max="5" width="19.28125" style="8" bestFit="1" customWidth="1"/>
    <col min="6" max="6" width="14.140625" style="8" bestFit="1" customWidth="1"/>
    <col min="7" max="8" width="19.28125" style="8" bestFit="1" customWidth="1"/>
    <col min="9" max="9" width="14.140625" style="8" bestFit="1" customWidth="1"/>
    <col min="10" max="11" width="19.28125" style="8" bestFit="1" customWidth="1"/>
    <col min="12" max="12" width="12.8515625" style="8" bestFit="1" customWidth="1"/>
    <col min="13" max="13" width="9.7109375" style="8" bestFit="1" customWidth="1"/>
    <col min="14" max="16384" width="9.140625" style="8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89" t="s">
        <v>2</v>
      </c>
      <c r="B2" s="87" t="s">
        <v>3</v>
      </c>
      <c r="C2" s="91" t="s">
        <v>4</v>
      </c>
      <c r="D2" s="91"/>
      <c r="E2" s="91"/>
      <c r="F2" s="91" t="s">
        <v>5</v>
      </c>
      <c r="G2" s="91"/>
      <c r="H2" s="91"/>
      <c r="I2" s="85" t="s">
        <v>6</v>
      </c>
      <c r="J2" s="85"/>
      <c r="K2" s="86"/>
    </row>
    <row r="3" spans="1:11" ht="13.5" customHeight="1" thickBot="1">
      <c r="A3" s="90"/>
      <c r="B3" s="88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9">
        <v>1</v>
      </c>
      <c r="B4" s="10" t="s">
        <v>10</v>
      </c>
      <c r="C4" s="11"/>
      <c r="D4" s="11"/>
      <c r="E4" s="12"/>
      <c r="F4" s="13"/>
      <c r="G4" s="13"/>
      <c r="H4" s="13"/>
      <c r="I4" s="13"/>
      <c r="J4" s="13"/>
      <c r="K4" s="13"/>
    </row>
    <row r="5" spans="1:11" ht="13.5">
      <c r="A5" s="14"/>
      <c r="B5" s="15" t="s">
        <v>11</v>
      </c>
      <c r="C5" s="16">
        <f>'[15]ISP'!$C$56/100</f>
        <v>56.2532698</v>
      </c>
      <c r="D5" s="16">
        <f>'[15]ISP'!$D$56/100</f>
        <v>613.267390103</v>
      </c>
      <c r="E5" s="16">
        <v>254.52467173142693</v>
      </c>
      <c r="F5" s="17">
        <f>'[15]ISP'!$E$56</f>
        <v>7594</v>
      </c>
      <c r="G5" s="17">
        <f>'[15]ISP'!$F$56</f>
        <v>81204</v>
      </c>
      <c r="H5" s="17">
        <v>51704</v>
      </c>
      <c r="I5" s="17"/>
      <c r="J5" s="17"/>
      <c r="K5" s="17"/>
    </row>
    <row r="6" spans="1:11" ht="13.5">
      <c r="A6" s="14"/>
      <c r="B6" s="15" t="s">
        <v>12</v>
      </c>
      <c r="C6" s="16">
        <f>'[15]INSP'!$C$56/100</f>
        <v>120.02252719260002</v>
      </c>
      <c r="D6" s="16">
        <f>'[15]INSP'!$D$56/100</f>
        <v>1425.5161197163002</v>
      </c>
      <c r="E6" s="16">
        <v>2287.3838165720344</v>
      </c>
      <c r="F6" s="17">
        <f>'[15]INSP'!$E$56</f>
        <v>118938</v>
      </c>
      <c r="G6" s="17">
        <f>'[15]INSP'!$F$56</f>
        <v>1110035</v>
      </c>
      <c r="H6" s="17">
        <v>1624901</v>
      </c>
      <c r="I6" s="17"/>
      <c r="J6" s="17"/>
      <c r="K6" s="17"/>
    </row>
    <row r="7" spans="1:11" ht="13.5">
      <c r="A7" s="14"/>
      <c r="B7" s="15" t="s">
        <v>13</v>
      </c>
      <c r="C7" s="16">
        <f>'[15]GSP'!$C$76/100</f>
        <v>32.9001888390345</v>
      </c>
      <c r="D7" s="16">
        <f>'[15]GSP'!$D$76/100</f>
        <v>183.1013624833696</v>
      </c>
      <c r="E7" s="16">
        <v>44.058809693258105</v>
      </c>
      <c r="F7" s="17">
        <f>'[15]GSP'!$E$76</f>
        <v>12</v>
      </c>
      <c r="G7" s="17">
        <f>'[15]GSP'!$F$76</f>
        <v>58</v>
      </c>
      <c r="H7" s="17">
        <v>8</v>
      </c>
      <c r="I7" s="17">
        <f>'[15]GSP'!$G$76</f>
        <v>20498</v>
      </c>
      <c r="J7" s="17">
        <f>'[15]GSP'!$H$76</f>
        <v>126470</v>
      </c>
      <c r="K7" s="17">
        <v>58769</v>
      </c>
    </row>
    <row r="8" spans="1:11" ht="13.5">
      <c r="A8" s="14"/>
      <c r="B8" s="15" t="s">
        <v>14</v>
      </c>
      <c r="C8" s="16">
        <f>'[15]GNSP'!$C$76/100</f>
        <v>32.39126876698401</v>
      </c>
      <c r="D8" s="16">
        <f>'[15]GNSP'!$D$76/100</f>
        <v>355.384724194757</v>
      </c>
      <c r="E8" s="16">
        <v>311.01963928228207</v>
      </c>
      <c r="F8" s="17">
        <f>'[15]GNSP'!$E$76</f>
        <v>78</v>
      </c>
      <c r="G8" s="17">
        <f>'[15]GNSP'!$F$76</f>
        <v>1219</v>
      </c>
      <c r="H8" s="17">
        <v>795</v>
      </c>
      <c r="I8" s="17">
        <f>'[15]GNSP'!$G$76</f>
        <v>913491</v>
      </c>
      <c r="J8" s="17">
        <f>'[15]GNSP'!$H$76</f>
        <v>17959330</v>
      </c>
      <c r="K8" s="17">
        <v>13727378</v>
      </c>
    </row>
    <row r="9" spans="1:11" ht="13.5">
      <c r="A9" s="14">
        <v>2</v>
      </c>
      <c r="B9" s="18" t="s">
        <v>15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3.5">
      <c r="A10" s="14"/>
      <c r="B10" s="15" t="s">
        <v>11</v>
      </c>
      <c r="C10" s="16">
        <f>'[6]ISP'!$C$56/100</f>
        <v>4.287579763</v>
      </c>
      <c r="D10" s="16">
        <f>'[6]ISP'!$D$56/100</f>
        <v>12.033648079000002</v>
      </c>
      <c r="E10" s="16">
        <v>6.928937846000001</v>
      </c>
      <c r="F10" s="17">
        <f>'[6]ISP'!$E$56</f>
        <v>567</v>
      </c>
      <c r="G10" s="17">
        <f>'[6]ISP'!$F$56</f>
        <v>1839</v>
      </c>
      <c r="H10" s="17">
        <v>995</v>
      </c>
      <c r="I10" s="17"/>
      <c r="J10" s="17"/>
      <c r="K10" s="17"/>
    </row>
    <row r="11" spans="1:11" ht="13.5">
      <c r="A11" s="14"/>
      <c r="B11" s="15" t="s">
        <v>12</v>
      </c>
      <c r="C11" s="16">
        <f>'[6]INSP'!$C$56/100</f>
        <v>46.636525569999996</v>
      </c>
      <c r="D11" s="16">
        <f>'[6]INSP'!$D$56/100</f>
        <v>454.799562166</v>
      </c>
      <c r="E11" s="16">
        <v>472.217438791</v>
      </c>
      <c r="F11" s="17">
        <f>'[6]INSP'!$E$56</f>
        <v>24365</v>
      </c>
      <c r="G11" s="17">
        <f>'[6]INSP'!$F$56</f>
        <v>201593</v>
      </c>
      <c r="H11" s="17">
        <v>221869</v>
      </c>
      <c r="I11" s="17"/>
      <c r="J11" s="17"/>
      <c r="K11" s="17"/>
    </row>
    <row r="12" spans="1:11" ht="13.5">
      <c r="A12" s="14"/>
      <c r="B12" s="15" t="s">
        <v>13</v>
      </c>
      <c r="C12" s="16">
        <f>'[6]GSP'!$C$76/100</f>
        <v>0.391379783</v>
      </c>
      <c r="D12" s="16">
        <f>'[6]GSP'!$D$76/100</f>
        <v>6.468078030000002</v>
      </c>
      <c r="E12" s="16">
        <v>7.133017180999999</v>
      </c>
      <c r="F12" s="17">
        <f>'[6]GSP'!$E$76</f>
        <v>0</v>
      </c>
      <c r="G12" s="17">
        <f>'[6]GSP'!$F$76</f>
        <v>0</v>
      </c>
      <c r="H12" s="17">
        <v>0</v>
      </c>
      <c r="I12" s="17">
        <f>'[6]GSP'!$G$76</f>
        <v>75</v>
      </c>
      <c r="J12" s="17">
        <f>'[6]GSP'!$H$76</f>
        <v>1239</v>
      </c>
      <c r="K12" s="17">
        <v>1802</v>
      </c>
    </row>
    <row r="13" spans="1:11" ht="13.5">
      <c r="A13" s="14"/>
      <c r="B13" s="15" t="s">
        <v>14</v>
      </c>
      <c r="C13" s="16">
        <f>'[6]GNSP'!$C$76/100</f>
        <v>0.0344588</v>
      </c>
      <c r="D13" s="16">
        <f>'[6]GNSP'!$D$76/100</f>
        <v>0.248762</v>
      </c>
      <c r="E13" s="16">
        <v>0.2338701</v>
      </c>
      <c r="F13" s="17">
        <f>'[6]GNSP'!$E$76</f>
        <v>0</v>
      </c>
      <c r="G13" s="17">
        <f>'[6]GNSP'!$F$76</f>
        <v>0</v>
      </c>
      <c r="H13" s="17">
        <v>0</v>
      </c>
      <c r="I13" s="17">
        <f>'[6]GNSP'!$G$76</f>
        <v>0</v>
      </c>
      <c r="J13" s="17">
        <f>'[6]GNSP'!$H$76</f>
        <v>138</v>
      </c>
      <c r="K13" s="17">
        <v>4077</v>
      </c>
    </row>
    <row r="14" spans="1:11" ht="13.5">
      <c r="A14" s="14">
        <v>3</v>
      </c>
      <c r="B14" s="18" t="s">
        <v>16</v>
      </c>
      <c r="C14" s="19"/>
      <c r="D14" s="19"/>
      <c r="E14" s="19"/>
      <c r="F14" s="20"/>
      <c r="G14" s="20"/>
      <c r="H14" s="20"/>
      <c r="I14" s="20"/>
      <c r="J14" s="20"/>
      <c r="K14" s="20"/>
    </row>
    <row r="15" spans="1:11" ht="13.5">
      <c r="A15" s="14"/>
      <c r="B15" s="15" t="s">
        <v>11</v>
      </c>
      <c r="C15" s="16">
        <f>'[22]ISP'!$C$56/100</f>
        <v>45.89340119999988</v>
      </c>
      <c r="D15" s="16">
        <f>'[22]ISP'!$D$56/100</f>
        <v>419.412040505</v>
      </c>
      <c r="E15" s="16">
        <v>164.497297635</v>
      </c>
      <c r="F15" s="17">
        <f>'[22]ISP'!$E$56</f>
        <v>5872</v>
      </c>
      <c r="G15" s="17">
        <f>'[22]ISP'!$F$56</f>
        <v>57563</v>
      </c>
      <c r="H15" s="17">
        <v>30556</v>
      </c>
      <c r="I15" s="17"/>
      <c r="J15" s="17"/>
      <c r="K15" s="17"/>
    </row>
    <row r="16" spans="1:11" ht="13.5">
      <c r="A16" s="14"/>
      <c r="B16" s="15" t="s">
        <v>12</v>
      </c>
      <c r="C16" s="21">
        <f>'[22]INSP'!$C$56/100</f>
        <v>117.85646360000005</v>
      </c>
      <c r="D16" s="21">
        <f>'[22]INSP'!$D$56/100</f>
        <v>1629.710528109</v>
      </c>
      <c r="E16" s="21">
        <v>2075.730828217</v>
      </c>
      <c r="F16" s="22">
        <f>'[22]INSP'!$E$56</f>
        <v>120935</v>
      </c>
      <c r="G16" s="22">
        <f>'[22]INSP'!$F$56</f>
        <v>1487825</v>
      </c>
      <c r="H16" s="22">
        <v>1738460</v>
      </c>
      <c r="I16" s="22"/>
      <c r="J16" s="22"/>
      <c r="K16" s="22"/>
    </row>
    <row r="17" spans="1:11" ht="13.5">
      <c r="A17" s="14"/>
      <c r="B17" s="15" t="s">
        <v>13</v>
      </c>
      <c r="C17" s="16">
        <f>'[22]GSP'!$C$76/100</f>
        <v>2.9212358813446455</v>
      </c>
      <c r="D17" s="16">
        <f>'[22]GSP'!$D$76/100</f>
        <v>24.761871742078174</v>
      </c>
      <c r="E17" s="16">
        <v>88.51801170348645</v>
      </c>
      <c r="F17" s="17">
        <f>'[22]GSP'!$E$76</f>
        <v>12</v>
      </c>
      <c r="G17" s="17">
        <f>'[22]GSP'!$F$76</f>
        <v>169</v>
      </c>
      <c r="H17" s="17">
        <v>12</v>
      </c>
      <c r="I17" s="17">
        <f>'[22]GSP'!$G$76</f>
        <v>60439</v>
      </c>
      <c r="J17" s="17">
        <f>'[22]GSP'!$H$76</f>
        <v>568791</v>
      </c>
      <c r="K17" s="17">
        <v>6390</v>
      </c>
    </row>
    <row r="18" spans="1:11" ht="13.5">
      <c r="A18" s="14"/>
      <c r="B18" s="15" t="s">
        <v>14</v>
      </c>
      <c r="C18" s="16">
        <f>'[22]GNSP'!$C$76/100</f>
        <v>0.8373018453109699</v>
      </c>
      <c r="D18" s="16">
        <f>'[22]GNSP'!$D$76/100</f>
        <v>97.49969517732337</v>
      </c>
      <c r="E18" s="16">
        <v>93.40265012700515</v>
      </c>
      <c r="F18" s="17">
        <f>'[22]GNSP'!$E$76</f>
        <v>9</v>
      </c>
      <c r="G18" s="17">
        <f>'[22]GNSP'!$F$76</f>
        <v>115</v>
      </c>
      <c r="H18" s="17">
        <v>382</v>
      </c>
      <c r="I18" s="17">
        <f>'[22]GNSP'!$G$76</f>
        <v>36372</v>
      </c>
      <c r="J18" s="17">
        <f>'[22]GNSP'!$H$76</f>
        <v>147492</v>
      </c>
      <c r="K18" s="17">
        <v>715556</v>
      </c>
    </row>
    <row r="19" spans="1:11" ht="13.5">
      <c r="A19" s="14">
        <v>4</v>
      </c>
      <c r="B19" s="18" t="s">
        <v>17</v>
      </c>
      <c r="C19" s="19"/>
      <c r="D19" s="19"/>
      <c r="E19" s="19"/>
      <c r="F19" s="20"/>
      <c r="G19" s="20"/>
      <c r="H19" s="20"/>
      <c r="I19" s="20"/>
      <c r="J19" s="20"/>
      <c r="K19" s="20"/>
    </row>
    <row r="20" spans="1:11" ht="13.5">
      <c r="A20" s="14"/>
      <c r="B20" s="15" t="s">
        <v>11</v>
      </c>
      <c r="C20" s="16">
        <f>'[11]ISP'!$C$56/100</f>
        <v>177.59259938600036</v>
      </c>
      <c r="D20" s="16">
        <f>'[11]ISP'!$D$56/100</f>
        <v>1173.7822503820003</v>
      </c>
      <c r="E20" s="16">
        <v>361.5329610730002</v>
      </c>
      <c r="F20" s="17">
        <f>'[11]ISP'!$E$56</f>
        <v>14853</v>
      </c>
      <c r="G20" s="17">
        <f>'[11]ISP'!$F$56</f>
        <v>106997</v>
      </c>
      <c r="H20" s="17">
        <v>58303</v>
      </c>
      <c r="I20" s="17"/>
      <c r="J20" s="17"/>
      <c r="K20" s="17"/>
    </row>
    <row r="21" spans="1:11" ht="13.5">
      <c r="A21" s="14"/>
      <c r="B21" s="15" t="s">
        <v>12</v>
      </c>
      <c r="C21" s="16">
        <f>'[11]INSP'!$C$56/100</f>
        <v>179.09294141900088</v>
      </c>
      <c r="D21" s="16">
        <f>'[11]INSP'!$D$56/100</f>
        <v>2199.7488552019986</v>
      </c>
      <c r="E21" s="16">
        <v>2935.8424073519986</v>
      </c>
      <c r="F21" s="17">
        <f>'[11]INSP'!$E$56</f>
        <v>58949</v>
      </c>
      <c r="G21" s="17">
        <f>'[11]INSP'!$F$56</f>
        <v>577929</v>
      </c>
      <c r="H21" s="17">
        <v>1027143</v>
      </c>
      <c r="I21" s="17"/>
      <c r="J21" s="17"/>
      <c r="K21" s="17"/>
    </row>
    <row r="22" spans="1:11" ht="13.5">
      <c r="A22" s="14"/>
      <c r="B22" s="15" t="s">
        <v>13</v>
      </c>
      <c r="C22" s="16">
        <f>'[11]GSP'!$C$76/100</f>
        <v>173.95938641999982</v>
      </c>
      <c r="D22" s="16">
        <f>'[11]GSP'!$D$76/100</f>
        <v>1536.7085394619999</v>
      </c>
      <c r="E22" s="16">
        <v>172.19606619900003</v>
      </c>
      <c r="F22" s="17">
        <f>'[11]GSP'!$E$76</f>
        <v>6</v>
      </c>
      <c r="G22" s="17">
        <f>'[11]GSP'!$F$76</f>
        <v>95</v>
      </c>
      <c r="H22" s="17">
        <v>3</v>
      </c>
      <c r="I22" s="17">
        <f>'[11]GSP'!$G$76</f>
        <v>62592</v>
      </c>
      <c r="J22" s="17">
        <f>'[11]GSP'!$H$76</f>
        <v>302057</v>
      </c>
      <c r="K22" s="17">
        <v>76876</v>
      </c>
    </row>
    <row r="23" spans="1:11" ht="13.5">
      <c r="A23" s="14"/>
      <c r="B23" s="15" t="s">
        <v>14</v>
      </c>
      <c r="C23" s="16">
        <f>'[11]GNSP'!$C$76/100</f>
        <v>46.34065155599999</v>
      </c>
      <c r="D23" s="16">
        <f>'[11]GNSP'!$D$76/100</f>
        <v>364.7272544650001</v>
      </c>
      <c r="E23" s="16">
        <v>1376.0921324019998</v>
      </c>
      <c r="F23" s="17">
        <f>'[11]GNSP'!$E$76</f>
        <v>6</v>
      </c>
      <c r="G23" s="17">
        <f>'[11]GNSP'!$F$76</f>
        <v>49</v>
      </c>
      <c r="H23" s="17">
        <v>103</v>
      </c>
      <c r="I23" s="17">
        <f>'[11]GNSP'!$G$76</f>
        <v>120162</v>
      </c>
      <c r="J23" s="17">
        <f>'[11]GNSP'!$H$76</f>
        <v>676199</v>
      </c>
      <c r="K23" s="17">
        <v>1095349</v>
      </c>
    </row>
    <row r="24" spans="1:11" ht="13.5">
      <c r="A24" s="14">
        <v>5</v>
      </c>
      <c r="B24" s="18" t="s">
        <v>18</v>
      </c>
      <c r="C24" s="19"/>
      <c r="D24" s="19"/>
      <c r="E24" s="19"/>
      <c r="F24" s="20"/>
      <c r="G24" s="20"/>
      <c r="H24" s="20"/>
      <c r="I24" s="20"/>
      <c r="J24" s="20"/>
      <c r="K24" s="20"/>
    </row>
    <row r="25" spans="1:11" ht="13.5">
      <c r="A25" s="14"/>
      <c r="B25" s="15" t="s">
        <v>11</v>
      </c>
      <c r="C25" s="21">
        <f>'[14]ISP'!$C$56/100</f>
        <v>10.4946731</v>
      </c>
      <c r="D25" s="21">
        <f>'[14]ISP'!$D$56/100</f>
        <v>149.15929670000003</v>
      </c>
      <c r="E25" s="21">
        <v>14.652830499999999</v>
      </c>
      <c r="F25" s="22">
        <f>'[14]ISP'!$E$56</f>
        <v>1017</v>
      </c>
      <c r="G25" s="22">
        <f>'[14]ISP'!$F$56</f>
        <v>18091</v>
      </c>
      <c r="H25" s="22">
        <v>2921</v>
      </c>
      <c r="I25" s="22"/>
      <c r="J25" s="22"/>
      <c r="K25" s="22"/>
    </row>
    <row r="26" spans="1:11" ht="13.5">
      <c r="A26" s="14"/>
      <c r="B26" s="15" t="s">
        <v>12</v>
      </c>
      <c r="C26" s="16">
        <f>'[14]INSP'!$C$56/100</f>
        <v>75.55397400000001</v>
      </c>
      <c r="D26" s="16">
        <f>'[14]INSP'!$D$56/100</f>
        <v>716.3826064729999</v>
      </c>
      <c r="E26" s="16">
        <v>794.8103258839999</v>
      </c>
      <c r="F26" s="17">
        <f>'[14]INSP'!$E$56</f>
        <v>39867</v>
      </c>
      <c r="G26" s="17">
        <f>'[14]INSP'!$F$56</f>
        <v>440445</v>
      </c>
      <c r="H26" s="17">
        <v>541577</v>
      </c>
      <c r="I26" s="17"/>
      <c r="J26" s="17"/>
      <c r="K26" s="17"/>
    </row>
    <row r="27" spans="1:11" ht="13.5">
      <c r="A27" s="14"/>
      <c r="B27" s="15" t="s">
        <v>13</v>
      </c>
      <c r="C27" s="16">
        <f>'[14]GSP'!$C$76/100</f>
        <v>4.211044339000014</v>
      </c>
      <c r="D27" s="16">
        <f>'[14]GSP'!$D$76/100</f>
        <v>30.48040132699941</v>
      </c>
      <c r="E27" s="16">
        <v>20.986333836</v>
      </c>
      <c r="F27" s="17">
        <f>'[14]GSP'!$E$76</f>
        <v>2</v>
      </c>
      <c r="G27" s="17">
        <f>'[14]GSP'!$F$76</f>
        <v>11</v>
      </c>
      <c r="H27" s="17">
        <v>9</v>
      </c>
      <c r="I27" s="17">
        <f>'[14]GSP'!$G$76</f>
        <v>13718</v>
      </c>
      <c r="J27" s="17">
        <f>'[14]GSP'!$H$76</f>
        <v>71261</v>
      </c>
      <c r="K27" s="17">
        <v>35716</v>
      </c>
    </row>
    <row r="28" spans="1:11" ht="13.5">
      <c r="A28" s="14"/>
      <c r="B28" s="15" t="s">
        <v>14</v>
      </c>
      <c r="C28" s="21">
        <f>'[14]GNSP'!$C$76/100</f>
        <v>5.7391213709999995</v>
      </c>
      <c r="D28" s="21">
        <f>'[14]GNSP'!$D$76/100</f>
        <v>94.71119596512966</v>
      </c>
      <c r="E28" s="21">
        <v>94.63400055048686</v>
      </c>
      <c r="F28" s="22">
        <f>'[14]GNSP'!$E$76</f>
        <v>1</v>
      </c>
      <c r="G28" s="22">
        <f>'[14]GNSP'!$F$76</f>
        <v>57</v>
      </c>
      <c r="H28" s="22">
        <v>57</v>
      </c>
      <c r="I28" s="22">
        <f>'[14]GNSP'!$G$76</f>
        <v>22396</v>
      </c>
      <c r="J28" s="22">
        <f>'[14]GNSP'!$H$76</f>
        <v>342524</v>
      </c>
      <c r="K28" s="22">
        <v>100933</v>
      </c>
    </row>
    <row r="29" spans="1:11" ht="13.5">
      <c r="A29" s="14">
        <v>6</v>
      </c>
      <c r="B29" s="23" t="s">
        <v>19</v>
      </c>
      <c r="C29" s="19"/>
      <c r="D29" s="19"/>
      <c r="E29" s="19"/>
      <c r="F29" s="20"/>
      <c r="G29" s="20"/>
      <c r="H29" s="20"/>
      <c r="I29" s="20"/>
      <c r="J29" s="20"/>
      <c r="K29" s="20"/>
    </row>
    <row r="30" spans="1:11" ht="13.5">
      <c r="A30" s="14"/>
      <c r="B30" s="15" t="s">
        <v>11</v>
      </c>
      <c r="C30" s="16">
        <f>'[18]ISP'!$C$56/100</f>
        <v>72.58256749800002</v>
      </c>
      <c r="D30" s="16">
        <f>'[18]ISP'!$D$56/100</f>
        <v>363.555317465</v>
      </c>
      <c r="E30" s="16">
        <v>114.30342213799999</v>
      </c>
      <c r="F30" s="17">
        <f>'[18]ISP'!$E$56</f>
        <v>17260</v>
      </c>
      <c r="G30" s="17">
        <f>'[18]ISP'!$F$56</f>
        <v>185803</v>
      </c>
      <c r="H30" s="17">
        <v>262040</v>
      </c>
      <c r="I30" s="17"/>
      <c r="J30" s="17"/>
      <c r="K30" s="17"/>
    </row>
    <row r="31" spans="1:11" ht="13.5">
      <c r="A31" s="14"/>
      <c r="B31" s="15" t="s">
        <v>12</v>
      </c>
      <c r="C31" s="16">
        <f>'[18]INSP'!$C$56/100</f>
        <v>232.7543475729998</v>
      </c>
      <c r="D31" s="16">
        <f>'[18]INSP'!$D$56/100</f>
        <v>2245.0743083619996</v>
      </c>
      <c r="E31" s="16">
        <v>1870.568052219</v>
      </c>
      <c r="F31" s="17">
        <f>'[18]INSP'!$E$56</f>
        <v>52941</v>
      </c>
      <c r="G31" s="17">
        <f>'[18]INSP'!$F$56</f>
        <v>481664</v>
      </c>
      <c r="H31" s="17">
        <v>516179</v>
      </c>
      <c r="I31" s="17"/>
      <c r="J31" s="17"/>
      <c r="K31" s="17"/>
    </row>
    <row r="32" spans="1:11" ht="13.5">
      <c r="A32" s="14"/>
      <c r="B32" s="15" t="s">
        <v>13</v>
      </c>
      <c r="C32" s="21">
        <f>'[18]GSP'!$C$76/100</f>
        <v>0.511304199140153</v>
      </c>
      <c r="D32" s="21">
        <f>'[18]GSP'!$D$76/100</f>
        <v>5.173773243902629</v>
      </c>
      <c r="E32" s="21">
        <v>252.63534324999998</v>
      </c>
      <c r="F32" s="22">
        <f>'[18]GSP'!$E$76</f>
        <v>15</v>
      </c>
      <c r="G32" s="22">
        <f>'[18]GSP'!$F$76</f>
        <v>151</v>
      </c>
      <c r="H32" s="22">
        <v>189</v>
      </c>
      <c r="I32" s="22">
        <f>'[18]GSP'!$G$76</f>
        <v>20259</v>
      </c>
      <c r="J32" s="22">
        <f>'[18]GSP'!$H$76</f>
        <v>195550</v>
      </c>
      <c r="K32" s="22">
        <v>321160</v>
      </c>
    </row>
    <row r="33" spans="1:11" ht="13.5">
      <c r="A33" s="14"/>
      <c r="B33" s="15" t="s">
        <v>14</v>
      </c>
      <c r="C33" s="21">
        <f>'[18]GNSP'!$C$76/100</f>
        <v>47.636884037</v>
      </c>
      <c r="D33" s="21">
        <f>'[18]GNSP'!$D$76/100</f>
        <v>309.895701498</v>
      </c>
      <c r="E33" s="21">
        <v>27.283274901</v>
      </c>
      <c r="F33" s="22">
        <f>'[18]GNSP'!$E$76</f>
        <v>2</v>
      </c>
      <c r="G33" s="22">
        <f>'[18]GNSP'!$F$76</f>
        <v>41</v>
      </c>
      <c r="H33" s="22">
        <v>6</v>
      </c>
      <c r="I33" s="22">
        <f>'[18]GNSP'!$G$76</f>
        <v>16046</v>
      </c>
      <c r="J33" s="22">
        <f>'[18]GNSP'!$H$76</f>
        <v>250938</v>
      </c>
      <c r="K33" s="22">
        <v>7083</v>
      </c>
    </row>
    <row r="34" spans="1:11" ht="13.5">
      <c r="A34" s="14">
        <v>7</v>
      </c>
      <c r="B34" s="18" t="s">
        <v>20</v>
      </c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3.5">
      <c r="A35" s="14"/>
      <c r="B35" s="15" t="s">
        <v>11</v>
      </c>
      <c r="C35" s="16">
        <f>'[4]ISP'!$C$56/100</f>
        <v>311.84987713000004</v>
      </c>
      <c r="D35" s="21">
        <f>'[4]ISP'!$D$56/100</f>
        <v>1271.931232388</v>
      </c>
      <c r="E35" s="21">
        <v>104.90169838199999</v>
      </c>
      <c r="F35" s="17">
        <f>'[4]ISP'!$E$56</f>
        <v>22128</v>
      </c>
      <c r="G35" s="22">
        <f>'[4]ISP'!$F$56</f>
        <v>80061</v>
      </c>
      <c r="H35" s="22">
        <v>10099</v>
      </c>
      <c r="I35" s="17"/>
      <c r="J35" s="22"/>
      <c r="K35" s="22"/>
    </row>
    <row r="36" spans="1:11" ht="13.5">
      <c r="A36" s="14"/>
      <c r="B36" s="15" t="s">
        <v>12</v>
      </c>
      <c r="C36" s="21">
        <f>'[4]INSP'!$C$56/100</f>
        <v>168.31249711899974</v>
      </c>
      <c r="D36" s="21">
        <f>'[4]INSP'!$D$56/100</f>
        <v>3022.640445605999</v>
      </c>
      <c r="E36" s="21">
        <v>3615.5100986999996</v>
      </c>
      <c r="F36" s="22">
        <f>'[4]INSP'!$E$56</f>
        <v>155421</v>
      </c>
      <c r="G36" s="22">
        <f>'[4]INSP'!$F$56</f>
        <v>1036799</v>
      </c>
      <c r="H36" s="22">
        <v>1418889</v>
      </c>
      <c r="I36" s="22"/>
      <c r="J36" s="22"/>
      <c r="K36" s="22"/>
    </row>
    <row r="37" spans="1:11" ht="13.5">
      <c r="A37" s="14"/>
      <c r="B37" s="15" t="s">
        <v>13</v>
      </c>
      <c r="C37" s="24">
        <f>'[4]GSP'!$C$76/100</f>
        <v>15.299124235999988</v>
      </c>
      <c r="D37" s="24">
        <f>'[4]GSP'!$D$76/100</f>
        <v>193.16148150599997</v>
      </c>
      <c r="E37" s="24">
        <v>126.14868723537913</v>
      </c>
      <c r="F37" s="25">
        <f>'[4]GSP'!$E$76</f>
        <v>13</v>
      </c>
      <c r="G37" s="25">
        <f>'[4]GSP'!$F$76</f>
        <v>126</v>
      </c>
      <c r="H37" s="25">
        <v>257</v>
      </c>
      <c r="I37" s="25">
        <f>'[4]GSP'!$G$76</f>
        <v>168652</v>
      </c>
      <c r="J37" s="25">
        <f>'[4]GSP'!$H$76</f>
        <v>1962535</v>
      </c>
      <c r="K37" s="25">
        <v>1062452</v>
      </c>
    </row>
    <row r="38" spans="1:11" ht="13.5">
      <c r="A38" s="26"/>
      <c r="B38" s="27" t="s">
        <v>14</v>
      </c>
      <c r="C38" s="28">
        <f>'[4]GNSP'!$C$76/100</f>
        <v>51.12865770699945</v>
      </c>
      <c r="D38" s="28">
        <f>'[4]GNSP'!$D$76/100</f>
        <v>709.5065893349995</v>
      </c>
      <c r="E38" s="16">
        <v>556.587177739</v>
      </c>
      <c r="F38" s="29">
        <f>'[4]GNSP'!$E$76</f>
        <v>1</v>
      </c>
      <c r="G38" s="29">
        <f>'[4]GNSP'!$F$76</f>
        <v>32</v>
      </c>
      <c r="H38" s="17">
        <v>295</v>
      </c>
      <c r="I38" s="29">
        <f>'[4]GNSP'!$G$76</f>
        <v>72159</v>
      </c>
      <c r="J38" s="29">
        <f>'[4]GNSP'!$H$76</f>
        <v>494145</v>
      </c>
      <c r="K38" s="29">
        <v>509193</v>
      </c>
    </row>
    <row r="39" spans="1:36" s="31" customFormat="1" ht="13.5">
      <c r="A39" s="14">
        <v>8</v>
      </c>
      <c r="B39" s="18" t="s">
        <v>21</v>
      </c>
      <c r="C39" s="19"/>
      <c r="D39" s="19"/>
      <c r="E39" s="19"/>
      <c r="F39" s="20"/>
      <c r="G39" s="20"/>
      <c r="H39" s="20"/>
      <c r="I39" s="20"/>
      <c r="J39" s="20"/>
      <c r="K39" s="20"/>
      <c r="L39" s="30"/>
      <c r="M39" s="30"/>
      <c r="N39" s="30"/>
      <c r="O39" s="8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14"/>
      <c r="B40" s="15" t="s">
        <v>11</v>
      </c>
      <c r="C40" s="32">
        <f>'[2]ISP'!$C$56/100</f>
        <v>2.645426229</v>
      </c>
      <c r="D40" s="32">
        <f>'[2]ISP'!$D$56/100</f>
        <v>24.698248222428802</v>
      </c>
      <c r="E40" s="32">
        <v>35.723056019999994</v>
      </c>
      <c r="F40" s="33">
        <f>'[2]ISP'!$E$56</f>
        <v>139</v>
      </c>
      <c r="G40" s="33">
        <f>'[2]ISP'!$F$56</f>
        <v>27449</v>
      </c>
      <c r="H40" s="33">
        <v>104495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14"/>
      <c r="B41" s="15" t="s">
        <v>12</v>
      </c>
      <c r="C41" s="32">
        <f>'[2]INSP'!$C$56/100</f>
        <v>97.84067604199998</v>
      </c>
      <c r="D41" s="32">
        <f>'[2]INSP'!$D$56/100</f>
        <v>1257.6093268299999</v>
      </c>
      <c r="E41" s="32">
        <v>1735.881395839</v>
      </c>
      <c r="F41" s="33">
        <f>'[2]INSP'!$E$56</f>
        <v>50617</v>
      </c>
      <c r="G41" s="33">
        <f>'[2]INSP'!$F$56</f>
        <v>844641</v>
      </c>
      <c r="H41" s="33">
        <v>1308243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14"/>
      <c r="B42" s="15" t="s">
        <v>13</v>
      </c>
      <c r="C42" s="32">
        <f>'[2]GSP'!$C$76/100</f>
        <v>0.373496676</v>
      </c>
      <c r="D42" s="32">
        <f>'[2]GSP'!$D$76/100</f>
        <v>4.865248580675684</v>
      </c>
      <c r="E42" s="32">
        <v>0.08960031399999994</v>
      </c>
      <c r="F42" s="33">
        <f>'[2]GSP'!$E$76</f>
        <v>0</v>
      </c>
      <c r="G42" s="33">
        <f>'[2]GSP'!$F$76</f>
        <v>2</v>
      </c>
      <c r="H42" s="33">
        <v>1</v>
      </c>
      <c r="I42" s="33">
        <f>'[2]GSP'!$G$76</f>
        <v>84</v>
      </c>
      <c r="J42" s="33">
        <f>'[2]GSP'!$H$76</f>
        <v>1079</v>
      </c>
      <c r="K42" s="33">
        <v>709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14"/>
      <c r="B43" s="15" t="s">
        <v>14</v>
      </c>
      <c r="C43" s="16">
        <f>'[2]GNSP'!$C$76/100</f>
        <v>28.547932147999994</v>
      </c>
      <c r="D43" s="16">
        <f>'[2]GNSP'!$D$76/100</f>
        <v>278.2729326189889</v>
      </c>
      <c r="E43" s="16">
        <v>433.031673553</v>
      </c>
      <c r="F43" s="17">
        <f>'[2]GNSP'!$E$76</f>
        <v>9</v>
      </c>
      <c r="G43" s="17">
        <f>'[2]GNSP'!$F$76</f>
        <v>184</v>
      </c>
      <c r="H43" s="17">
        <v>213</v>
      </c>
      <c r="I43" s="17">
        <f>'[2]GNSP'!$G$76</f>
        <v>5193</v>
      </c>
      <c r="J43" s="17">
        <f>'[2]GNSP'!$H$76</f>
        <v>616766</v>
      </c>
      <c r="K43" s="17">
        <v>454586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9">
        <v>9</v>
      </c>
      <c r="B44" s="10" t="s">
        <v>22</v>
      </c>
      <c r="C44" s="11"/>
      <c r="D44" s="11"/>
      <c r="E44" s="19"/>
      <c r="F44" s="13"/>
      <c r="G44" s="13"/>
      <c r="H44" s="20"/>
      <c r="I44" s="13"/>
      <c r="J44" s="13"/>
      <c r="K44" s="13"/>
    </row>
    <row r="45" spans="1:11" ht="13.5">
      <c r="A45" s="14"/>
      <c r="B45" s="15" t="s">
        <v>11</v>
      </c>
      <c r="C45" s="21">
        <f>'[13]ISP'!$C$56/100</f>
        <v>19.871699999999997</v>
      </c>
      <c r="D45" s="21">
        <f>'[13]ISP'!$D$56/100</f>
        <v>59.9958</v>
      </c>
      <c r="E45" s="21">
        <v>44.4933288</v>
      </c>
      <c r="F45" s="22">
        <f>'[13]ISP'!$E$56</f>
        <v>1022</v>
      </c>
      <c r="G45" s="22">
        <f>'[13]ISP'!$F$56</f>
        <v>3812</v>
      </c>
      <c r="H45" s="22">
        <v>5746</v>
      </c>
      <c r="I45" s="22"/>
      <c r="J45" s="22"/>
      <c r="K45" s="22"/>
    </row>
    <row r="46" spans="1:11" ht="13.5">
      <c r="A46" s="14"/>
      <c r="B46" s="15" t="s">
        <v>12</v>
      </c>
      <c r="C46" s="21">
        <f>'[13]INSP'!$C$56/100</f>
        <v>36.74889999999999</v>
      </c>
      <c r="D46" s="21">
        <f>'[13]INSP'!$D$56/100</f>
        <v>427.3092</v>
      </c>
      <c r="E46" s="21">
        <v>477.4751316000001</v>
      </c>
      <c r="F46" s="22">
        <f>'[13]INSP'!$E$56</f>
        <v>12154</v>
      </c>
      <c r="G46" s="22">
        <f>'[13]INSP'!$F$56</f>
        <v>144061</v>
      </c>
      <c r="H46" s="22">
        <v>172878</v>
      </c>
      <c r="I46" s="22"/>
      <c r="J46" s="22"/>
      <c r="K46" s="22"/>
    </row>
    <row r="47" spans="1:11" ht="13.5">
      <c r="A47" s="14"/>
      <c r="B47" s="15" t="s">
        <v>13</v>
      </c>
      <c r="C47" s="21">
        <f>'[13]GSP'!$C$76/100</f>
        <v>0.10387829999999999</v>
      </c>
      <c r="D47" s="21">
        <f>'[13]GSP'!$D$76/100</f>
        <v>0.511849572</v>
      </c>
      <c r="E47" s="21">
        <v>0</v>
      </c>
      <c r="F47" s="22">
        <f>'[13]GSP'!$E$76</f>
        <v>0</v>
      </c>
      <c r="G47" s="22">
        <f>'[13]GSP'!$F$76</f>
        <v>3</v>
      </c>
      <c r="H47" s="22">
        <v>0</v>
      </c>
      <c r="I47" s="22">
        <f>'[13]GSP'!$G$76</f>
        <v>594</v>
      </c>
      <c r="J47" s="22">
        <f>'[13]GSP'!$H$76</f>
        <v>2993</v>
      </c>
      <c r="K47" s="22">
        <v>0</v>
      </c>
    </row>
    <row r="48" spans="1:11" ht="13.5">
      <c r="A48" s="14"/>
      <c r="B48" s="15" t="s">
        <v>14</v>
      </c>
      <c r="C48" s="21">
        <f>'[13]GNSP'!$C$76/100</f>
        <v>2.3767775519999996</v>
      </c>
      <c r="D48" s="21">
        <f>'[13]GNSP'!$D$76/100</f>
        <v>40.580204523146</v>
      </c>
      <c r="E48" s="21">
        <v>31.816056200000002</v>
      </c>
      <c r="F48" s="22">
        <f>'[13]GNSP'!$E$76</f>
        <v>9</v>
      </c>
      <c r="G48" s="22">
        <f>'[13]GNSP'!$F$76</f>
        <v>117</v>
      </c>
      <c r="H48" s="22">
        <v>92</v>
      </c>
      <c r="I48" s="22">
        <f>'[13]GNSP'!$G$76</f>
        <v>-23302</v>
      </c>
      <c r="J48" s="22">
        <f>'[13]GNSP'!$H$76</f>
        <v>1481640</v>
      </c>
      <c r="K48" s="22">
        <v>1631713</v>
      </c>
    </row>
    <row r="49" spans="1:11" ht="13.5">
      <c r="A49" s="14">
        <v>10</v>
      </c>
      <c r="B49" s="18" t="s">
        <v>23</v>
      </c>
      <c r="C49" s="19"/>
      <c r="D49" s="19"/>
      <c r="E49" s="19"/>
      <c r="F49" s="20"/>
      <c r="G49" s="20"/>
      <c r="H49" s="20"/>
      <c r="I49" s="20"/>
      <c r="J49" s="20"/>
      <c r="K49" s="20"/>
    </row>
    <row r="50" spans="1:11" ht="13.5">
      <c r="A50" s="14"/>
      <c r="B50" s="15" t="s">
        <v>11</v>
      </c>
      <c r="C50" s="16">
        <f>'[7]ISP'!$C$56/100</f>
        <v>30.308228</v>
      </c>
      <c r="D50" s="16">
        <f>'[7]ISP'!$D$56/100</f>
        <v>61.44413170000001</v>
      </c>
      <c r="E50" s="16">
        <v>71.06817634999999</v>
      </c>
      <c r="F50" s="17">
        <f>'[7]ISP'!$E$56</f>
        <v>2605</v>
      </c>
      <c r="G50" s="17">
        <f>'[7]ISP'!$F$56</f>
        <v>5947</v>
      </c>
      <c r="H50" s="17">
        <v>5201</v>
      </c>
      <c r="I50" s="17"/>
      <c r="J50" s="17"/>
      <c r="K50" s="17"/>
    </row>
    <row r="51" spans="1:11" ht="13.5">
      <c r="A51" s="14"/>
      <c r="B51" s="15" t="s">
        <v>12</v>
      </c>
      <c r="C51" s="16">
        <f>'[7]INSP'!$C$56/100</f>
        <v>53.997090501</v>
      </c>
      <c r="D51" s="16">
        <f>'[7]INSP'!$D$56/100</f>
        <v>581.847548835</v>
      </c>
      <c r="E51" s="16">
        <v>649.34097522</v>
      </c>
      <c r="F51" s="17">
        <f>'[7]INSP'!$E$56</f>
        <v>16111</v>
      </c>
      <c r="G51" s="17">
        <f>'[7]INSP'!$F$56</f>
        <v>199110</v>
      </c>
      <c r="H51" s="17">
        <v>236565</v>
      </c>
      <c r="I51" s="17"/>
      <c r="J51" s="17"/>
      <c r="K51" s="17"/>
    </row>
    <row r="52" spans="1:11" ht="13.5">
      <c r="A52" s="14"/>
      <c r="B52" s="15" t="s">
        <v>13</v>
      </c>
      <c r="C52" s="16">
        <f>'[7]GSP'!$C$76/100</f>
        <v>9.757418197318135</v>
      </c>
      <c r="D52" s="16">
        <f>'[7]GSP'!$D$76/100</f>
        <v>87.65482345242762</v>
      </c>
      <c r="E52" s="16">
        <v>41.43252606645627</v>
      </c>
      <c r="F52" s="17">
        <f>'[7]GSP'!$E$76</f>
        <v>0</v>
      </c>
      <c r="G52" s="17">
        <f>'[7]GSP'!$F$76</f>
        <v>4</v>
      </c>
      <c r="H52" s="17">
        <v>14</v>
      </c>
      <c r="I52" s="17">
        <f>'[7]GSP'!$G$76</f>
        <v>31888</v>
      </c>
      <c r="J52" s="17">
        <f>'[7]GSP'!$H$76</f>
        <v>391470</v>
      </c>
      <c r="K52" s="17">
        <v>137494</v>
      </c>
    </row>
    <row r="53" spans="1:11" ht="13.5">
      <c r="A53" s="14"/>
      <c r="B53" s="15" t="s">
        <v>14</v>
      </c>
      <c r="C53" s="16">
        <f>'[7]GNSP'!$C$76/100</f>
        <v>30.07234421073945</v>
      </c>
      <c r="D53" s="16">
        <f>'[7]GNSP'!$D$76/100</f>
        <v>120.34013844066081</v>
      </c>
      <c r="E53" s="16">
        <v>68.05738659380702</v>
      </c>
      <c r="F53" s="17">
        <f>'[7]GNSP'!$E$76</f>
        <v>49</v>
      </c>
      <c r="G53" s="17">
        <f>'[7]GNSP'!$F$76</f>
        <v>546</v>
      </c>
      <c r="H53" s="17">
        <v>426</v>
      </c>
      <c r="I53" s="17">
        <f>'[7]GNSP'!$G$76</f>
        <v>97904</v>
      </c>
      <c r="J53" s="17">
        <f>'[7]GNSP'!$H$76</f>
        <v>1241563</v>
      </c>
      <c r="K53" s="17">
        <v>583068</v>
      </c>
    </row>
    <row r="54" spans="1:11" ht="13.5">
      <c r="A54" s="14">
        <v>11</v>
      </c>
      <c r="B54" s="18" t="s">
        <v>24</v>
      </c>
      <c r="C54" s="19"/>
      <c r="D54" s="19"/>
      <c r="E54" s="19"/>
      <c r="F54" s="20"/>
      <c r="G54" s="20"/>
      <c r="H54" s="20"/>
      <c r="I54" s="20"/>
      <c r="J54" s="20"/>
      <c r="K54" s="20"/>
    </row>
    <row r="55" spans="1:11" ht="13.5">
      <c r="A55" s="14"/>
      <c r="B55" s="15" t="s">
        <v>11</v>
      </c>
      <c r="C55" s="16">
        <f>'[20]ISP'!$C$56/100</f>
        <v>15.572533619999994</v>
      </c>
      <c r="D55" s="16">
        <f>'[20]ISP'!$D$56/100</f>
        <v>175.08537685</v>
      </c>
      <c r="E55" s="16">
        <v>165.09207627299998</v>
      </c>
      <c r="F55" s="17">
        <f>'[20]ISP'!$E$56</f>
        <v>3</v>
      </c>
      <c r="G55" s="17">
        <f>'[20]ISP'!$F$56</f>
        <v>1278</v>
      </c>
      <c r="H55" s="17">
        <v>5929</v>
      </c>
      <c r="I55" s="17"/>
      <c r="J55" s="17"/>
      <c r="K55" s="17"/>
    </row>
    <row r="56" spans="1:11" ht="13.5">
      <c r="A56" s="14"/>
      <c r="B56" s="15" t="s">
        <v>12</v>
      </c>
      <c r="C56" s="16">
        <f>'[20]INSP'!$C$56/100</f>
        <v>117.72668481899971</v>
      </c>
      <c r="D56" s="16">
        <f>'[20]INSP'!$D$56/100</f>
        <v>1354.058846964</v>
      </c>
      <c r="E56" s="16">
        <v>1253.3636499320003</v>
      </c>
      <c r="F56" s="17">
        <f>'[20]INSP'!$E$56</f>
        <v>57977</v>
      </c>
      <c r="G56" s="17">
        <f>'[20]INSP'!$F$56</f>
        <v>670259</v>
      </c>
      <c r="H56" s="17">
        <v>781336</v>
      </c>
      <c r="I56" s="17"/>
      <c r="J56" s="17"/>
      <c r="K56" s="17"/>
    </row>
    <row r="57" spans="1:11" ht="13.5">
      <c r="A57" s="14"/>
      <c r="B57" s="15" t="s">
        <v>13</v>
      </c>
      <c r="C57" s="16">
        <f>'[20]GSP'!$C$76/100</f>
        <v>7.834959033000005</v>
      </c>
      <c r="D57" s="16">
        <f>'[20]GSP'!$D$76/100</f>
        <v>35.608206474000006</v>
      </c>
      <c r="E57" s="16">
        <v>5.232118210180413</v>
      </c>
      <c r="F57" s="17">
        <f>'[20]GSP'!$E$76</f>
        <v>1</v>
      </c>
      <c r="G57" s="17">
        <f>'[20]GSP'!$F$76</f>
        <v>28</v>
      </c>
      <c r="H57" s="17">
        <v>25</v>
      </c>
      <c r="I57" s="17">
        <f>'[20]GSP'!$G$76</f>
        <v>-12508</v>
      </c>
      <c r="J57" s="17">
        <f>'[20]GSP'!$H$76</f>
        <v>1483095</v>
      </c>
      <c r="K57" s="17">
        <v>722936</v>
      </c>
    </row>
    <row r="58" spans="1:11" ht="13.5">
      <c r="A58" s="14"/>
      <c r="B58" s="15" t="s">
        <v>14</v>
      </c>
      <c r="C58" s="16">
        <f>'[20]GNSP'!$C$76/100</f>
        <v>2.0414820880000044</v>
      </c>
      <c r="D58" s="16">
        <f>'[20]GNSP'!$D$76/100</f>
        <v>62.777675492000014</v>
      </c>
      <c r="E58" s="16">
        <v>63.80045142314474</v>
      </c>
      <c r="F58" s="17">
        <f>'[20]GNSP'!$E$76</f>
        <v>46</v>
      </c>
      <c r="G58" s="17">
        <f>'[20]GNSP'!$F$76</f>
        <v>609</v>
      </c>
      <c r="H58" s="17">
        <v>547</v>
      </c>
      <c r="I58" s="17">
        <f>'[20]GNSP'!$G$76</f>
        <v>208681</v>
      </c>
      <c r="J58" s="17">
        <f>'[20]GNSP'!$H$76</f>
        <v>8053496</v>
      </c>
      <c r="K58" s="17">
        <v>5295251</v>
      </c>
    </row>
    <row r="59" spans="1:11" ht="13.5">
      <c r="A59" s="14">
        <v>12</v>
      </c>
      <c r="B59" s="18" t="s">
        <v>25</v>
      </c>
      <c r="C59" s="19"/>
      <c r="D59" s="19"/>
      <c r="E59" s="19"/>
      <c r="F59" s="20"/>
      <c r="G59" s="20"/>
      <c r="H59" s="20"/>
      <c r="I59" s="20"/>
      <c r="J59" s="20"/>
      <c r="K59" s="20"/>
    </row>
    <row r="60" spans="1:11" ht="13.5">
      <c r="A60" s="14"/>
      <c r="B60" s="15" t="s">
        <v>11</v>
      </c>
      <c r="C60" s="21">
        <f>'[17]ISP'!$C$56/100</f>
        <v>18.898806519</v>
      </c>
      <c r="D60" s="21">
        <f>'[17]ISP'!$D$56/100</f>
        <v>123.74897085400002</v>
      </c>
      <c r="E60" s="21">
        <v>8.47702</v>
      </c>
      <c r="F60" s="22">
        <f>'[17]ISP'!$E$56</f>
        <v>2356</v>
      </c>
      <c r="G60" s="22">
        <f>'[17]ISP'!$F$56</f>
        <v>17287</v>
      </c>
      <c r="H60" s="22">
        <v>1052</v>
      </c>
      <c r="I60" s="22"/>
      <c r="J60" s="22"/>
      <c r="K60" s="22"/>
    </row>
    <row r="61" spans="1:11" ht="13.5">
      <c r="A61" s="14"/>
      <c r="B61" s="15" t="s">
        <v>12</v>
      </c>
      <c r="C61" s="21">
        <f>'[17]INSP'!$C$56/100</f>
        <v>38.715604584000005</v>
      </c>
      <c r="D61" s="21">
        <f>'[17]INSP'!$D$56/100</f>
        <v>371.555149286</v>
      </c>
      <c r="E61" s="21">
        <v>677.6925</v>
      </c>
      <c r="F61" s="22">
        <f>'[17]INSP'!$E$56</f>
        <v>14773</v>
      </c>
      <c r="G61" s="22">
        <f>'[17]INSP'!$F$56</f>
        <v>124451</v>
      </c>
      <c r="H61" s="22">
        <v>214319</v>
      </c>
      <c r="I61" s="22"/>
      <c r="J61" s="22"/>
      <c r="K61" s="22"/>
    </row>
    <row r="62" spans="1:11" ht="13.5">
      <c r="A62" s="14"/>
      <c r="B62" s="15" t="s">
        <v>13</v>
      </c>
      <c r="C62" s="16">
        <f>'[17]GSP'!$C$76/100</f>
        <v>0.819185615</v>
      </c>
      <c r="D62" s="16">
        <f>'[17]GSP'!$D$76/100</f>
        <v>9.37406491</v>
      </c>
      <c r="E62" s="16">
        <v>32.7564</v>
      </c>
      <c r="F62" s="17">
        <f>'[17]GSP'!$E$76</f>
        <v>1</v>
      </c>
      <c r="G62" s="17">
        <f>'[17]GSP'!$F$76</f>
        <v>6</v>
      </c>
      <c r="H62" s="17">
        <v>0</v>
      </c>
      <c r="I62" s="17">
        <f>'[17]GSP'!$G$76</f>
        <v>1266</v>
      </c>
      <c r="J62" s="17">
        <f>'[17]GSP'!$H$76</f>
        <v>7228</v>
      </c>
      <c r="K62" s="17">
        <v>15019</v>
      </c>
    </row>
    <row r="63" spans="1:11" ht="13.5">
      <c r="A63" s="14"/>
      <c r="B63" s="15" t="s">
        <v>14</v>
      </c>
      <c r="C63" s="16">
        <f>'[17]GNSP'!$C$76/100</f>
        <v>2.9016744389999998</v>
      </c>
      <c r="D63" s="16">
        <f>'[17]GNSP'!$D$76/100</f>
        <v>31.377272671</v>
      </c>
      <c r="E63" s="16">
        <v>24.782799999999998</v>
      </c>
      <c r="F63" s="17">
        <f>'[17]GNSP'!$E$76</f>
        <v>7</v>
      </c>
      <c r="G63" s="17">
        <f>'[17]GNSP'!$F$76</f>
        <v>226</v>
      </c>
      <c r="H63" s="17">
        <v>141</v>
      </c>
      <c r="I63" s="17">
        <f>'[17]GNSP'!$G$76</f>
        <v>71819</v>
      </c>
      <c r="J63" s="17">
        <f>'[17]GNSP'!$H$76</f>
        <v>1675492</v>
      </c>
      <c r="K63" s="17">
        <v>315027</v>
      </c>
    </row>
    <row r="64" spans="1:11" ht="13.5">
      <c r="A64" s="14">
        <v>13</v>
      </c>
      <c r="B64" s="18" t="s">
        <v>26</v>
      </c>
      <c r="C64" s="19"/>
      <c r="D64" s="19"/>
      <c r="E64" s="19"/>
      <c r="F64" s="20"/>
      <c r="G64" s="20"/>
      <c r="H64" s="20"/>
      <c r="I64" s="20"/>
      <c r="J64" s="20"/>
      <c r="K64" s="20"/>
    </row>
    <row r="65" spans="1:11" ht="13.5">
      <c r="A65" s="14"/>
      <c r="B65" s="15" t="s">
        <v>11</v>
      </c>
      <c r="C65" s="16">
        <f>'[9]ISP'!$C$56/100</f>
        <v>4.29168</v>
      </c>
      <c r="D65" s="16">
        <f>'[9]ISP'!$D$56/100</f>
        <v>30.782595000000004</v>
      </c>
      <c r="E65" s="16">
        <v>28.07747000000001</v>
      </c>
      <c r="F65" s="17">
        <f>'[9]ISP'!$E$56</f>
        <v>985</v>
      </c>
      <c r="G65" s="17">
        <f>'[9]ISP'!$F$56</f>
        <v>6931</v>
      </c>
      <c r="H65" s="17">
        <v>8154</v>
      </c>
      <c r="I65" s="17"/>
      <c r="J65" s="17"/>
      <c r="K65" s="17"/>
    </row>
    <row r="66" spans="1:11" ht="13.5">
      <c r="A66" s="14"/>
      <c r="B66" s="15" t="s">
        <v>12</v>
      </c>
      <c r="C66" s="16">
        <f>'[9]INSP'!$C$56/100</f>
        <v>3.6769890000000007</v>
      </c>
      <c r="D66" s="16">
        <f>'[9]INSP'!$D$56/100</f>
        <v>35.347821797</v>
      </c>
      <c r="E66" s="16">
        <v>48.923713</v>
      </c>
      <c r="F66" s="17">
        <f>'[9]INSP'!$E$56</f>
        <v>4674</v>
      </c>
      <c r="G66" s="17">
        <f>'[9]INSP'!$F$56</f>
        <v>41784</v>
      </c>
      <c r="H66" s="17">
        <v>54891</v>
      </c>
      <c r="I66" s="17"/>
      <c r="J66" s="17"/>
      <c r="K66" s="17"/>
    </row>
    <row r="67" spans="1:11" ht="13.5">
      <c r="A67" s="14"/>
      <c r="B67" s="15" t="s">
        <v>13</v>
      </c>
      <c r="C67" s="16">
        <f>'[9]GSP'!$C$76/100</f>
        <v>0</v>
      </c>
      <c r="D67" s="16">
        <f>'[9]GSP'!$D$76/100</f>
        <v>0</v>
      </c>
      <c r="E67" s="16">
        <v>0</v>
      </c>
      <c r="F67" s="17">
        <f>'[9]GSP'!$E$76</f>
        <v>0</v>
      </c>
      <c r="G67" s="17">
        <f>'[9]GSP'!$F$76</f>
        <v>0</v>
      </c>
      <c r="H67" s="17">
        <v>0</v>
      </c>
      <c r="I67" s="17">
        <f>'[9]GSP'!$G$76</f>
        <v>0</v>
      </c>
      <c r="J67" s="17">
        <f>'[9]GSP'!$H$76</f>
        <v>0</v>
      </c>
      <c r="K67" s="17">
        <v>0</v>
      </c>
    </row>
    <row r="68" spans="1:11" ht="13.5">
      <c r="A68" s="14"/>
      <c r="B68" s="15" t="s">
        <v>14</v>
      </c>
      <c r="C68" s="16">
        <f>'[9]GNSP'!$C$76/100</f>
        <v>0</v>
      </c>
      <c r="D68" s="16">
        <f>'[9]GNSP'!$D$76/100</f>
        <v>0.0068145</v>
      </c>
      <c r="E68" s="16">
        <v>19.830200957</v>
      </c>
      <c r="F68" s="17">
        <f>'[9]GNSP'!$E$76</f>
        <v>0</v>
      </c>
      <c r="G68" s="17">
        <f>'[9]GNSP'!$F$76</f>
        <v>1</v>
      </c>
      <c r="H68" s="17">
        <v>5</v>
      </c>
      <c r="I68" s="17">
        <f>'[9]GNSP'!$G$76</f>
        <v>0</v>
      </c>
      <c r="J68" s="17">
        <f>'[9]GNSP'!$H$76</f>
        <v>450</v>
      </c>
      <c r="K68" s="17">
        <v>2212578</v>
      </c>
    </row>
    <row r="69" spans="1:11" ht="13.5">
      <c r="A69" s="14">
        <v>14</v>
      </c>
      <c r="B69" s="18" t="s">
        <v>27</v>
      </c>
      <c r="C69" s="19"/>
      <c r="D69" s="19"/>
      <c r="E69" s="19"/>
      <c r="F69" s="20"/>
      <c r="G69" s="20"/>
      <c r="H69" s="20"/>
      <c r="I69" s="20"/>
      <c r="J69" s="20"/>
      <c r="K69" s="20"/>
    </row>
    <row r="70" spans="1:11" ht="13.5">
      <c r="A70" s="14"/>
      <c r="B70" s="15" t="s">
        <v>11</v>
      </c>
      <c r="C70" s="16">
        <f>'[5]ISP'!$C$56/100</f>
        <v>30.966400000000004</v>
      </c>
      <c r="D70" s="16">
        <f>'[5]ISP'!$D$56/100</f>
        <v>255.0093</v>
      </c>
      <c r="E70" s="16">
        <v>78.9393</v>
      </c>
      <c r="F70" s="17">
        <f>'[5]ISP'!$E$56</f>
        <v>3479</v>
      </c>
      <c r="G70" s="17">
        <f>'[5]ISP'!$F$56</f>
        <v>29304</v>
      </c>
      <c r="H70" s="17">
        <v>12212</v>
      </c>
      <c r="I70" s="17"/>
      <c r="J70" s="17"/>
      <c r="K70" s="17"/>
    </row>
    <row r="71" spans="1:11" ht="13.5">
      <c r="A71" s="14"/>
      <c r="B71" s="15" t="s">
        <v>12</v>
      </c>
      <c r="C71" s="16">
        <f>'[5]INSP'!$C$56/100</f>
        <v>10.584100000000001</v>
      </c>
      <c r="D71" s="16">
        <f>'[5]INSP'!$D$56/100</f>
        <v>133.4677</v>
      </c>
      <c r="E71" s="24">
        <v>230.2304</v>
      </c>
      <c r="F71" s="17">
        <f>'[5]INSP'!$E$56</f>
        <v>7182</v>
      </c>
      <c r="G71" s="17">
        <f>'[5]INSP'!$F$56</f>
        <v>65236</v>
      </c>
      <c r="H71" s="17">
        <v>101916</v>
      </c>
      <c r="I71" s="17"/>
      <c r="J71" s="17"/>
      <c r="K71" s="17"/>
    </row>
    <row r="72" spans="1:11" ht="13.5">
      <c r="A72" s="14"/>
      <c r="B72" s="15" t="s">
        <v>13</v>
      </c>
      <c r="C72" s="16">
        <f>'[5]GSP '!$C$76/100</f>
        <v>14.050953999999999</v>
      </c>
      <c r="D72" s="16">
        <f>'[5]GSP '!$D$76/100</f>
        <v>65.6889566</v>
      </c>
      <c r="E72" s="16">
        <v>20.951551199999997</v>
      </c>
      <c r="F72" s="17">
        <f>'[5]GSP '!$E$76</f>
        <v>1</v>
      </c>
      <c r="G72" s="17">
        <f>'[5]GSP '!$F$76</f>
        <v>1</v>
      </c>
      <c r="H72" s="17">
        <v>1</v>
      </c>
      <c r="I72" s="17">
        <f>'[5]GSP '!$G$76</f>
        <v>52704</v>
      </c>
      <c r="J72" s="17">
        <f>'[5]GSP '!$H$76</f>
        <v>269152</v>
      </c>
      <c r="K72" s="17">
        <v>79224</v>
      </c>
    </row>
    <row r="73" spans="1:11" ht="13.5">
      <c r="A73" s="14"/>
      <c r="B73" s="15" t="s">
        <v>14</v>
      </c>
      <c r="C73" s="16">
        <f>'[5]GNSP '!$C$76/100</f>
        <v>0.043391099999999995</v>
      </c>
      <c r="D73" s="16">
        <f>'[5]GNSP '!$D$76/100</f>
        <v>3.6693574</v>
      </c>
      <c r="E73" s="16">
        <v>0.45549999999999996</v>
      </c>
      <c r="F73" s="17">
        <f>'[5]GNSP '!$E$76</f>
        <v>0</v>
      </c>
      <c r="G73" s="17">
        <f>'[5]GNSP '!$F$76</f>
        <v>7</v>
      </c>
      <c r="H73" s="17">
        <v>10</v>
      </c>
      <c r="I73" s="17">
        <f>'[5]GNSP '!$G$76</f>
        <v>2729</v>
      </c>
      <c r="J73" s="17">
        <f>'[5]GNSP '!$H$76</f>
        <v>388642</v>
      </c>
      <c r="K73" s="17">
        <v>54115</v>
      </c>
    </row>
    <row r="74" spans="1:11" ht="13.5">
      <c r="A74" s="14">
        <v>15</v>
      </c>
      <c r="B74" s="18" t="s">
        <v>28</v>
      </c>
      <c r="C74" s="19"/>
      <c r="D74" s="19"/>
      <c r="E74" s="16"/>
      <c r="F74" s="17"/>
      <c r="G74" s="17"/>
      <c r="H74" s="17"/>
      <c r="I74" s="17"/>
      <c r="J74" s="17"/>
      <c r="K74" s="17"/>
    </row>
    <row r="75" spans="1:11" ht="13.5">
      <c r="A75" s="14"/>
      <c r="B75" s="15" t="s">
        <v>11</v>
      </c>
      <c r="C75" s="16">
        <f>'[3]ISP'!$C$56/100</f>
        <v>0.444375814</v>
      </c>
      <c r="D75" s="16">
        <f>'[3]ISP'!$D$56/100</f>
        <v>3.987978799047135</v>
      </c>
      <c r="E75" s="16">
        <v>4.823583699225749</v>
      </c>
      <c r="F75" s="17">
        <f>'[3]ISP'!$E$56</f>
        <v>76</v>
      </c>
      <c r="G75" s="17">
        <f>'[3]ISP'!$F$56</f>
        <v>2892</v>
      </c>
      <c r="H75" s="17">
        <v>4778</v>
      </c>
      <c r="I75" s="17"/>
      <c r="J75" s="17"/>
      <c r="K75" s="17"/>
    </row>
    <row r="76" spans="1:11" ht="13.5">
      <c r="A76" s="14"/>
      <c r="B76" s="15" t="s">
        <v>12</v>
      </c>
      <c r="C76" s="16">
        <f>'[3]INSP'!$C$56/100</f>
        <v>19.771393047663867</v>
      </c>
      <c r="D76" s="16">
        <f>'[3]INSP'!$D$56/100</f>
        <v>263.7245109003892</v>
      </c>
      <c r="E76" s="16">
        <v>270.47773777283857</v>
      </c>
      <c r="F76" s="17">
        <f>'[3]INSP'!$E$56</f>
        <v>10832</v>
      </c>
      <c r="G76" s="17">
        <f>'[3]INSP'!$F$56</f>
        <v>119999</v>
      </c>
      <c r="H76" s="17">
        <v>122209</v>
      </c>
      <c r="I76" s="17"/>
      <c r="J76" s="17"/>
      <c r="K76" s="17"/>
    </row>
    <row r="77" spans="1:11" ht="13.5">
      <c r="A77" s="14"/>
      <c r="B77" s="15" t="s">
        <v>13</v>
      </c>
      <c r="C77" s="16">
        <f>'[3]GSP'!$C$76/100</f>
        <v>1.4186185699999998</v>
      </c>
      <c r="D77" s="16">
        <f>'[3]GSP'!$D$76/100</f>
        <v>15.50443283122756</v>
      </c>
      <c r="E77" s="16">
        <v>20.29408635366814</v>
      </c>
      <c r="F77" s="17">
        <f>'[3]GSP'!$E$76</f>
        <v>0</v>
      </c>
      <c r="G77" s="17">
        <f>'[3]GSP'!$F$76</f>
        <v>3</v>
      </c>
      <c r="H77" s="17">
        <v>7</v>
      </c>
      <c r="I77" s="17">
        <f>'[3]GSP'!$G$76</f>
        <v>752</v>
      </c>
      <c r="J77" s="17">
        <f>'[3]GSP'!$H$76</f>
        <v>8496</v>
      </c>
      <c r="K77" s="17">
        <v>12314</v>
      </c>
    </row>
    <row r="78" spans="1:11" ht="13.5">
      <c r="A78" s="26"/>
      <c r="B78" s="27" t="s">
        <v>14</v>
      </c>
      <c r="C78" s="28">
        <f>'[3]GNSP'!$C$76/100</f>
        <v>0</v>
      </c>
      <c r="D78" s="28">
        <f>'[3]GNSP'!$D$76/100</f>
        <v>0</v>
      </c>
      <c r="E78" s="28">
        <v>0</v>
      </c>
      <c r="F78" s="29">
        <f>'[3]GNSP'!$E$76</f>
        <v>0</v>
      </c>
      <c r="G78" s="29">
        <f>'[3]GNSP'!$F$76</f>
        <v>0</v>
      </c>
      <c r="H78" s="29">
        <v>0</v>
      </c>
      <c r="I78" s="29">
        <f>'[3]GNSP'!$G$76</f>
        <v>0</v>
      </c>
      <c r="J78" s="29">
        <f>'[3]GNSP'!$H$76</f>
        <v>0</v>
      </c>
      <c r="K78" s="29">
        <v>0</v>
      </c>
    </row>
    <row r="79" spans="1:11" ht="13.5">
      <c r="A79" s="14">
        <v>16</v>
      </c>
      <c r="B79" s="18" t="s">
        <v>29</v>
      </c>
      <c r="C79" s="19"/>
      <c r="D79" s="19"/>
      <c r="E79" s="32"/>
      <c r="F79" s="17"/>
      <c r="G79" s="17"/>
      <c r="H79" s="17"/>
      <c r="I79" s="17"/>
      <c r="J79" s="17"/>
      <c r="K79" s="17"/>
    </row>
    <row r="80" spans="1:11" ht="13.5">
      <c r="A80" s="14"/>
      <c r="B80" s="15" t="s">
        <v>11</v>
      </c>
      <c r="C80" s="16">
        <f>'[16]ISP'!$C$56/100</f>
        <v>13.9739463</v>
      </c>
      <c r="D80" s="16">
        <f>'[16]ISP'!$D$56/100</f>
        <v>28.289272971</v>
      </c>
      <c r="E80" s="32">
        <v>6.218837300000001</v>
      </c>
      <c r="F80" s="17">
        <f>'[16]ISP'!$E$56</f>
        <v>1960</v>
      </c>
      <c r="G80" s="17">
        <f>'[16]ISP'!$F$56</f>
        <v>3664</v>
      </c>
      <c r="H80" s="17">
        <v>942</v>
      </c>
      <c r="I80" s="17"/>
      <c r="J80" s="17"/>
      <c r="K80" s="17"/>
    </row>
    <row r="81" spans="1:11" ht="13.5">
      <c r="A81" s="14"/>
      <c r="B81" s="15" t="s">
        <v>12</v>
      </c>
      <c r="C81" s="16">
        <f>'[16]INSP'!$C$56/100</f>
        <v>20.2191439</v>
      </c>
      <c r="D81" s="16">
        <f>'[16]INSP'!$D$56/100</f>
        <v>265.46824524199997</v>
      </c>
      <c r="E81" s="32">
        <v>296.696771752</v>
      </c>
      <c r="F81" s="17">
        <f>'[16]INSP'!$E$56</f>
        <v>17709</v>
      </c>
      <c r="G81" s="17">
        <f>'[16]INSP'!$F$56</f>
        <v>251765</v>
      </c>
      <c r="H81" s="17">
        <v>230851</v>
      </c>
      <c r="I81" s="17"/>
      <c r="J81" s="17"/>
      <c r="K81" s="17"/>
    </row>
    <row r="82" spans="1:11" ht="13.5">
      <c r="A82" s="14"/>
      <c r="B82" s="15" t="s">
        <v>13</v>
      </c>
      <c r="C82" s="16">
        <f>'[16]GSP'!$C$76/100</f>
        <v>0</v>
      </c>
      <c r="D82" s="16">
        <f>'[16]GSP'!$D$76/100</f>
        <v>0.096779695</v>
      </c>
      <c r="E82" s="32">
        <v>0.047645033770000005</v>
      </c>
      <c r="F82" s="17">
        <f>'[16]GSP'!$E$76</f>
        <v>0</v>
      </c>
      <c r="G82" s="17">
        <f>'[16]GSP'!$F$76</f>
        <v>1</v>
      </c>
      <c r="H82" s="17">
        <v>1</v>
      </c>
      <c r="I82" s="17">
        <f>'[16]GSP'!$G$76</f>
        <v>0</v>
      </c>
      <c r="J82" s="17">
        <f>'[16]GSP'!$H$76</f>
        <v>2241</v>
      </c>
      <c r="K82" s="17">
        <v>570</v>
      </c>
    </row>
    <row r="83" spans="1:11" ht="13.5">
      <c r="A83" s="26"/>
      <c r="B83" s="27" t="s">
        <v>14</v>
      </c>
      <c r="C83" s="28">
        <f>'[16]GNSP'!$C$76/100</f>
        <v>5.346327180999998</v>
      </c>
      <c r="D83" s="28">
        <f>'[16]GNSP'!$D$76/100</f>
        <v>26.586217109315722</v>
      </c>
      <c r="E83" s="34">
        <v>19.665818010230005</v>
      </c>
      <c r="F83" s="29">
        <f>'[16]GNSP'!$E$76</f>
        <v>11</v>
      </c>
      <c r="G83" s="29">
        <f>'[16]GNSP'!$F$76</f>
        <v>80</v>
      </c>
      <c r="H83" s="29">
        <v>85</v>
      </c>
      <c r="I83" s="29">
        <f>'[16]GNSP'!$G$76</f>
        <v>81233</v>
      </c>
      <c r="J83" s="29">
        <f>'[16]GNSP'!$H$76</f>
        <v>2099387</v>
      </c>
      <c r="K83" s="29">
        <v>1938358</v>
      </c>
    </row>
    <row r="84" spans="1:20" s="31" customFormat="1" ht="13.5">
      <c r="A84" s="14">
        <v>17</v>
      </c>
      <c r="B84" s="18" t="s">
        <v>30</v>
      </c>
      <c r="C84" s="19"/>
      <c r="D84" s="19"/>
      <c r="E84" s="32"/>
      <c r="F84" s="17"/>
      <c r="G84" s="17"/>
      <c r="H84" s="33"/>
      <c r="I84" s="17"/>
      <c r="J84" s="17"/>
      <c r="K84" s="17"/>
      <c r="L84" s="30"/>
      <c r="M84" s="30"/>
      <c r="N84" s="30"/>
      <c r="O84" s="8"/>
      <c r="P84" s="30"/>
      <c r="Q84" s="30"/>
      <c r="R84" s="30"/>
      <c r="S84" s="30"/>
      <c r="T84" s="35"/>
    </row>
    <row r="85" spans="1:20" s="31" customFormat="1" ht="13.5">
      <c r="A85" s="14"/>
      <c r="B85" s="15" t="s">
        <v>11</v>
      </c>
      <c r="C85" s="16">
        <f>+'[8]ISP'!$C$56/100</f>
        <v>14.42128567</v>
      </c>
      <c r="D85" s="16">
        <f>+'[8]ISP'!$D$56/100</f>
        <v>127.75864322</v>
      </c>
      <c r="E85" s="32">
        <v>66.84296945</v>
      </c>
      <c r="F85" s="17">
        <f>+'[8]ISP'!$E$56</f>
        <v>1971</v>
      </c>
      <c r="G85" s="17">
        <f>+'[8]ISP'!$F$56</f>
        <v>14564</v>
      </c>
      <c r="H85" s="33">
        <v>10533</v>
      </c>
      <c r="I85" s="17"/>
      <c r="J85" s="17"/>
      <c r="K85" s="17"/>
      <c r="L85" s="30"/>
      <c r="M85" s="30"/>
      <c r="N85" s="30"/>
      <c r="O85" s="30"/>
      <c r="P85" s="30"/>
      <c r="Q85" s="30"/>
      <c r="R85" s="30"/>
      <c r="S85" s="30"/>
      <c r="T85" s="35"/>
    </row>
    <row r="86" spans="1:20" s="31" customFormat="1" ht="13.5">
      <c r="A86" s="14"/>
      <c r="B86" s="15" t="s">
        <v>12</v>
      </c>
      <c r="C86" s="16">
        <f>+'[8]INSP'!$C$56/100</f>
        <v>13.687364897999998</v>
      </c>
      <c r="D86" s="16">
        <f>+'[8]INSP'!$D$56/100</f>
        <v>196.88394666900004</v>
      </c>
      <c r="E86" s="32">
        <v>182.48044263999998</v>
      </c>
      <c r="F86" s="17">
        <f>+'[8]INSP'!$E$56</f>
        <v>5701</v>
      </c>
      <c r="G86" s="17">
        <f>+'[8]INSP'!$F$56</f>
        <v>69620</v>
      </c>
      <c r="H86" s="33">
        <v>53876</v>
      </c>
      <c r="I86" s="17"/>
      <c r="J86" s="17"/>
      <c r="K86" s="17"/>
      <c r="L86" s="30"/>
      <c r="M86" s="30"/>
      <c r="N86" s="30"/>
      <c r="O86" s="30"/>
      <c r="P86" s="30"/>
      <c r="Q86" s="30"/>
      <c r="R86" s="30"/>
      <c r="S86" s="30"/>
      <c r="T86" s="35"/>
    </row>
    <row r="87" spans="1:20" s="31" customFormat="1" ht="13.5">
      <c r="A87" s="14"/>
      <c r="B87" s="15" t="s">
        <v>13</v>
      </c>
      <c r="C87" s="16">
        <f>+'[8]GSP'!$C$76/100</f>
        <v>0</v>
      </c>
      <c r="D87" s="16">
        <f>+'[8]GSP'!$D$76/100</f>
        <v>0</v>
      </c>
      <c r="E87" s="32">
        <v>0</v>
      </c>
      <c r="F87" s="17">
        <f>+'[8]GSP'!$E$76</f>
        <v>0</v>
      </c>
      <c r="G87" s="17">
        <f>+'[8]GSP'!$F$76</f>
        <v>0</v>
      </c>
      <c r="H87" s="33">
        <v>0</v>
      </c>
      <c r="I87" s="17">
        <f>+'[8]GSP'!$G$76</f>
        <v>0</v>
      </c>
      <c r="J87" s="17">
        <f>+'[8]GSP'!$H$76</f>
        <v>0</v>
      </c>
      <c r="K87" s="17">
        <v>0</v>
      </c>
      <c r="L87" s="30"/>
      <c r="M87" s="30"/>
      <c r="N87" s="30"/>
      <c r="O87" s="30"/>
      <c r="P87" s="30"/>
      <c r="Q87" s="30"/>
      <c r="R87" s="30"/>
      <c r="S87" s="30"/>
      <c r="T87" s="35"/>
    </row>
    <row r="88" spans="1:20" s="31" customFormat="1" ht="13.5">
      <c r="A88" s="14"/>
      <c r="B88" s="15" t="s">
        <v>14</v>
      </c>
      <c r="C88" s="16">
        <f>+'[8]GNSP'!$C$76/100</f>
        <v>1.5414962799749754</v>
      </c>
      <c r="D88" s="16">
        <f>+'[8]GNSP'!$D$76/100</f>
        <v>6.427982520974976</v>
      </c>
      <c r="E88" s="32">
        <v>0.061115838</v>
      </c>
      <c r="F88" s="17">
        <f>+'[8]GNSP'!$E$76</f>
        <v>0</v>
      </c>
      <c r="G88" s="17">
        <f>+'[8]GNSP'!$F$76</f>
        <v>11</v>
      </c>
      <c r="H88" s="33">
        <v>5</v>
      </c>
      <c r="I88" s="17">
        <f>+'[8]GNSP'!$G$76</f>
        <v>30369</v>
      </c>
      <c r="J88" s="17">
        <f>+'[8]GNSP'!$H$76</f>
        <v>540240</v>
      </c>
      <c r="K88" s="17">
        <v>28811</v>
      </c>
      <c r="L88" s="30"/>
      <c r="M88" s="30"/>
      <c r="N88" s="30"/>
      <c r="O88" s="30"/>
      <c r="P88" s="30"/>
      <c r="Q88" s="30"/>
      <c r="R88" s="30"/>
      <c r="S88" s="30"/>
      <c r="T88" s="35"/>
    </row>
    <row r="89" spans="1:20" s="31" customFormat="1" ht="13.5">
      <c r="A89" s="14">
        <v>18</v>
      </c>
      <c r="B89" s="18" t="s">
        <v>31</v>
      </c>
      <c r="C89" s="19"/>
      <c r="D89" s="19"/>
      <c r="E89" s="32"/>
      <c r="F89" s="17"/>
      <c r="G89" s="17"/>
      <c r="H89" s="33"/>
      <c r="I89" s="17"/>
      <c r="J89" s="17"/>
      <c r="K89" s="17"/>
      <c r="L89" s="30"/>
      <c r="M89" s="30"/>
      <c r="N89" s="30"/>
      <c r="O89" s="8"/>
      <c r="P89" s="30"/>
      <c r="Q89" s="30"/>
      <c r="R89" s="30"/>
      <c r="S89" s="30"/>
      <c r="T89" s="35"/>
    </row>
    <row r="90" spans="1:11" ht="13.5">
      <c r="A90" s="36"/>
      <c r="B90" s="37" t="s">
        <v>11</v>
      </c>
      <c r="C90" s="38">
        <f>+'[10]ISP'!$C$56/100</f>
        <v>-0.06041352</v>
      </c>
      <c r="D90" s="38">
        <f>+'[10]ISP'!$D$56/100</f>
        <v>5.304134879999999</v>
      </c>
      <c r="E90" s="39">
        <v>8.176252499999999</v>
      </c>
      <c r="F90" s="40">
        <f>+'[10]ISP'!$E$56</f>
        <v>0</v>
      </c>
      <c r="G90" s="40">
        <f>+'[10]ISP'!$F$56</f>
        <v>254</v>
      </c>
      <c r="H90" s="41">
        <v>399</v>
      </c>
      <c r="I90" s="40"/>
      <c r="J90" s="40"/>
      <c r="K90" s="40"/>
    </row>
    <row r="91" spans="1:11" ht="13.5">
      <c r="A91" s="36"/>
      <c r="B91" s="15" t="s">
        <v>12</v>
      </c>
      <c r="C91" s="16">
        <f>+'[10]INSP'!$C$56/100</f>
        <v>61.65517596100104</v>
      </c>
      <c r="D91" s="16">
        <f>+'[10]INSP'!$D$56/100</f>
        <v>555.8921807720183</v>
      </c>
      <c r="E91" s="32">
        <v>461.81555130599935</v>
      </c>
      <c r="F91" s="17">
        <f>+'[10]INSP'!$E$56</f>
        <v>7468</v>
      </c>
      <c r="G91" s="17">
        <f>+'[10]INSP'!$F$56</f>
        <v>88163</v>
      </c>
      <c r="H91" s="33">
        <v>71454</v>
      </c>
      <c r="I91" s="17"/>
      <c r="J91" s="17"/>
      <c r="K91" s="17"/>
    </row>
    <row r="92" spans="1:11" ht="13.5">
      <c r="A92" s="36"/>
      <c r="B92" s="27" t="s">
        <v>13</v>
      </c>
      <c r="C92" s="28">
        <f>+'[10]GSP'!$C$76/100</f>
        <v>0.394509</v>
      </c>
      <c r="D92" s="28">
        <f>+'[10]GSP'!$D$76/100</f>
        <v>13.553709000000001</v>
      </c>
      <c r="E92" s="34">
        <v>3.6498000000000004</v>
      </c>
      <c r="F92" s="29">
        <f>+'[10]GSP'!$E$76</f>
        <v>0</v>
      </c>
      <c r="G92" s="29">
        <f>+'[10]GSP'!$F$76</f>
        <v>3</v>
      </c>
      <c r="H92" s="42">
        <v>4</v>
      </c>
      <c r="I92" s="29">
        <f>+'[10]GSP'!$G$76</f>
        <v>144</v>
      </c>
      <c r="J92" s="29">
        <f>+'[10]GSP'!$H$76</f>
        <v>7768</v>
      </c>
      <c r="K92" s="29">
        <v>2249</v>
      </c>
    </row>
    <row r="93" spans="1:22" s="31" customFormat="1" ht="13.5">
      <c r="A93" s="14"/>
      <c r="B93" s="15" t="s">
        <v>14</v>
      </c>
      <c r="C93" s="16">
        <f>+'[10]GNSP'!$C$76/100</f>
        <v>0.010152000000000001</v>
      </c>
      <c r="D93" s="16">
        <f>+'[10]GNSP'!$D$76/100</f>
        <v>55.018752000000006</v>
      </c>
      <c r="E93" s="32">
        <v>0</v>
      </c>
      <c r="F93" s="17">
        <f>+'[10]GNSP'!$E$76</f>
        <v>0</v>
      </c>
      <c r="G93" s="17">
        <f>+'[10]GNSP'!$F$76</f>
        <v>3</v>
      </c>
      <c r="H93" s="33">
        <v>0</v>
      </c>
      <c r="I93" s="17">
        <f>+'[10]GNSP'!$G$76</f>
        <v>1370</v>
      </c>
      <c r="J93" s="17">
        <f>+'[10]GNSP'!$H$76</f>
        <v>44249</v>
      </c>
      <c r="K93" s="17">
        <v>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5"/>
    </row>
    <row r="94" spans="1:21" ht="13.5">
      <c r="A94" s="36">
        <v>19</v>
      </c>
      <c r="B94" s="43" t="s">
        <v>32</v>
      </c>
      <c r="C94" s="11"/>
      <c r="D94" s="11"/>
      <c r="E94" s="44"/>
      <c r="F94" s="45"/>
      <c r="G94" s="45"/>
      <c r="H94" s="41"/>
      <c r="I94" s="45"/>
      <c r="J94" s="45"/>
      <c r="K94" s="45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36"/>
      <c r="B95" s="15" t="s">
        <v>11</v>
      </c>
      <c r="C95" s="16">
        <f>+'[1]ISP'!$C$56/100</f>
        <v>2.246782728</v>
      </c>
      <c r="D95" s="16">
        <f>+'[1]ISP'!$D$56/100</f>
        <v>6.745013147000001</v>
      </c>
      <c r="E95" s="32">
        <v>1.3110188720000002</v>
      </c>
      <c r="F95" s="17">
        <f>+'[1]ISP'!$E$56</f>
        <v>355</v>
      </c>
      <c r="G95" s="17">
        <f>+'[1]ISP'!$F$56</f>
        <v>809</v>
      </c>
      <c r="H95" s="33">
        <v>228</v>
      </c>
      <c r="I95" s="17"/>
      <c r="J95" s="17"/>
      <c r="K95" s="17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36"/>
      <c r="B96" s="15" t="s">
        <v>12</v>
      </c>
      <c r="C96" s="16">
        <f>+'[1]INSP'!$C$56/100</f>
        <v>21.009802929999978</v>
      </c>
      <c r="D96" s="16">
        <f>+'[1]INSP'!$D$56/100</f>
        <v>163.094419507</v>
      </c>
      <c r="E96" s="32">
        <v>90.12073288599998</v>
      </c>
      <c r="F96" s="17">
        <f>+'[1]INSP'!$E$56</f>
        <v>7976</v>
      </c>
      <c r="G96" s="17">
        <f>+'[1]INSP'!$F$56</f>
        <v>58501</v>
      </c>
      <c r="H96" s="33">
        <v>30187</v>
      </c>
      <c r="I96" s="17"/>
      <c r="J96" s="17"/>
      <c r="K96" s="17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36"/>
      <c r="B97" s="15" t="s">
        <v>13</v>
      </c>
      <c r="C97" s="16">
        <f>+'[1]GSP'!$C$76/100</f>
        <v>0.09996969700000002</v>
      </c>
      <c r="D97" s="16">
        <f>+'[1]GSP'!$D$76/100</f>
        <v>0.515831691</v>
      </c>
      <c r="E97" s="32">
        <v>0</v>
      </c>
      <c r="F97" s="17">
        <f>+'[1]GSP'!$E$76</f>
        <v>0</v>
      </c>
      <c r="G97" s="17">
        <f>+'[1]GSP'!$F$76</f>
        <v>1</v>
      </c>
      <c r="H97" s="33">
        <v>0</v>
      </c>
      <c r="I97" s="17">
        <f>+'[1]GSP'!$G$76</f>
        <v>314</v>
      </c>
      <c r="J97" s="17">
        <f>+'[1]GSP'!$H$76</f>
        <v>1273</v>
      </c>
      <c r="K97" s="17">
        <v>0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36"/>
      <c r="B98" s="27" t="s">
        <v>14</v>
      </c>
      <c r="C98" s="28">
        <f>+'[1]GNSP'!$C$76/100</f>
        <v>0</v>
      </c>
      <c r="D98" s="28">
        <f>+'[1]GNSP'!$D$76/100</f>
        <v>0</v>
      </c>
      <c r="E98" s="34">
        <v>0.0026039599999999998</v>
      </c>
      <c r="F98" s="29">
        <f>+'[1]GNSP'!$E$76</f>
        <v>0</v>
      </c>
      <c r="G98" s="29">
        <f>+'[1]GNSP'!$F$76</f>
        <v>0</v>
      </c>
      <c r="H98" s="42">
        <v>0</v>
      </c>
      <c r="I98" s="29">
        <f>+'[1]GNSP'!$G$76</f>
        <v>0</v>
      </c>
      <c r="J98" s="29">
        <f>+'[1]GNSP'!$H$76</f>
        <v>0</v>
      </c>
      <c r="K98" s="29">
        <v>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14">
        <v>20</v>
      </c>
      <c r="B99" s="46" t="s">
        <v>33</v>
      </c>
      <c r="C99" s="16"/>
      <c r="D99" s="16"/>
      <c r="E99" s="32"/>
      <c r="F99" s="17"/>
      <c r="G99" s="17"/>
      <c r="H99" s="33"/>
      <c r="I99" s="17"/>
      <c r="J99" s="17"/>
      <c r="K99" s="17"/>
      <c r="L99" s="30"/>
      <c r="M99" s="30"/>
      <c r="N99" s="30"/>
      <c r="O99" s="8"/>
      <c r="P99" s="30"/>
      <c r="Q99" s="30"/>
      <c r="R99" s="30"/>
      <c r="S99" s="30"/>
      <c r="T99" s="30"/>
      <c r="U99" s="30"/>
      <c r="V99" s="35"/>
    </row>
    <row r="100" spans="1:22" s="31" customFormat="1" ht="13.5">
      <c r="A100" s="14"/>
      <c r="B100" s="15" t="s">
        <v>11</v>
      </c>
      <c r="C100" s="16">
        <f>+'[19]ISP'!$C$56/100</f>
        <v>0</v>
      </c>
      <c r="D100" s="16">
        <f>+'[19]ISP'!$D$56/100</f>
        <v>0.8035646</v>
      </c>
      <c r="E100" s="32">
        <v>0.1632398</v>
      </c>
      <c r="F100" s="17">
        <f>+'[19]ISP'!$E$56</f>
        <v>0</v>
      </c>
      <c r="G100" s="17">
        <f>+'[19]ISP'!$F$56</f>
        <v>110</v>
      </c>
      <c r="H100" s="33">
        <v>24</v>
      </c>
      <c r="I100" s="17"/>
      <c r="J100" s="17"/>
      <c r="K100" s="1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5"/>
    </row>
    <row r="101" spans="1:22" s="31" customFormat="1" ht="13.5">
      <c r="A101" s="14"/>
      <c r="B101" s="15" t="s">
        <v>12</v>
      </c>
      <c r="C101" s="16">
        <f>+'[19]INSP'!$C$56/100</f>
        <v>4.2693837</v>
      </c>
      <c r="D101" s="16">
        <f>+'[19]INSP'!$D$56/100</f>
        <v>55.3683399</v>
      </c>
      <c r="E101" s="32">
        <v>22.6690295</v>
      </c>
      <c r="F101" s="17">
        <f>+'[19]INSP'!$E$56</f>
        <v>2552</v>
      </c>
      <c r="G101" s="17">
        <f>+'[19]INSP'!$F$56</f>
        <v>26768</v>
      </c>
      <c r="H101" s="33">
        <v>13545</v>
      </c>
      <c r="I101" s="17"/>
      <c r="J101" s="17"/>
      <c r="K101" s="1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5"/>
    </row>
    <row r="102" spans="1:22" s="31" customFormat="1" ht="13.5">
      <c r="A102" s="14"/>
      <c r="B102" s="15" t="s">
        <v>13</v>
      </c>
      <c r="C102" s="16">
        <f>+'[19]GSP'!$C$76/100</f>
        <v>0</v>
      </c>
      <c r="D102" s="16">
        <f>+'[19]GSP'!$D$76/100</f>
        <v>0</v>
      </c>
      <c r="E102" s="32">
        <v>0</v>
      </c>
      <c r="F102" s="17">
        <f>+'[19]GSP'!$E$76</f>
        <v>0</v>
      </c>
      <c r="G102" s="17">
        <f>+'[19]GSP'!$F$76</f>
        <v>0</v>
      </c>
      <c r="H102" s="33">
        <v>0</v>
      </c>
      <c r="I102" s="17">
        <f>+'[19]GSP'!$G$76</f>
        <v>0</v>
      </c>
      <c r="J102" s="17">
        <f>+'[19]GSP'!$H$76</f>
        <v>0</v>
      </c>
      <c r="K102" s="17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5"/>
    </row>
    <row r="103" spans="1:11" ht="13.5">
      <c r="A103" s="36"/>
      <c r="B103" s="47" t="s">
        <v>14</v>
      </c>
      <c r="C103" s="48">
        <f>+'[19]GNSP'!$C$76/100</f>
        <v>0</v>
      </c>
      <c r="D103" s="48">
        <f>+'[19]GNSP'!$D$76/100</f>
        <v>0</v>
      </c>
      <c r="E103" s="44">
        <v>0</v>
      </c>
      <c r="F103" s="45">
        <f>+'[19]GNSP'!$E$76</f>
        <v>0</v>
      </c>
      <c r="G103" s="45">
        <f>+'[19]GNSP'!$F$76</f>
        <v>0</v>
      </c>
      <c r="H103" s="41">
        <v>0</v>
      </c>
      <c r="I103" s="45">
        <f>+'[19]GNSP'!$G$76</f>
        <v>0</v>
      </c>
      <c r="J103" s="45">
        <f>+'[19]GNSP'!$H$76</f>
        <v>0</v>
      </c>
      <c r="K103" s="45">
        <v>0</v>
      </c>
    </row>
    <row r="104" spans="1:22" s="31" customFormat="1" ht="13.5">
      <c r="A104" s="14">
        <v>21</v>
      </c>
      <c r="B104" s="46" t="s">
        <v>34</v>
      </c>
      <c r="C104" s="16"/>
      <c r="D104" s="16"/>
      <c r="E104" s="32"/>
      <c r="F104" s="17"/>
      <c r="G104" s="17"/>
      <c r="H104" s="33"/>
      <c r="I104" s="17"/>
      <c r="J104" s="17"/>
      <c r="K104" s="1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5"/>
    </row>
    <row r="105" spans="1:22" s="31" customFormat="1" ht="13.5">
      <c r="A105" s="14"/>
      <c r="B105" s="15" t="s">
        <v>11</v>
      </c>
      <c r="C105" s="16">
        <f>+'[21]ISP'!$C$56/100</f>
        <v>27.074384099999996</v>
      </c>
      <c r="D105" s="16">
        <f>+'[21]ISP'!$D$56/100</f>
        <v>225.086955693</v>
      </c>
      <c r="E105" s="32">
        <v>151.8349</v>
      </c>
      <c r="F105" s="17">
        <f>+'[21]ISP'!$E$56</f>
        <v>1856</v>
      </c>
      <c r="G105" s="17">
        <f>+'[21]ISP'!$F$56</f>
        <v>14894</v>
      </c>
      <c r="H105" s="33">
        <v>17489</v>
      </c>
      <c r="I105" s="17"/>
      <c r="J105" s="17"/>
      <c r="K105" s="1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5"/>
    </row>
    <row r="106" spans="1:22" s="31" customFormat="1" ht="13.5">
      <c r="A106" s="14"/>
      <c r="B106" s="15" t="s">
        <v>12</v>
      </c>
      <c r="C106" s="16">
        <f>+'[21]INSP'!$C$56/100</f>
        <v>19.005973424</v>
      </c>
      <c r="D106" s="16">
        <f>+'[21]INSP'!$D$56/100</f>
        <v>162.46886815300002</v>
      </c>
      <c r="E106" s="32">
        <v>151.3419</v>
      </c>
      <c r="F106" s="17">
        <f>+'[21]INSP'!$E$56</f>
        <v>6025</v>
      </c>
      <c r="G106" s="17">
        <f>+'[21]INSP'!$F$56</f>
        <v>53527</v>
      </c>
      <c r="H106" s="33">
        <v>57410</v>
      </c>
      <c r="I106" s="17"/>
      <c r="J106" s="17"/>
      <c r="K106" s="1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5"/>
    </row>
    <row r="107" spans="1:22" s="31" customFormat="1" ht="13.5">
      <c r="A107" s="14"/>
      <c r="B107" s="15" t="s">
        <v>13</v>
      </c>
      <c r="C107" s="16">
        <f>+'[21]GSP'!$C$76/100</f>
        <v>3.8812026489999982</v>
      </c>
      <c r="D107" s="16">
        <f>+'[21]GSP'!$D$76/100</f>
        <v>37.53547315574847</v>
      </c>
      <c r="E107" s="32">
        <v>11.4481</v>
      </c>
      <c r="F107" s="17">
        <f>+'[21]GSP'!$E$76</f>
        <v>2</v>
      </c>
      <c r="G107" s="17">
        <f>+'[21]GSP'!$F$76</f>
        <v>4</v>
      </c>
      <c r="H107" s="33">
        <v>5</v>
      </c>
      <c r="I107" s="17">
        <f>+'[21]GSP'!$G$76</f>
        <v>2935</v>
      </c>
      <c r="J107" s="17">
        <f>+'[21]GSP'!$H$76</f>
        <v>22760</v>
      </c>
      <c r="K107" s="17">
        <v>12345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5"/>
    </row>
    <row r="108" spans="1:11" ht="13.5">
      <c r="A108" s="36"/>
      <c r="B108" s="47" t="s">
        <v>14</v>
      </c>
      <c r="C108" s="48">
        <f>+'[21]GNSP'!$C$76/100</f>
        <v>4.113551052322</v>
      </c>
      <c r="D108" s="48">
        <f>+'[21]GNSP'!$D$76/100</f>
        <v>17.73109015889051</v>
      </c>
      <c r="E108" s="44">
        <v>0.8523999999999999</v>
      </c>
      <c r="F108" s="45">
        <f>+'[21]GNSP'!$E$76</f>
        <v>4</v>
      </c>
      <c r="G108" s="45">
        <f>+'[21]GNSP'!$F$76</f>
        <v>48</v>
      </c>
      <c r="H108" s="41">
        <v>10</v>
      </c>
      <c r="I108" s="45">
        <f>+'[21]GNSP'!$G$76</f>
        <v>21995</v>
      </c>
      <c r="J108" s="45">
        <f>+'[21]GNSP'!$H$76</f>
        <v>179982</v>
      </c>
      <c r="K108" s="45">
        <v>22143</v>
      </c>
    </row>
    <row r="109" spans="1:22" s="31" customFormat="1" ht="13.5">
      <c r="A109" s="14">
        <v>22</v>
      </c>
      <c r="B109" s="46" t="s">
        <v>35</v>
      </c>
      <c r="C109" s="16"/>
      <c r="D109" s="16"/>
      <c r="E109" s="32"/>
      <c r="F109" s="17"/>
      <c r="G109" s="17"/>
      <c r="H109" s="33"/>
      <c r="I109" s="17"/>
      <c r="J109" s="17"/>
      <c r="K109" s="33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5"/>
    </row>
    <row r="110" spans="1:22" s="31" customFormat="1" ht="13.5">
      <c r="A110" s="14"/>
      <c r="B110" s="15" t="s">
        <v>11</v>
      </c>
      <c r="C110" s="16">
        <f>+'[12]ISP'!$C$56/100</f>
        <v>13.346699999999997</v>
      </c>
      <c r="D110" s="16">
        <f>+'[12]ISP'!$D$56/100</f>
        <v>155.79809999999998</v>
      </c>
      <c r="E110" s="32">
        <v>12.084758999999998</v>
      </c>
      <c r="F110" s="17">
        <f>+'[12]ISP'!$E$56</f>
        <v>964</v>
      </c>
      <c r="G110" s="17">
        <f>+'[12]ISP'!$F$56</f>
        <v>11717</v>
      </c>
      <c r="H110" s="33">
        <v>1123</v>
      </c>
      <c r="I110" s="17"/>
      <c r="J110" s="17"/>
      <c r="K110" s="33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5"/>
    </row>
    <row r="111" spans="1:22" s="31" customFormat="1" ht="13.5">
      <c r="A111" s="14"/>
      <c r="B111" s="15" t="s">
        <v>12</v>
      </c>
      <c r="C111" s="16">
        <f>+'[12]INSP'!$C$56/100</f>
        <v>17.934600000000014</v>
      </c>
      <c r="D111" s="16">
        <f>+'[12]INSP'!$D$56/100</f>
        <v>204.24810000000002</v>
      </c>
      <c r="E111" s="32">
        <v>53.373991864</v>
      </c>
      <c r="F111" s="17">
        <f>+'[12]INSP'!$E$56</f>
        <v>7879</v>
      </c>
      <c r="G111" s="17">
        <f>+'[12]INSP'!$F$56</f>
        <v>74607</v>
      </c>
      <c r="H111" s="33">
        <v>28442</v>
      </c>
      <c r="I111" s="17"/>
      <c r="J111" s="17"/>
      <c r="K111" s="33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5"/>
    </row>
    <row r="112" spans="1:22" s="31" customFormat="1" ht="13.5">
      <c r="A112" s="14"/>
      <c r="B112" s="15" t="s">
        <v>13</v>
      </c>
      <c r="C112" s="16">
        <f>+'[12]GSP'!$C$76/100</f>
        <v>2.433226390198639</v>
      </c>
      <c r="D112" s="16">
        <f>+'[12]GSP'!$D$76/100</f>
        <v>8.629859083198639</v>
      </c>
      <c r="E112" s="32">
        <v>0</v>
      </c>
      <c r="F112" s="17">
        <f>+'[12]GSP'!$E$76</f>
        <v>0</v>
      </c>
      <c r="G112" s="17">
        <f>+'[12]GSP'!$F$76</f>
        <v>7</v>
      </c>
      <c r="H112" s="33">
        <v>0</v>
      </c>
      <c r="I112" s="17">
        <f>+'[12]GSP'!$G$76</f>
        <v>2192</v>
      </c>
      <c r="J112" s="17">
        <f>+'[12]GSP'!$H$76</f>
        <v>7296</v>
      </c>
      <c r="K112" s="31">
        <v>0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5"/>
    </row>
    <row r="113" spans="1:11" ht="14.25" thickBot="1">
      <c r="A113" s="36"/>
      <c r="B113" s="47" t="s">
        <v>14</v>
      </c>
      <c r="C113" s="48">
        <f>+'[12]GNSP'!$C$76/100</f>
        <v>1.9089740852339083</v>
      </c>
      <c r="D113" s="48">
        <f>+'[12]GNSP'!$D$76/100</f>
        <v>20.67797408523391</v>
      </c>
      <c r="E113" s="44">
        <v>0</v>
      </c>
      <c r="F113" s="45">
        <f>+'[12]GNSP'!$E$76</f>
        <v>2</v>
      </c>
      <c r="G113" s="45">
        <f>+'[12]GNSP'!$F$76</f>
        <v>13</v>
      </c>
      <c r="H113" s="41">
        <v>0</v>
      </c>
      <c r="I113" s="45">
        <f>+'[12]GNSP'!$G$76</f>
        <v>127328</v>
      </c>
      <c r="J113" s="45">
        <f>+'[12]GNSP'!$H$76</f>
        <v>707946</v>
      </c>
      <c r="K113" s="49">
        <v>0</v>
      </c>
    </row>
    <row r="114" spans="1:11" s="55" customFormat="1" ht="13.5">
      <c r="A114" s="50"/>
      <c r="B114" s="51" t="s">
        <v>36</v>
      </c>
      <c r="C114" s="52"/>
      <c r="D114" s="52"/>
      <c r="E114" s="52"/>
      <c r="F114" s="53"/>
      <c r="G114" s="53"/>
      <c r="H114" s="53"/>
      <c r="I114" s="53"/>
      <c r="J114" s="53"/>
      <c r="K114" s="54"/>
    </row>
    <row r="115" spans="1:11" s="55" customFormat="1" ht="12.75">
      <c r="A115" s="56"/>
      <c r="B115" s="57" t="s">
        <v>11</v>
      </c>
      <c r="C115" s="12">
        <f aca="true" t="shared" si="0" ref="C115:H118">+C5+C10+C15+C20+C25+C30+C35+C40+C45+C50+C55+C60+C65+C70+C75+C80+C85+C90+C95+C100+C105+C110</f>
        <v>872.955803337</v>
      </c>
      <c r="D115" s="12">
        <f t="shared" si="0"/>
        <v>5287.679261558474</v>
      </c>
      <c r="E115" s="12">
        <f t="shared" si="0"/>
        <v>1704.6678073696528</v>
      </c>
      <c r="F115" s="12">
        <f t="shared" si="0"/>
        <v>87062</v>
      </c>
      <c r="G115" s="12">
        <f t="shared" si="0"/>
        <v>672470</v>
      </c>
      <c r="H115" s="12">
        <f t="shared" si="0"/>
        <v>594923</v>
      </c>
      <c r="I115" s="12"/>
      <c r="J115" s="12"/>
      <c r="K115" s="12"/>
    </row>
    <row r="116" spans="1:11" s="55" customFormat="1" ht="12.75">
      <c r="A116" s="56"/>
      <c r="B116" s="57" t="s">
        <v>12</v>
      </c>
      <c r="C116" s="12">
        <f t="shared" si="0"/>
        <v>1477.0721592802654</v>
      </c>
      <c r="D116" s="12">
        <f t="shared" si="0"/>
        <v>17722.216630489704</v>
      </c>
      <c r="E116" s="12">
        <f t="shared" si="0"/>
        <v>20653.946891046875</v>
      </c>
      <c r="F116" s="54">
        <f t="shared" si="0"/>
        <v>801046</v>
      </c>
      <c r="G116" s="54">
        <f t="shared" si="0"/>
        <v>8168782</v>
      </c>
      <c r="H116" s="54">
        <f t="shared" si="0"/>
        <v>10567140</v>
      </c>
      <c r="I116" s="54"/>
      <c r="J116" s="54"/>
      <c r="K116" s="54"/>
    </row>
    <row r="117" spans="1:11" s="55" customFormat="1" ht="12.75">
      <c r="A117" s="56"/>
      <c r="B117" s="57" t="s">
        <v>13</v>
      </c>
      <c r="C117" s="12">
        <f t="shared" si="0"/>
        <v>271.3610818250359</v>
      </c>
      <c r="D117" s="12">
        <f t="shared" si="0"/>
        <v>2259.394742839627</v>
      </c>
      <c r="E117" s="12">
        <f t="shared" si="0"/>
        <v>847.5780962761985</v>
      </c>
      <c r="F117" s="54">
        <f t="shared" si="0"/>
        <v>65</v>
      </c>
      <c r="G117" s="54">
        <f t="shared" si="0"/>
        <v>673</v>
      </c>
      <c r="H117" s="54">
        <f t="shared" si="0"/>
        <v>536</v>
      </c>
      <c r="I117" s="54">
        <f aca="true" t="shared" si="1" ref="I117:K118">+I7+I12+I17+I22+I27+I32+I37+I42+I47+I52+I57+I62+I67+I72+I77+I82+I87+I92+I97+I102+I107+I112</f>
        <v>426598</v>
      </c>
      <c r="J117" s="54">
        <f t="shared" si="1"/>
        <v>5432754</v>
      </c>
      <c r="K117" s="54">
        <f t="shared" si="1"/>
        <v>2546025</v>
      </c>
    </row>
    <row r="118" spans="1:11" s="55" customFormat="1" ht="13.5" thickBot="1">
      <c r="A118" s="58"/>
      <c r="B118" s="59" t="s">
        <v>14</v>
      </c>
      <c r="C118" s="12">
        <f t="shared" si="0"/>
        <v>263.01244621956477</v>
      </c>
      <c r="D118" s="12">
        <f t="shared" si="0"/>
        <v>2595.4403341554207</v>
      </c>
      <c r="E118" s="12">
        <f t="shared" si="0"/>
        <v>3121.6087516369566</v>
      </c>
      <c r="F118" s="54">
        <f t="shared" si="0"/>
        <v>234</v>
      </c>
      <c r="G118" s="54">
        <f t="shared" si="0"/>
        <v>3358</v>
      </c>
      <c r="H118" s="54">
        <f t="shared" si="0"/>
        <v>3172</v>
      </c>
      <c r="I118" s="54">
        <f t="shared" si="1"/>
        <v>1805945</v>
      </c>
      <c r="J118" s="54">
        <f t="shared" si="1"/>
        <v>36900619</v>
      </c>
      <c r="K118" s="54">
        <f t="shared" si="1"/>
        <v>28695219</v>
      </c>
    </row>
    <row r="119" spans="1:11" s="55" customFormat="1" ht="13.5">
      <c r="A119" s="60">
        <v>23</v>
      </c>
      <c r="B119" s="51" t="s">
        <v>37</v>
      </c>
      <c r="C119" s="61"/>
      <c r="D119" s="61"/>
      <c r="E119" s="12"/>
      <c r="F119" s="53"/>
      <c r="G119" s="53"/>
      <c r="H119" s="54"/>
      <c r="I119" s="53"/>
      <c r="J119" s="53"/>
      <c r="K119" s="54"/>
    </row>
    <row r="120" spans="1:11" s="55" customFormat="1" ht="13.5">
      <c r="A120" s="62"/>
      <c r="B120" s="63" t="s">
        <v>11</v>
      </c>
      <c r="C120" s="16">
        <f>'[23]ISP'!$C$56/100</f>
        <v>1355.9849</v>
      </c>
      <c r="D120" s="16">
        <f>'[23]ISP'!$D$56/100</f>
        <v>23417.028099999996</v>
      </c>
      <c r="E120" s="16">
        <v>18027.949</v>
      </c>
      <c r="F120" s="33">
        <f>'[23]ISP'!$E$56</f>
        <v>242252</v>
      </c>
      <c r="G120" s="33">
        <f>'[23]ISP'!$F$56</f>
        <v>3880683</v>
      </c>
      <c r="H120" s="64">
        <v>4391077</v>
      </c>
      <c r="I120" s="33"/>
      <c r="J120" s="33"/>
      <c r="K120" s="64"/>
    </row>
    <row r="121" spans="1:11" s="55" customFormat="1" ht="13.5">
      <c r="A121" s="62"/>
      <c r="B121" s="63" t="s">
        <v>12</v>
      </c>
      <c r="C121" s="16">
        <f>'[23]INSP '!$C$56/100</f>
        <v>2282.4851</v>
      </c>
      <c r="D121" s="16">
        <f>'[23]INSP '!$D$56/100</f>
        <v>18078.4052</v>
      </c>
      <c r="E121" s="16">
        <v>15567.766099999999</v>
      </c>
      <c r="F121" s="33">
        <f>'[23]INSP '!$E$56</f>
        <v>3235875</v>
      </c>
      <c r="G121" s="33">
        <f>'[23]INSP '!$F$56</f>
        <v>22309940</v>
      </c>
      <c r="H121" s="64">
        <v>22649916</v>
      </c>
      <c r="I121" s="33"/>
      <c r="J121" s="33"/>
      <c r="K121" s="64"/>
    </row>
    <row r="122" spans="1:11" s="55" customFormat="1" ht="13.5">
      <c r="A122" s="62"/>
      <c r="B122" s="63" t="s">
        <v>13</v>
      </c>
      <c r="C122" s="16">
        <f>'[23]GSP'!$C$76/100</f>
        <v>1407.7919</v>
      </c>
      <c r="D122" s="16">
        <f>'[23]GSP'!$D$76/100</f>
        <v>16188.3177</v>
      </c>
      <c r="E122" s="16">
        <v>15423.770400000001</v>
      </c>
      <c r="F122" s="33">
        <f>'[23]GSP'!$E$76</f>
        <v>1682</v>
      </c>
      <c r="G122" s="33">
        <f>'[23]GSP'!$F$76</f>
        <v>17581</v>
      </c>
      <c r="H122" s="64">
        <v>17570</v>
      </c>
      <c r="I122" s="33">
        <f>'[23]GSP'!$G$76</f>
        <v>1606580</v>
      </c>
      <c r="J122" s="33">
        <f>'[23]GSP'!$H$76</f>
        <v>28627168</v>
      </c>
      <c r="K122" s="33">
        <v>27820384</v>
      </c>
    </row>
    <row r="123" spans="1:11" s="55" customFormat="1" ht="14.25" thickBot="1">
      <c r="A123" s="65"/>
      <c r="B123" s="66" t="s">
        <v>14</v>
      </c>
      <c r="C123" s="67">
        <f>'[23]GNSP'!$C$76/100</f>
        <v>370.5278500000002</v>
      </c>
      <c r="D123" s="67">
        <f>'[23]GNSP'!$D$76/100</f>
        <v>9451.56265</v>
      </c>
      <c r="E123" s="67">
        <v>0</v>
      </c>
      <c r="F123" s="68">
        <f>'[23]GNSP'!$E$76</f>
        <v>77</v>
      </c>
      <c r="G123" s="68">
        <f>'[23]GNSP'!$F$76</f>
        <v>624</v>
      </c>
      <c r="H123" s="69">
        <v>0</v>
      </c>
      <c r="I123" s="68">
        <f>'[23]GNSP'!$G$76</f>
        <v>7473</v>
      </c>
      <c r="J123" s="68">
        <f>'[23]GNSP'!$H$76</f>
        <v>797801</v>
      </c>
      <c r="K123" s="68">
        <v>0</v>
      </c>
    </row>
    <row r="124" spans="1:11" s="55" customFormat="1" ht="13.5">
      <c r="A124" s="70"/>
      <c r="B124" s="71" t="s">
        <v>38</v>
      </c>
      <c r="C124" s="12"/>
      <c r="D124" s="12"/>
      <c r="E124" s="72"/>
      <c r="F124" s="54"/>
      <c r="G124" s="54"/>
      <c r="H124" s="73"/>
      <c r="I124" s="54"/>
      <c r="J124" s="54"/>
      <c r="K124" s="73"/>
    </row>
    <row r="125" spans="1:11" s="55" customFormat="1" ht="12.75">
      <c r="A125" s="74"/>
      <c r="B125" s="57" t="s">
        <v>11</v>
      </c>
      <c r="C125" s="75">
        <f aca="true" t="shared" si="2" ref="C125:E128">+C120+C115</f>
        <v>2228.940703337</v>
      </c>
      <c r="D125" s="75">
        <f t="shared" si="2"/>
        <v>28704.70736155847</v>
      </c>
      <c r="E125" s="75">
        <f t="shared" si="2"/>
        <v>19732.616807369654</v>
      </c>
      <c r="F125" s="76">
        <f aca="true" t="shared" si="3" ref="F125:H128">F115+F120</f>
        <v>329314</v>
      </c>
      <c r="G125" s="76">
        <f t="shared" si="3"/>
        <v>4553153</v>
      </c>
      <c r="H125" s="76">
        <f t="shared" si="3"/>
        <v>4986000</v>
      </c>
      <c r="I125" s="76"/>
      <c r="J125" s="76"/>
      <c r="K125" s="76"/>
    </row>
    <row r="126" spans="1:11" s="55" customFormat="1" ht="12.75">
      <c r="A126" s="74"/>
      <c r="B126" s="57" t="s">
        <v>12</v>
      </c>
      <c r="C126" s="75">
        <f t="shared" si="2"/>
        <v>3759.5572592802655</v>
      </c>
      <c r="D126" s="75">
        <f t="shared" si="2"/>
        <v>35800.621830489705</v>
      </c>
      <c r="E126" s="75">
        <f t="shared" si="2"/>
        <v>36221.71299104687</v>
      </c>
      <c r="F126" s="76">
        <f t="shared" si="3"/>
        <v>4036921</v>
      </c>
      <c r="G126" s="76">
        <f t="shared" si="3"/>
        <v>30478722</v>
      </c>
      <c r="H126" s="76">
        <f t="shared" si="3"/>
        <v>33217056</v>
      </c>
      <c r="I126" s="76"/>
      <c r="J126" s="76"/>
      <c r="K126" s="76"/>
    </row>
    <row r="127" spans="1:11" s="55" customFormat="1" ht="12.75">
      <c r="A127" s="74"/>
      <c r="B127" s="57" t="s">
        <v>13</v>
      </c>
      <c r="C127" s="75">
        <f t="shared" si="2"/>
        <v>1679.1529818250358</v>
      </c>
      <c r="D127" s="75">
        <f t="shared" si="2"/>
        <v>18447.712442839627</v>
      </c>
      <c r="E127" s="75">
        <f t="shared" si="2"/>
        <v>16271.3484962762</v>
      </c>
      <c r="F127" s="76">
        <f t="shared" si="3"/>
        <v>1747</v>
      </c>
      <c r="G127" s="76">
        <f t="shared" si="3"/>
        <v>18254</v>
      </c>
      <c r="H127" s="76">
        <f t="shared" si="3"/>
        <v>18106</v>
      </c>
      <c r="I127" s="76">
        <f aca="true" t="shared" si="4" ref="I127:K128">I117+I122</f>
        <v>2033178</v>
      </c>
      <c r="J127" s="76">
        <f t="shared" si="4"/>
        <v>34059922</v>
      </c>
      <c r="K127" s="76">
        <f t="shared" si="4"/>
        <v>30366409</v>
      </c>
    </row>
    <row r="128" spans="1:11" s="55" customFormat="1" ht="13.5" thickBot="1">
      <c r="A128" s="77"/>
      <c r="B128" s="59" t="s">
        <v>14</v>
      </c>
      <c r="C128" s="78">
        <f t="shared" si="2"/>
        <v>633.540296219565</v>
      </c>
      <c r="D128" s="78">
        <f t="shared" si="2"/>
        <v>12047.00298415542</v>
      </c>
      <c r="E128" s="78">
        <f t="shared" si="2"/>
        <v>3121.6087516369566</v>
      </c>
      <c r="F128" s="79">
        <f t="shared" si="3"/>
        <v>311</v>
      </c>
      <c r="G128" s="79">
        <f t="shared" si="3"/>
        <v>3982</v>
      </c>
      <c r="H128" s="79">
        <f t="shared" si="3"/>
        <v>3172</v>
      </c>
      <c r="I128" s="79">
        <f t="shared" si="4"/>
        <v>1813418</v>
      </c>
      <c r="J128" s="79">
        <f t="shared" si="4"/>
        <v>37698420</v>
      </c>
      <c r="K128" s="79">
        <f t="shared" si="4"/>
        <v>28695219</v>
      </c>
    </row>
    <row r="129" spans="1:11" ht="13.5">
      <c r="A129" s="84" t="s">
        <v>39</v>
      </c>
      <c r="B129" s="84"/>
      <c r="C129" s="84"/>
      <c r="D129" s="84"/>
      <c r="E129" s="84"/>
      <c r="F129" s="84"/>
      <c r="G129" s="84"/>
      <c r="H129" s="80"/>
      <c r="I129" s="80"/>
      <c r="J129" s="80"/>
      <c r="K129" s="80"/>
    </row>
    <row r="130" spans="1:11" ht="13.5">
      <c r="A130" s="81" t="s">
        <v>40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</row>
    <row r="131" ht="12.75">
      <c r="E131" s="82"/>
    </row>
    <row r="132" spans="8:11" ht="12.75">
      <c r="H132" s="83"/>
      <c r="K132" s="83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4724409448818898" right="0.1968503937007874" top="0" bottom="0" header="0.2362204724409449" footer="0.15748031496062992"/>
  <pageSetup fitToHeight="2" horizontalDpi="600" verticalDpi="600" orientation="landscape" paperSize="9" scale="61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2011-02-25T07:06:44Z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