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r Journal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'For Journal '!$A$1:$K$132</definedName>
    <definedName name="_xlnm.Print_Titles" localSheetId="0">'For Journal '!$2:$3</definedName>
  </definedNames>
  <calcPr fullCalcOnLoad="1"/>
</workbook>
</file>

<file path=xl/sharedStrings.xml><?xml version="1.0" encoding="utf-8"?>
<sst xmlns="http://schemas.openxmlformats.org/spreadsheetml/2006/main" count="145" uniqueCount="43">
  <si>
    <t>First Year Premium of Life Insurers for the Period ended January, 2010</t>
  </si>
  <si>
    <t>(Rs Crore)</t>
  </si>
  <si>
    <t>Sl No.</t>
  </si>
  <si>
    <t>Insurer</t>
  </si>
  <si>
    <t xml:space="preserve">Premium  </t>
  </si>
  <si>
    <t>No. of Policies / Schemes</t>
  </si>
  <si>
    <t>No. of lives covered under Group Schemes</t>
  </si>
  <si>
    <t>January, 10</t>
  </si>
  <si>
    <t>Upto January, 10</t>
  </si>
  <si>
    <t>Upto January, 09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</si>
  <si>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</si>
  <si>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</si>
  <si>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</si>
  <si>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</si>
  <si>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</si>
  <si>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</si>
  <si>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</si>
  <si>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</si>
  <si>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AIG</t>
  </si>
  <si>
    <t>HDFC Standard</t>
  </si>
  <si>
    <t>ICICI Prudential</t>
  </si>
  <si>
    <t>Birla Sunlife</t>
  </si>
  <si>
    <t>Aviva</t>
  </si>
  <si>
    <t>Kotak Mahindra Old Mutual</t>
  </si>
  <si>
    <t>Max New York</t>
  </si>
  <si>
    <t>Met Life</t>
  </si>
  <si>
    <t>Sahara Life</t>
  </si>
  <si>
    <t>Shriram Life</t>
  </si>
  <si>
    <t>Bharti Axa Life</t>
  </si>
  <si>
    <t>Future Generali Life</t>
  </si>
  <si>
    <t>IDBI Fortis Life</t>
  </si>
  <si>
    <t>Canara HSBC OBC Life</t>
  </si>
  <si>
    <t>Aegon Religare</t>
  </si>
  <si>
    <t>DLF Pramerica</t>
  </si>
  <si>
    <t>Star Union Dai-ichi @</t>
  </si>
  <si>
    <t>IndiaFirst #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</si>
  <si>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</si>
  <si>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</si>
  <si>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</si>
  <si>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</si>
  <si>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</si>
  <si>
    <t xml:space="preserve">          3.@ Started operations in February,2009</t>
  </si>
  <si>
    <t xml:space="preserve">          4. #Started operations in November,2009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</si>
</sst>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[$-409]dddd\,\ mmmm\ dd\,\ yyyy"/>
    <numFmt numFmtId="197" formatCode="[$-409]d\-mmm\-yyyy;@"/>
    <numFmt numFmtId="198" formatCode="0.0000000"/>
    <numFmt numFmtId="199" formatCode="0.000000"/>
    <numFmt numFmtId="200" formatCode="0.00000"/>
    <numFmt numFmtId="201" formatCode="[$-409]dd\-mmm\-yy;@"/>
    <numFmt numFmtId="202" formatCode="0.0%"/>
    <numFmt numFmtId="203" formatCode="_-* #,##0.000_-;\-* #,##0.000_-;_-* &quot;-&quot;??_-;_-@_-"/>
    <numFmt numFmtId="204" formatCode="_-* #,##0.0000_-;\-* #,##0.0000_-;_-* &quot;-&quot;??_-;_-@_-"/>
    <numFmt numFmtId="205" formatCode="0.000000000"/>
    <numFmt numFmtId="206" formatCode="0.00000000"/>
    <numFmt numFmtId="207" formatCode="0_);\(0\)"/>
    <numFmt numFmtId="208" formatCode="_(* #,##0_);_(* \(#,##0\);_(* &quot;-&quot;??_);_(@_)"/>
    <numFmt numFmtId="209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pple Chancery"/>
      <family val="4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24" applyFont="1" applyAlignment="1" quotePrefix="1">
      <alignment horizontal="left"/>
    </xf>
    <xf numFmtId="0" fontId="4" fillId="0" borderId="0" xfId="24" applyFont="1" applyAlignment="1">
      <alignment/>
    </xf>
    <xf numFmtId="1" fontId="4" fillId="0" borderId="0" xfId="24" applyNumberFormat="1" applyFont="1" applyAlignment="1">
      <alignment/>
    </xf>
    <xf numFmtId="0" fontId="5" fillId="0" borderId="0" xfId="24" applyFont="1" applyAlignment="1">
      <alignment horizontal="center"/>
    </xf>
    <xf numFmtId="0" fontId="6" fillId="0" borderId="0" xfId="24" applyFont="1" applyAlignment="1">
      <alignment/>
    </xf>
    <xf numFmtId="0" fontId="4" fillId="0" borderId="1" xfId="24" applyFont="1" applyBorder="1" applyAlignment="1">
      <alignment horizontal="center" vertical="center"/>
    </xf>
    <xf numFmtId="0" fontId="4" fillId="0" borderId="1" xfId="24" applyFont="1" applyBorder="1" applyAlignment="1" quotePrefix="1">
      <alignment horizontal="center" vertical="center"/>
    </xf>
    <xf numFmtId="0" fontId="0" fillId="0" borderId="0" xfId="24" applyAlignment="1">
      <alignment/>
    </xf>
    <xf numFmtId="0" fontId="4" fillId="0" borderId="2" xfId="24" applyFont="1" applyBorder="1" applyAlignment="1">
      <alignment horizontal="center"/>
    </xf>
    <xf numFmtId="0" fontId="3" fillId="0" borderId="3" xfId="24" applyFont="1" applyBorder="1" applyAlignment="1">
      <alignment/>
    </xf>
    <xf numFmtId="2" fontId="7" fillId="0" borderId="3" xfId="24" applyNumberFormat="1" applyFont="1" applyBorder="1" applyAlignment="1">
      <alignment/>
    </xf>
    <xf numFmtId="2" fontId="7" fillId="0" borderId="3" xfId="24" applyNumberFormat="1" applyFont="1" applyFill="1" applyBorder="1" applyAlignment="1">
      <alignment/>
    </xf>
    <xf numFmtId="1" fontId="7" fillId="0" borderId="3" xfId="24" applyNumberFormat="1" applyFont="1" applyBorder="1" applyAlignment="1">
      <alignment/>
    </xf>
    <xf numFmtId="0" fontId="4" fillId="0" borderId="4" xfId="24" applyFont="1" applyBorder="1" applyAlignment="1">
      <alignment horizontal="center"/>
    </xf>
    <xf numFmtId="0" fontId="4" fillId="0" borderId="5" xfId="24" applyFont="1" applyBorder="1" applyAlignment="1">
      <alignment/>
    </xf>
    <xf numFmtId="2" fontId="8" fillId="0" borderId="5" xfId="24" applyNumberFormat="1" applyFont="1" applyBorder="1" applyAlignment="1">
      <alignment/>
    </xf>
    <xf numFmtId="1" fontId="8" fillId="0" borderId="5" xfId="24" applyNumberFormat="1" applyFont="1" applyBorder="1" applyAlignment="1">
      <alignment/>
    </xf>
    <xf numFmtId="0" fontId="3" fillId="0" borderId="5" xfId="24" applyFont="1" applyBorder="1" applyAlignment="1">
      <alignment/>
    </xf>
    <xf numFmtId="2" fontId="7" fillId="0" borderId="5" xfId="24" applyNumberFormat="1" applyFont="1" applyBorder="1" applyAlignment="1">
      <alignment/>
    </xf>
    <xf numFmtId="1" fontId="7" fillId="0" borderId="5" xfId="24" applyNumberFormat="1" applyFont="1" applyBorder="1" applyAlignment="1">
      <alignment/>
    </xf>
    <xf numFmtId="2" fontId="8" fillId="0" borderId="5" xfId="16" applyNumberFormat="1" applyFont="1" applyBorder="1" applyAlignment="1">
      <alignment/>
    </xf>
    <xf numFmtId="1" fontId="8" fillId="0" borderId="5" xfId="16" applyNumberFormat="1" applyFont="1" applyBorder="1" applyAlignment="1">
      <alignment/>
    </xf>
    <xf numFmtId="0" fontId="3" fillId="0" borderId="5" xfId="24" applyFont="1" applyBorder="1" applyAlignment="1" quotePrefix="1">
      <alignment horizontal="left"/>
    </xf>
    <xf numFmtId="2" fontId="8" fillId="0" borderId="5" xfId="24" applyNumberFormat="1" applyFont="1" applyBorder="1" applyAlignment="1">
      <alignment horizontal="right"/>
    </xf>
    <xf numFmtId="1" fontId="8" fillId="0" borderId="5" xfId="24" applyNumberFormat="1" applyFont="1" applyBorder="1" applyAlignment="1">
      <alignment horizontal="right"/>
    </xf>
    <xf numFmtId="0" fontId="4" fillId="0" borderId="6" xfId="24" applyFont="1" applyBorder="1" applyAlignment="1">
      <alignment horizontal="center"/>
    </xf>
    <xf numFmtId="0" fontId="4" fillId="0" borderId="7" xfId="24" applyFont="1" applyBorder="1" applyAlignment="1">
      <alignment/>
    </xf>
    <xf numFmtId="2" fontId="8" fillId="0" borderId="7" xfId="24" applyNumberFormat="1" applyFont="1" applyBorder="1" applyAlignment="1">
      <alignment/>
    </xf>
    <xf numFmtId="1" fontId="8" fillId="0" borderId="7" xfId="24" applyNumberFormat="1" applyFont="1" applyBorder="1" applyAlignment="1">
      <alignment/>
    </xf>
    <xf numFmtId="0" fontId="0" fillId="0" borderId="0" xfId="24" applyBorder="1" applyAlignment="1">
      <alignment/>
    </xf>
    <xf numFmtId="0" fontId="0" fillId="0" borderId="5" xfId="24" applyBorder="1" applyAlignment="1">
      <alignment/>
    </xf>
    <xf numFmtId="2" fontId="8" fillId="0" borderId="5" xfId="24" applyNumberFormat="1" applyFont="1" applyFill="1" applyBorder="1" applyAlignment="1">
      <alignment/>
    </xf>
    <xf numFmtId="1" fontId="8" fillId="0" borderId="5" xfId="24" applyNumberFormat="1" applyFont="1" applyFill="1" applyBorder="1" applyAlignment="1">
      <alignment/>
    </xf>
    <xf numFmtId="2" fontId="8" fillId="0" borderId="7" xfId="24" applyNumberFormat="1" applyFont="1" applyFill="1" applyBorder="1" applyAlignment="1">
      <alignment/>
    </xf>
    <xf numFmtId="0" fontId="0" fillId="0" borderId="8" xfId="24" applyBorder="1" applyAlignment="1">
      <alignment/>
    </xf>
    <xf numFmtId="0" fontId="4" fillId="0" borderId="9" xfId="24" applyFont="1" applyBorder="1" applyAlignment="1">
      <alignment horizontal="center"/>
    </xf>
    <xf numFmtId="0" fontId="4" fillId="0" borderId="3" xfId="24" applyFont="1" applyBorder="1" applyAlignment="1">
      <alignment/>
    </xf>
    <xf numFmtId="2" fontId="8" fillId="0" borderId="3" xfId="24" applyNumberFormat="1" applyFont="1" applyBorder="1" applyAlignment="1">
      <alignment/>
    </xf>
    <xf numFmtId="2" fontId="8" fillId="0" borderId="3" xfId="24" applyNumberFormat="1" applyFont="1" applyFill="1" applyBorder="1" applyAlignment="1">
      <alignment/>
    </xf>
    <xf numFmtId="1" fontId="8" fillId="0" borderId="3" xfId="24" applyNumberFormat="1" applyFont="1" applyBorder="1" applyAlignment="1">
      <alignment/>
    </xf>
    <xf numFmtId="1" fontId="8" fillId="0" borderId="3" xfId="24" applyNumberFormat="1" applyFont="1" applyFill="1" applyBorder="1" applyAlignment="1">
      <alignment/>
    </xf>
    <xf numFmtId="1" fontId="8" fillId="0" borderId="7" xfId="24" applyNumberFormat="1" applyFont="1" applyFill="1" applyBorder="1" applyAlignment="1">
      <alignment/>
    </xf>
    <xf numFmtId="0" fontId="3" fillId="0" borderId="10" xfId="24" applyFont="1" applyBorder="1" applyAlignment="1">
      <alignment/>
    </xf>
    <xf numFmtId="2" fontId="8" fillId="0" borderId="10" xfId="24" applyNumberFormat="1" applyFont="1" applyFill="1" applyBorder="1" applyAlignment="1">
      <alignment/>
    </xf>
    <xf numFmtId="1" fontId="8" fillId="0" borderId="10" xfId="24" applyNumberFormat="1" applyFont="1" applyBorder="1" applyAlignment="1">
      <alignment/>
    </xf>
    <xf numFmtId="0" fontId="3" fillId="0" borderId="5" xfId="22" applyFont="1" applyBorder="1" applyAlignment="1">
      <alignment/>
    </xf>
    <xf numFmtId="0" fontId="4" fillId="0" borderId="10" xfId="24" applyFont="1" applyBorder="1" applyAlignment="1">
      <alignment/>
    </xf>
    <xf numFmtId="2" fontId="8" fillId="0" borderId="10" xfId="24" applyNumberFormat="1" applyFont="1" applyBorder="1" applyAlignment="1">
      <alignment/>
    </xf>
    <xf numFmtId="0" fontId="4" fillId="0" borderId="11" xfId="24" applyFont="1" applyFill="1" applyBorder="1" applyAlignment="1">
      <alignment/>
    </xf>
    <xf numFmtId="0" fontId="3" fillId="0" borderId="12" xfId="24" applyFont="1" applyFill="1" applyBorder="1" applyAlignment="1">
      <alignment/>
    </xf>
    <xf numFmtId="2" fontId="7" fillId="0" borderId="12" xfId="24" applyNumberFormat="1" applyFont="1" applyFill="1" applyBorder="1" applyAlignment="1">
      <alignment/>
    </xf>
    <xf numFmtId="1" fontId="7" fillId="0" borderId="12" xfId="24" applyNumberFormat="1" applyFont="1" applyFill="1" applyBorder="1" applyAlignment="1">
      <alignment/>
    </xf>
    <xf numFmtId="0" fontId="0" fillId="0" borderId="0" xfId="24" applyFill="1" applyAlignment="1">
      <alignment/>
    </xf>
    <xf numFmtId="0" fontId="3" fillId="0" borderId="4" xfId="24" applyFont="1" applyFill="1" applyBorder="1" applyAlignment="1">
      <alignment/>
    </xf>
    <xf numFmtId="0" fontId="3" fillId="0" borderId="5" xfId="24" applyFont="1" applyFill="1" applyBorder="1" applyAlignment="1">
      <alignment/>
    </xf>
    <xf numFmtId="1" fontId="7" fillId="0" borderId="3" xfId="24" applyNumberFormat="1" applyFont="1" applyFill="1" applyBorder="1" applyAlignment="1">
      <alignment/>
    </xf>
    <xf numFmtId="0" fontId="3" fillId="0" borderId="13" xfId="24" applyFont="1" applyFill="1" applyBorder="1" applyAlignment="1">
      <alignment/>
    </xf>
    <xf numFmtId="0" fontId="3" fillId="0" borderId="1" xfId="24" applyFont="1" applyFill="1" applyBorder="1" applyAlignment="1">
      <alignment/>
    </xf>
    <xf numFmtId="0" fontId="4" fillId="0" borderId="11" xfId="24" applyFont="1" applyFill="1" applyBorder="1" applyAlignment="1">
      <alignment horizontal="center"/>
    </xf>
    <xf numFmtId="2" fontId="7" fillId="0" borderId="12" xfId="24" applyNumberFormat="1" applyFont="1" applyBorder="1" applyAlignment="1">
      <alignment/>
    </xf>
    <xf numFmtId="0" fontId="4" fillId="0" borderId="4" xfId="24" applyFont="1" applyFill="1" applyBorder="1" applyAlignment="1">
      <alignment/>
    </xf>
    <xf numFmtId="0" fontId="4" fillId="0" borderId="5" xfId="24" applyFont="1" applyFill="1" applyBorder="1" applyAlignment="1">
      <alignment/>
    </xf>
    <xf numFmtId="2" fontId="8" fillId="0" borderId="5" xfId="23" applyNumberFormat="1" applyFont="1" applyBorder="1" applyAlignment="1">
      <alignment/>
    </xf>
    <xf numFmtId="1" fontId="8" fillId="0" borderId="5" xfId="23" applyNumberFormat="1" applyFont="1" applyBorder="1" applyAlignment="1">
      <alignment/>
    </xf>
    <xf numFmtId="0" fontId="4" fillId="0" borderId="13" xfId="24" applyFont="1" applyFill="1" applyBorder="1" applyAlignment="1">
      <alignment/>
    </xf>
    <xf numFmtId="0" fontId="4" fillId="0" borderId="1" xfId="24" applyFont="1" applyFill="1" applyBorder="1" applyAlignment="1">
      <alignment/>
    </xf>
    <xf numFmtId="2" fontId="8" fillId="0" borderId="1" xfId="24" applyNumberFormat="1" applyFont="1" applyBorder="1" applyAlignment="1">
      <alignment/>
    </xf>
    <xf numFmtId="2" fontId="8" fillId="0" borderId="1" xfId="23" applyNumberFormat="1" applyFont="1" applyBorder="1" applyAlignment="1">
      <alignment/>
    </xf>
    <xf numFmtId="1" fontId="8" fillId="0" borderId="1" xfId="24" applyNumberFormat="1" applyFont="1" applyFill="1" applyBorder="1" applyAlignment="1">
      <alignment/>
    </xf>
    <xf numFmtId="1" fontId="8" fillId="0" borderId="1" xfId="23" applyNumberFormat="1" applyFont="1" applyBorder="1" applyAlignment="1">
      <alignment/>
    </xf>
    <xf numFmtId="0" fontId="4" fillId="0" borderId="2" xfId="24" applyFont="1" applyFill="1" applyBorder="1" applyAlignment="1">
      <alignment/>
    </xf>
    <xf numFmtId="0" fontId="3" fillId="0" borderId="3" xfId="24" applyFont="1" applyFill="1" applyBorder="1" applyAlignment="1">
      <alignment/>
    </xf>
    <xf numFmtId="2" fontId="7" fillId="0" borderId="10" xfId="24" applyNumberFormat="1" applyFont="1" applyFill="1" applyBorder="1" applyAlignment="1">
      <alignment/>
    </xf>
    <xf numFmtId="1" fontId="7" fillId="0" borderId="10" xfId="24" applyNumberFormat="1" applyFont="1" applyFill="1" applyBorder="1" applyAlignment="1">
      <alignment/>
    </xf>
    <xf numFmtId="0" fontId="0" fillId="0" borderId="4" xfId="24" applyFont="1" applyFill="1" applyBorder="1" applyAlignment="1">
      <alignment/>
    </xf>
    <xf numFmtId="2" fontId="7" fillId="0" borderId="5" xfId="24" applyNumberFormat="1" applyFont="1" applyFill="1" applyBorder="1" applyAlignment="1">
      <alignment/>
    </xf>
    <xf numFmtId="1" fontId="7" fillId="0" borderId="5" xfId="24" applyNumberFormat="1" applyFont="1" applyFill="1" applyBorder="1" applyAlignment="1">
      <alignment/>
    </xf>
    <xf numFmtId="0" fontId="0" fillId="0" borderId="13" xfId="24" applyFont="1" applyFill="1" applyBorder="1" applyAlignment="1">
      <alignment/>
    </xf>
    <xf numFmtId="2" fontId="7" fillId="0" borderId="1" xfId="24" applyNumberFormat="1" applyFont="1" applyFill="1" applyBorder="1" applyAlignment="1">
      <alignment/>
    </xf>
    <xf numFmtId="1" fontId="7" fillId="0" borderId="1" xfId="24" applyNumberFormat="1" applyFont="1" applyFill="1" applyBorder="1" applyAlignment="1">
      <alignment/>
    </xf>
    <xf numFmtId="0" fontId="0" fillId="0" borderId="0" xfId="24" applyFont="1" applyAlignment="1">
      <alignment/>
    </xf>
    <xf numFmtId="0" fontId="4" fillId="0" borderId="0" xfId="22" applyFont="1" applyBorder="1" applyAlignment="1">
      <alignment/>
    </xf>
    <xf numFmtId="2" fontId="0" fillId="0" borderId="0" xfId="24" applyNumberFormat="1" applyAlignment="1">
      <alignment/>
    </xf>
    <xf numFmtId="1" fontId="0" fillId="0" borderId="0" xfId="24" applyNumberFormat="1" applyAlignment="1">
      <alignment/>
    </xf>
    <xf numFmtId="0" fontId="4" fillId="0" borderId="0" xfId="22" applyFont="1" applyBorder="1" applyAlignment="1">
      <alignment horizontal="left"/>
    </xf>
    <xf numFmtId="0" fontId="3" fillId="0" borderId="12" xfId="24" applyFont="1" applyBorder="1" applyAlignment="1">
      <alignment horizontal="center" vertical="center" wrapText="1"/>
    </xf>
    <xf numFmtId="0" fontId="3" fillId="0" borderId="14" xfId="24" applyFont="1" applyBorder="1" applyAlignment="1">
      <alignment horizontal="center" vertical="center" wrapText="1"/>
    </xf>
    <xf numFmtId="0" fontId="3" fillId="0" borderId="12" xfId="24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11" xfId="24" applyFont="1" applyBorder="1" applyAlignment="1">
      <alignment horizontal="center" vertical="center"/>
    </xf>
    <xf numFmtId="0" fontId="3" fillId="0" borderId="13" xfId="24" applyFont="1" applyBorder="1" applyAlignment="1">
      <alignment horizontal="center" vertical="center"/>
    </xf>
    <xf numFmtId="0" fontId="3" fillId="0" borderId="12" xfId="24" applyFont="1" applyBorder="1" applyAlignment="1" quotePrefix="1">
      <alignment horizontal="center" vertical="center" wrapText="1"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ompanywise Month" xfId="22"/>
    <cellStyle name="Normal_companywise Month;" xfId="23"/>
    <cellStyle name="Normal_Consolidation-January 1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AEGON%20RELIGA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ING%20VYSY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KOTA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LI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METLIF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SAHAR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CANARA%20HSBC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TATA%20AIG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RELIANC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SBI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INDIAFIR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AVIV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STAR%20UN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MAX%20NEWYOR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DLF%20PRAMERIC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FUTURE%20GENER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BIR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BHARTI%20AX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BAJAJ%20ALLIAN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IDBI%20FORT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ICICI%20PR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HDFC%20STANDAR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JANUARY%202010\LIFE\SHRI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20.83865730000001</v>
          </cell>
          <cell r="D56">
            <v>131.10188720000002</v>
          </cell>
          <cell r="E56">
            <v>17</v>
          </cell>
          <cell r="F56">
            <v>228</v>
          </cell>
        </row>
      </sheetData>
      <sheetData sheetId="3">
        <row r="56">
          <cell r="C56">
            <v>1674.3986675999981</v>
          </cell>
          <cell r="D56">
            <v>9012.073288599999</v>
          </cell>
          <cell r="E56">
            <v>5298</v>
          </cell>
          <cell r="F56">
            <v>30187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-0.032549499999999995</v>
          </cell>
          <cell r="D76">
            <v>0.26039599999999996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34.10286430000001</v>
          </cell>
          <cell r="D56">
            <v>692.8937846000001</v>
          </cell>
          <cell r="E56">
            <v>53</v>
          </cell>
          <cell r="F56">
            <v>995</v>
          </cell>
        </row>
      </sheetData>
      <sheetData sheetId="3">
        <row r="56">
          <cell r="C56">
            <v>4509.894594400001</v>
          </cell>
          <cell r="D56">
            <v>47221.7438791</v>
          </cell>
          <cell r="E56">
            <v>22742</v>
          </cell>
          <cell r="F56">
            <v>221869</v>
          </cell>
        </row>
      </sheetData>
      <sheetData sheetId="6">
        <row r="76">
          <cell r="C76">
            <v>71.21986390000001</v>
          </cell>
          <cell r="D76">
            <v>713.3017180999999</v>
          </cell>
          <cell r="E76">
            <v>0</v>
          </cell>
          <cell r="F76">
            <v>0</v>
          </cell>
          <cell r="G76">
            <v>157</v>
          </cell>
          <cell r="H76">
            <v>1802</v>
          </cell>
        </row>
      </sheetData>
      <sheetData sheetId="9">
        <row r="76">
          <cell r="C76">
            <v>0.07406</v>
          </cell>
          <cell r="D76">
            <v>23.38701</v>
          </cell>
          <cell r="E76">
            <v>0</v>
          </cell>
          <cell r="F76">
            <v>0</v>
          </cell>
          <cell r="G76">
            <v>77</v>
          </cell>
          <cell r="H76">
            <v>4077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2581.73858</v>
          </cell>
          <cell r="D56">
            <v>7106.817634999999</v>
          </cell>
          <cell r="E56">
            <v>1380</v>
          </cell>
          <cell r="F56">
            <v>5201</v>
          </cell>
        </row>
      </sheetData>
      <sheetData sheetId="3">
        <row r="56">
          <cell r="C56">
            <v>7295.3901826</v>
          </cell>
          <cell r="D56">
            <v>64934.097522</v>
          </cell>
          <cell r="E56">
            <v>25690</v>
          </cell>
          <cell r="F56">
            <v>236565</v>
          </cell>
        </row>
      </sheetData>
      <sheetData sheetId="6">
        <row r="76">
          <cell r="C76">
            <v>589.2392114906019</v>
          </cell>
          <cell r="D76">
            <v>4143.252606645627</v>
          </cell>
          <cell r="E76">
            <v>-2</v>
          </cell>
          <cell r="F76">
            <v>14</v>
          </cell>
          <cell r="G76">
            <v>19055</v>
          </cell>
          <cell r="H76">
            <v>137494</v>
          </cell>
        </row>
      </sheetData>
      <sheetData sheetId="9">
        <row r="76">
          <cell r="C76">
            <v>635.5108796940076</v>
          </cell>
          <cell r="D76">
            <v>6805.738659380702</v>
          </cell>
          <cell r="E76">
            <v>41</v>
          </cell>
          <cell r="F76">
            <v>426</v>
          </cell>
          <cell r="G76">
            <v>46038</v>
          </cell>
          <cell r="H76">
            <v>583068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163601.61000000002</v>
          </cell>
          <cell r="D56">
            <v>1802794.9</v>
          </cell>
          <cell r="E56">
            <v>294181</v>
          </cell>
          <cell r="F56">
            <v>4391077</v>
          </cell>
        </row>
      </sheetData>
      <sheetData sheetId="3">
        <row r="56">
          <cell r="C56">
            <v>202012.15</v>
          </cell>
          <cell r="D56">
            <v>1556776.6099999999</v>
          </cell>
          <cell r="E56">
            <v>2898482</v>
          </cell>
          <cell r="F56">
            <v>22649916</v>
          </cell>
        </row>
      </sheetData>
      <sheetData sheetId="6">
        <row r="76">
          <cell r="C76">
            <v>118528.22999999998</v>
          </cell>
          <cell r="D76">
            <v>1542377.04</v>
          </cell>
          <cell r="E76">
            <v>2035</v>
          </cell>
          <cell r="F76">
            <v>17570</v>
          </cell>
          <cell r="G76">
            <v>2541125</v>
          </cell>
          <cell r="H76">
            <v>27820384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METLIFE"/>
    </sheetNames>
    <sheetDataSet>
      <sheetData sheetId="0">
        <row r="56">
          <cell r="C56">
            <v>65.012</v>
          </cell>
          <cell r="D56">
            <v>847.702</v>
          </cell>
          <cell r="E56">
            <v>162</v>
          </cell>
          <cell r="F56">
            <v>1052</v>
          </cell>
        </row>
      </sheetData>
      <sheetData sheetId="3">
        <row r="56">
          <cell r="C56">
            <v>9524.3</v>
          </cell>
          <cell r="D56">
            <v>67769.25</v>
          </cell>
          <cell r="E56">
            <v>23288</v>
          </cell>
          <cell r="F56">
            <v>214319</v>
          </cell>
        </row>
      </sheetData>
      <sheetData sheetId="6">
        <row r="76">
          <cell r="C76">
            <v>576.32</v>
          </cell>
          <cell r="D76">
            <v>3275.64</v>
          </cell>
          <cell r="E76">
            <v>0</v>
          </cell>
          <cell r="F76">
            <v>0</v>
          </cell>
          <cell r="G76">
            <v>2454</v>
          </cell>
          <cell r="H76">
            <v>15019</v>
          </cell>
        </row>
      </sheetData>
      <sheetData sheetId="9">
        <row r="76">
          <cell r="C76">
            <v>186.11</v>
          </cell>
          <cell r="D76">
            <v>2478.2799999999997</v>
          </cell>
          <cell r="E76">
            <v>17</v>
          </cell>
          <cell r="F76">
            <v>141</v>
          </cell>
          <cell r="G76">
            <v>14982</v>
          </cell>
          <cell r="H76">
            <v>315027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398.338</v>
          </cell>
          <cell r="D56">
            <v>2807.7470000000008</v>
          </cell>
          <cell r="E56">
            <v>1240</v>
          </cell>
          <cell r="F56">
            <v>8154</v>
          </cell>
        </row>
      </sheetData>
      <sheetData sheetId="3">
        <row r="56">
          <cell r="C56">
            <v>622.46864</v>
          </cell>
          <cell r="D56">
            <v>4892.3713</v>
          </cell>
          <cell r="E56">
            <v>6858</v>
          </cell>
          <cell r="F56">
            <v>54891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0.53013</v>
          </cell>
          <cell r="D76">
            <v>1983.0200957</v>
          </cell>
          <cell r="E76">
            <v>2</v>
          </cell>
          <cell r="F76">
            <v>5</v>
          </cell>
          <cell r="G76">
            <v>162</v>
          </cell>
          <cell r="H76">
            <v>2212578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116.825</v>
          </cell>
          <cell r="D56">
            <v>817.6252499999999</v>
          </cell>
          <cell r="E56">
            <v>44</v>
          </cell>
          <cell r="F56">
            <v>399</v>
          </cell>
        </row>
      </sheetData>
      <sheetData sheetId="3">
        <row r="56">
          <cell r="C56">
            <v>4620.049721899985</v>
          </cell>
          <cell r="D56">
            <v>46181.55513059993</v>
          </cell>
          <cell r="E56">
            <v>6760</v>
          </cell>
          <cell r="F56">
            <v>71454</v>
          </cell>
        </row>
      </sheetData>
      <sheetData sheetId="6">
        <row r="76">
          <cell r="C76">
            <v>116.12</v>
          </cell>
          <cell r="D76">
            <v>364.98</v>
          </cell>
          <cell r="E76">
            <v>1</v>
          </cell>
          <cell r="F76">
            <v>4</v>
          </cell>
          <cell r="G76">
            <v>681</v>
          </cell>
          <cell r="H76">
            <v>2249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203.482</v>
          </cell>
          <cell r="D56">
            <v>1465.2830499999998</v>
          </cell>
          <cell r="E56">
            <v>259</v>
          </cell>
          <cell r="F56">
            <v>2921</v>
          </cell>
        </row>
      </sheetData>
      <sheetData sheetId="3">
        <row r="56">
          <cell r="C56">
            <v>9327.98209</v>
          </cell>
          <cell r="D56">
            <v>79481.03258839999</v>
          </cell>
          <cell r="E56">
            <v>52356</v>
          </cell>
          <cell r="F56">
            <v>541577</v>
          </cell>
        </row>
      </sheetData>
      <sheetData sheetId="6">
        <row r="76">
          <cell r="C76">
            <v>237.7000004</v>
          </cell>
          <cell r="D76">
            <v>2098.6333836</v>
          </cell>
          <cell r="E76">
            <v>1</v>
          </cell>
          <cell r="F76">
            <v>9</v>
          </cell>
          <cell r="G76">
            <v>4082</v>
          </cell>
          <cell r="H76">
            <v>35716</v>
          </cell>
        </row>
      </sheetData>
      <sheetData sheetId="9">
        <row r="76">
          <cell r="C76">
            <v>588.7791304486855</v>
          </cell>
          <cell r="D76">
            <v>9463.400055048685</v>
          </cell>
          <cell r="E76">
            <v>5</v>
          </cell>
          <cell r="F76">
            <v>57</v>
          </cell>
          <cell r="G76">
            <v>7185</v>
          </cell>
          <cell r="H76">
            <v>100933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1776.4493</v>
          </cell>
          <cell r="D56">
            <v>16449.7297635</v>
          </cell>
          <cell r="E56">
            <v>3004</v>
          </cell>
          <cell r="F56">
            <v>30556</v>
          </cell>
        </row>
      </sheetData>
      <sheetData sheetId="3">
        <row r="56">
          <cell r="C56">
            <v>21250.8946295</v>
          </cell>
          <cell r="D56">
            <v>207573.08282170002</v>
          </cell>
          <cell r="E56">
            <v>175147</v>
          </cell>
          <cell r="F56">
            <v>1738460</v>
          </cell>
        </row>
      </sheetData>
      <sheetData sheetId="6">
        <row r="76">
          <cell r="C76">
            <v>94.08685360000001</v>
          </cell>
          <cell r="D76">
            <v>8851.801170348645</v>
          </cell>
          <cell r="E76">
            <v>0</v>
          </cell>
          <cell r="F76">
            <v>12</v>
          </cell>
          <cell r="G76">
            <v>525</v>
          </cell>
          <cell r="H76">
            <v>6390</v>
          </cell>
        </row>
      </sheetData>
      <sheetData sheetId="9">
        <row r="76">
          <cell r="C76">
            <v>2048.8717649621058</v>
          </cell>
          <cell r="D76">
            <v>9340.265012700514</v>
          </cell>
          <cell r="E76">
            <v>21</v>
          </cell>
          <cell r="F76">
            <v>382</v>
          </cell>
          <cell r="G76">
            <v>61056</v>
          </cell>
          <cell r="H76">
            <v>715556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Sheet1"/>
    </sheetNames>
    <sheetDataSet>
      <sheetData sheetId="0">
        <row r="56">
          <cell r="C56">
            <v>3840.2444729000167</v>
          </cell>
          <cell r="D56">
            <v>36153.29610730002</v>
          </cell>
          <cell r="E56">
            <v>5622</v>
          </cell>
          <cell r="F56">
            <v>58303</v>
          </cell>
        </row>
      </sheetData>
      <sheetData sheetId="3">
        <row r="56">
          <cell r="C56">
            <v>35565.00131139981</v>
          </cell>
          <cell r="D56">
            <v>293584.2407351999</v>
          </cell>
          <cell r="E56">
            <v>102955</v>
          </cell>
          <cell r="F56">
            <v>1027143</v>
          </cell>
        </row>
      </sheetData>
      <sheetData sheetId="6">
        <row r="76">
          <cell r="C76">
            <v>715.2522100000003</v>
          </cell>
          <cell r="D76">
            <v>17219.6066199</v>
          </cell>
          <cell r="E76">
            <v>2</v>
          </cell>
          <cell r="F76">
            <v>3</v>
          </cell>
          <cell r="G76">
            <v>1360</v>
          </cell>
          <cell r="H76">
            <v>76876</v>
          </cell>
        </row>
      </sheetData>
      <sheetData sheetId="9">
        <row r="76">
          <cell r="C76">
            <v>5219.02493319999</v>
          </cell>
          <cell r="D76">
            <v>137609.21324019998</v>
          </cell>
          <cell r="E76">
            <v>10</v>
          </cell>
          <cell r="F76">
            <v>103</v>
          </cell>
          <cell r="G76">
            <v>97835</v>
          </cell>
          <cell r="H76">
            <v>1095349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668.7729400000001</v>
          </cell>
          <cell r="D56">
            <v>1208.4759</v>
          </cell>
          <cell r="E56">
            <v>644</v>
          </cell>
          <cell r="F56">
            <v>1123</v>
          </cell>
        </row>
      </sheetData>
      <sheetData sheetId="3">
        <row r="56">
          <cell r="C56">
            <v>3441.0715364</v>
          </cell>
          <cell r="D56">
            <v>5337.3991864</v>
          </cell>
          <cell r="E56">
            <v>15343</v>
          </cell>
          <cell r="F56">
            <v>28442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 "/>
      <sheetName val="INSP(S)"/>
      <sheetName val="GSP"/>
      <sheetName val="GSP(R) 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237.19703</v>
          </cell>
          <cell r="D56">
            <v>4449.33288</v>
          </cell>
          <cell r="E56">
            <v>193</v>
          </cell>
          <cell r="F56">
            <v>5746</v>
          </cell>
        </row>
      </sheetData>
      <sheetData sheetId="3">
        <row r="56">
          <cell r="C56">
            <v>5839.70471</v>
          </cell>
          <cell r="D56">
            <v>47747.51316000001</v>
          </cell>
          <cell r="E56">
            <v>16799</v>
          </cell>
          <cell r="F56">
            <v>172878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386.5992</v>
          </cell>
          <cell r="D76">
            <v>3181.6056200000003</v>
          </cell>
          <cell r="E76">
            <v>6</v>
          </cell>
          <cell r="F76">
            <v>92</v>
          </cell>
          <cell r="G76">
            <v>189217</v>
          </cell>
          <cell r="H76">
            <v>1631713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Sheet1"/>
    </sheetNames>
    <sheetDataSet>
      <sheetData sheetId="0">
        <row r="56">
          <cell r="C56">
            <v>1447.43</v>
          </cell>
          <cell r="D56">
            <v>15183.49</v>
          </cell>
          <cell r="E56">
            <v>1263</v>
          </cell>
          <cell r="F56">
            <v>17489</v>
          </cell>
        </row>
      </sheetData>
      <sheetData sheetId="3">
        <row r="56">
          <cell r="C56">
            <v>1138.86</v>
          </cell>
          <cell r="D56">
            <v>15134.19</v>
          </cell>
          <cell r="E56">
            <v>3981</v>
          </cell>
          <cell r="F56">
            <v>57410</v>
          </cell>
        </row>
      </sheetData>
      <sheetData sheetId="6">
        <row r="76">
          <cell r="C76">
            <v>278.16</v>
          </cell>
          <cell r="D76">
            <v>1144.81</v>
          </cell>
          <cell r="E76">
            <v>1</v>
          </cell>
          <cell r="F76">
            <v>5</v>
          </cell>
          <cell r="G76">
            <v>2828</v>
          </cell>
          <cell r="H76">
            <v>12345</v>
          </cell>
        </row>
      </sheetData>
      <sheetData sheetId="9">
        <row r="76">
          <cell r="C76">
            <v>6.43</v>
          </cell>
          <cell r="D76">
            <v>85.24</v>
          </cell>
          <cell r="E76">
            <v>3</v>
          </cell>
          <cell r="F76">
            <v>10</v>
          </cell>
          <cell r="G76">
            <v>11016</v>
          </cell>
          <cell r="H76">
            <v>22143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1375.2938631999994</v>
          </cell>
          <cell r="D56">
            <v>16509.2076273</v>
          </cell>
          <cell r="E56">
            <v>302</v>
          </cell>
          <cell r="F56">
            <v>5929</v>
          </cell>
        </row>
      </sheetData>
      <sheetData sheetId="1">
        <row r="56">
          <cell r="C56">
            <v>10361.449124300012</v>
          </cell>
          <cell r="D56">
            <v>125336.36499320003</v>
          </cell>
          <cell r="E56">
            <v>55209</v>
          </cell>
          <cell r="F56">
            <v>781336</v>
          </cell>
        </row>
      </sheetData>
      <sheetData sheetId="2">
        <row r="76">
          <cell r="C76">
            <v>81.84174799999994</v>
          </cell>
          <cell r="D76">
            <v>523.2118210180413</v>
          </cell>
          <cell r="E76">
            <v>3</v>
          </cell>
          <cell r="F76">
            <v>25</v>
          </cell>
          <cell r="G76">
            <v>71219</v>
          </cell>
          <cell r="H76">
            <v>722936</v>
          </cell>
        </row>
      </sheetData>
      <sheetData sheetId="3">
        <row r="76">
          <cell r="C76">
            <v>351.38720389999946</v>
          </cell>
          <cell r="D76">
            <v>6380.045142314474</v>
          </cell>
          <cell r="E76">
            <v>26</v>
          </cell>
          <cell r="F76">
            <v>547</v>
          </cell>
          <cell r="G76">
            <v>718165</v>
          </cell>
          <cell r="H76">
            <v>5295251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13.77998</v>
          </cell>
          <cell r="D56">
            <v>16.32398</v>
          </cell>
          <cell r="E56">
            <v>24</v>
          </cell>
          <cell r="F56">
            <v>24</v>
          </cell>
        </row>
      </sheetData>
      <sheetData sheetId="3">
        <row r="56">
          <cell r="C56">
            <v>356.10425000000004</v>
          </cell>
          <cell r="D56">
            <v>2266.90295</v>
          </cell>
          <cell r="E56">
            <v>1897</v>
          </cell>
          <cell r="F56">
            <v>13545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73.54193000000001</v>
          </cell>
          <cell r="D56">
            <v>621.88373</v>
          </cell>
          <cell r="E56">
            <v>71</v>
          </cell>
          <cell r="F56">
            <v>942</v>
          </cell>
        </row>
      </sheetData>
      <sheetData sheetId="3">
        <row r="56">
          <cell r="C56">
            <v>3497.801319609366</v>
          </cell>
          <cell r="D56">
            <v>29669.677175200002</v>
          </cell>
          <cell r="E56">
            <v>23430</v>
          </cell>
          <cell r="F56">
            <v>230851</v>
          </cell>
        </row>
      </sheetData>
      <sheetData sheetId="6">
        <row r="76">
          <cell r="C76">
            <v>2.1938768</v>
          </cell>
          <cell r="D76">
            <v>4.7645033770000005</v>
          </cell>
          <cell r="E76">
            <v>1</v>
          </cell>
          <cell r="F76">
            <v>1</v>
          </cell>
          <cell r="G76">
            <v>451</v>
          </cell>
          <cell r="H76">
            <v>570</v>
          </cell>
        </row>
      </sheetData>
      <sheetData sheetId="9">
        <row r="76">
          <cell r="C76">
            <v>200.27767175976382</v>
          </cell>
          <cell r="D76">
            <v>1966.5818010230005</v>
          </cell>
          <cell r="E76">
            <v>12</v>
          </cell>
          <cell r="F76">
            <v>85</v>
          </cell>
          <cell r="G76">
            <v>630662</v>
          </cell>
          <cell r="H76">
            <v>1938358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280.9009324</v>
          </cell>
          <cell r="D56">
            <v>3572.3056019999995</v>
          </cell>
          <cell r="E56">
            <v>14919</v>
          </cell>
          <cell r="F56">
            <v>104495</v>
          </cell>
        </row>
      </sheetData>
      <sheetData sheetId="3">
        <row r="56">
          <cell r="C56">
            <v>14879.296619199999</v>
          </cell>
          <cell r="D56">
            <v>173588.13958390002</v>
          </cell>
          <cell r="E56">
            <v>134204</v>
          </cell>
          <cell r="F56">
            <v>1308243</v>
          </cell>
        </row>
      </sheetData>
      <sheetData sheetId="6">
        <row r="76">
          <cell r="C76">
            <v>3.3338175999999997</v>
          </cell>
          <cell r="D76">
            <v>8.960031399999995</v>
          </cell>
          <cell r="E76">
            <v>0</v>
          </cell>
          <cell r="F76">
            <v>1</v>
          </cell>
          <cell r="G76">
            <v>16</v>
          </cell>
          <cell r="H76">
            <v>709</v>
          </cell>
        </row>
      </sheetData>
      <sheetData sheetId="9">
        <row r="76">
          <cell r="C76">
            <v>981.1454992999999</v>
          </cell>
          <cell r="D76">
            <v>43303.1673553</v>
          </cell>
          <cell r="E76">
            <v>29</v>
          </cell>
          <cell r="F76">
            <v>213</v>
          </cell>
          <cell r="G76">
            <v>176364</v>
          </cell>
          <cell r="H76">
            <v>454586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28.100521699999998</v>
          </cell>
          <cell r="D56">
            <v>482.35836992257487</v>
          </cell>
          <cell r="E56">
            <v>-47</v>
          </cell>
          <cell r="F56">
            <v>4778</v>
          </cell>
        </row>
      </sheetData>
      <sheetData sheetId="3">
        <row r="56">
          <cell r="C56">
            <v>3591.5639479737606</v>
          </cell>
          <cell r="D56">
            <v>27047.77377728386</v>
          </cell>
          <cell r="E56">
            <v>14217</v>
          </cell>
          <cell r="F56">
            <v>122209</v>
          </cell>
        </row>
      </sheetData>
      <sheetData sheetId="6">
        <row r="76">
          <cell r="C76">
            <v>213.62351366817393</v>
          </cell>
          <cell r="D76">
            <v>2029.408635366814</v>
          </cell>
          <cell r="E76">
            <v>0</v>
          </cell>
          <cell r="F76">
            <v>7</v>
          </cell>
          <cell r="G76">
            <v>1235</v>
          </cell>
          <cell r="H76">
            <v>12314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1902.263354883</v>
          </cell>
          <cell r="D56">
            <v>25452.467173142693</v>
          </cell>
          <cell r="E56">
            <v>2168</v>
          </cell>
          <cell r="F56">
            <v>51704</v>
          </cell>
        </row>
      </sheetData>
      <sheetData sheetId="3">
        <row r="56">
          <cell r="C56">
            <v>31752.80370601659</v>
          </cell>
          <cell r="D56">
            <v>228738.38165720343</v>
          </cell>
          <cell r="E56">
            <v>215329</v>
          </cell>
          <cell r="F56">
            <v>1624901</v>
          </cell>
        </row>
      </sheetData>
      <sheetData sheetId="6">
        <row r="76">
          <cell r="C76">
            <v>365.7789721377807</v>
          </cell>
          <cell r="D76">
            <v>4405.880969325811</v>
          </cell>
          <cell r="E76">
            <v>0</v>
          </cell>
          <cell r="F76">
            <v>8</v>
          </cell>
          <cell r="G76">
            <v>5066</v>
          </cell>
          <cell r="H76">
            <v>58769</v>
          </cell>
        </row>
      </sheetData>
      <sheetData sheetId="9">
        <row r="76">
          <cell r="C76">
            <v>3082.8397534138653</v>
          </cell>
          <cell r="D76">
            <v>31101.963928228208</v>
          </cell>
          <cell r="E76">
            <v>97</v>
          </cell>
          <cell r="F76">
            <v>795</v>
          </cell>
          <cell r="G76">
            <v>1216203</v>
          </cell>
          <cell r="H76">
            <v>13727378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638.2035265000001</v>
          </cell>
          <cell r="D56">
            <v>6684.296945</v>
          </cell>
          <cell r="E56">
            <v>1171</v>
          </cell>
          <cell r="F56">
            <v>10533</v>
          </cell>
        </row>
      </sheetData>
      <sheetData sheetId="3">
        <row r="56">
          <cell r="C56">
            <v>2337.0956769</v>
          </cell>
          <cell r="D56">
            <v>18248.044263999996</v>
          </cell>
          <cell r="E56">
            <v>6621</v>
          </cell>
          <cell r="F56">
            <v>53876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1.3932586</v>
          </cell>
          <cell r="D76">
            <v>6.1115838</v>
          </cell>
          <cell r="E76">
            <v>1</v>
          </cell>
          <cell r="F76">
            <v>5</v>
          </cell>
          <cell r="G76">
            <v>4736</v>
          </cell>
          <cell r="H76">
            <v>28811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690.8430703999993</v>
          </cell>
          <cell r="D56">
            <v>10490.1698382</v>
          </cell>
          <cell r="E56">
            <v>173</v>
          </cell>
          <cell r="F56">
            <v>10099</v>
          </cell>
        </row>
      </sheetData>
      <sheetData sheetId="3">
        <row r="56">
          <cell r="C56">
            <v>51564.22102559999</v>
          </cell>
          <cell r="D56">
            <v>361551.00986999995</v>
          </cell>
          <cell r="E56">
            <v>164940</v>
          </cell>
          <cell r="F56">
            <v>1418889</v>
          </cell>
        </row>
      </sheetData>
      <sheetData sheetId="6">
        <row r="76">
          <cell r="C76">
            <v>757.9525338000024</v>
          </cell>
          <cell r="D76">
            <v>12614.868723537913</v>
          </cell>
          <cell r="E76">
            <v>12</v>
          </cell>
          <cell r="F76">
            <v>257</v>
          </cell>
          <cell r="G76">
            <v>105947</v>
          </cell>
          <cell r="H76">
            <v>1062452</v>
          </cell>
        </row>
      </sheetData>
      <sheetData sheetId="9">
        <row r="76">
          <cell r="C76">
            <v>4016.2500026000007</v>
          </cell>
          <cell r="D76">
            <v>55658.7177739</v>
          </cell>
          <cell r="E76">
            <v>13</v>
          </cell>
          <cell r="F76">
            <v>295</v>
          </cell>
          <cell r="G76">
            <v>9375</v>
          </cell>
          <cell r="H76">
            <v>509193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762.7845008000118</v>
          </cell>
          <cell r="D56">
            <v>11430.342213799999</v>
          </cell>
          <cell r="E56">
            <v>2114</v>
          </cell>
          <cell r="F56">
            <v>262040</v>
          </cell>
        </row>
      </sheetData>
      <sheetData sheetId="3">
        <row r="56">
          <cell r="C56">
            <v>25345.646152700017</v>
          </cell>
          <cell r="D56">
            <v>187056.8052219</v>
          </cell>
          <cell r="E56">
            <v>61810</v>
          </cell>
          <cell r="F56">
            <v>516179</v>
          </cell>
        </row>
      </sheetData>
      <sheetData sheetId="6">
        <row r="76">
          <cell r="C76">
            <v>445.94078429999996</v>
          </cell>
          <cell r="D76">
            <v>25263.534324999997</v>
          </cell>
          <cell r="E76">
            <v>22</v>
          </cell>
          <cell r="F76">
            <v>189</v>
          </cell>
          <cell r="G76">
            <v>16027</v>
          </cell>
          <cell r="H76">
            <v>321160</v>
          </cell>
        </row>
      </sheetData>
      <sheetData sheetId="9">
        <row r="76">
          <cell r="C76">
            <v>59.35517</v>
          </cell>
          <cell r="D76">
            <v>2728.3274901</v>
          </cell>
          <cell r="E76">
            <v>0</v>
          </cell>
          <cell r="F76">
            <v>6</v>
          </cell>
          <cell r="G76">
            <v>120</v>
          </cell>
          <cell r="H76">
            <v>7083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2077.27</v>
          </cell>
          <cell r="D56">
            <v>7893.93</v>
          </cell>
          <cell r="E56">
            <v>2796</v>
          </cell>
          <cell r="F56">
            <v>12212</v>
          </cell>
        </row>
      </sheetData>
      <sheetData sheetId="3">
        <row r="56">
          <cell r="C56">
            <v>4208.7</v>
          </cell>
          <cell r="D56">
            <v>23023.04</v>
          </cell>
          <cell r="E56">
            <v>12600</v>
          </cell>
          <cell r="F56">
            <v>101916</v>
          </cell>
        </row>
      </sheetData>
      <sheetData sheetId="6">
        <row r="76">
          <cell r="C76">
            <v>576.83512</v>
          </cell>
          <cell r="D76">
            <v>2095.15512</v>
          </cell>
          <cell r="E76">
            <v>0</v>
          </cell>
          <cell r="F76">
            <v>1</v>
          </cell>
          <cell r="G76">
            <v>21757</v>
          </cell>
          <cell r="H76">
            <v>79224</v>
          </cell>
        </row>
      </sheetData>
      <sheetData sheetId="9">
        <row r="76">
          <cell r="C76">
            <v>0</v>
          </cell>
          <cell r="D76">
            <v>45.55</v>
          </cell>
          <cell r="E76">
            <v>0</v>
          </cell>
          <cell r="F76">
            <v>10</v>
          </cell>
          <cell r="G76">
            <v>0</v>
          </cell>
          <cell r="H76">
            <v>54115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4"/>
  <sheetViews>
    <sheetView tabSelected="1" zoomScale="120" zoomScaleNormal="120" workbookViewId="0" topLeftCell="A1">
      <pane xSplit="2" ySplit="3" topLeftCell="C112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D114" sqref="D114"/>
    </sheetView>
  </sheetViews>
  <sheetFormatPr defaultColWidth="9.140625" defaultRowHeight="12.75"/>
  <cols>
    <col min="1" max="1" width="6.421875" style="8" customWidth="1"/>
    <col min="2" max="2" width="30.421875" style="8" bestFit="1" customWidth="1"/>
    <col min="3" max="3" width="13.7109375" style="8" customWidth="1"/>
    <col min="4" max="5" width="19.28125" style="8" bestFit="1" customWidth="1"/>
    <col min="6" max="6" width="14.140625" style="8" bestFit="1" customWidth="1"/>
    <col min="7" max="8" width="19.28125" style="8" bestFit="1" customWidth="1"/>
    <col min="9" max="9" width="14.140625" style="8" bestFit="1" customWidth="1"/>
    <col min="10" max="11" width="19.28125" style="8" bestFit="1" customWidth="1"/>
    <col min="12" max="12" width="12.8515625" style="8" bestFit="1" customWidth="1"/>
    <col min="13" max="13" width="9.7109375" style="8" bestFit="1" customWidth="1"/>
    <col min="14" max="16384" width="9.140625" style="8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36" customHeight="1">
      <c r="A2" s="90" t="s">
        <v>2</v>
      </c>
      <c r="B2" s="88" t="s">
        <v>3</v>
      </c>
      <c r="C2" s="92" t="s">
        <v>4</v>
      </c>
      <c r="D2" s="92"/>
      <c r="E2" s="92"/>
      <c r="F2" s="92" t="s">
        <v>5</v>
      </c>
      <c r="G2" s="92"/>
      <c r="H2" s="92"/>
      <c r="I2" s="86" t="s">
        <v>6</v>
      </c>
      <c r="J2" s="86"/>
      <c r="K2" s="87"/>
    </row>
    <row r="3" spans="1:11" ht="13.5" customHeight="1" thickBot="1">
      <c r="A3" s="91"/>
      <c r="B3" s="89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9">
        <v>1</v>
      </c>
      <c r="B4" s="10" t="s">
        <v>10</v>
      </c>
      <c r="C4" s="11"/>
      <c r="D4" s="11"/>
      <c r="E4" s="12"/>
      <c r="F4" s="13"/>
      <c r="G4" s="13"/>
      <c r="H4" s="13"/>
      <c r="I4" s="13"/>
      <c r="J4" s="13"/>
      <c r="K4" s="13"/>
    </row>
    <row r="5" spans="1:11" ht="13.5">
      <c r="A5" s="14"/>
      <c r="B5" s="15" t="s">
        <v>11</v>
      </c>
      <c r="C5" s="16">
        <f>'[5]ISP'!$C$56/100</f>
        <v>19.02263354883</v>
      </c>
      <c r="D5" s="16">
        <f>'[5]ISP'!$D$56/100</f>
        <v>254.52467173142693</v>
      </c>
      <c r="E5" s="16">
        <v>324.82079921374594</v>
      </c>
      <c r="F5" s="17">
        <f>'[5]ISP'!$E$56</f>
        <v>2168</v>
      </c>
      <c r="G5" s="17">
        <f>'[5]ISP'!$F$56</f>
        <v>51704</v>
      </c>
      <c r="H5" s="17">
        <v>80807</v>
      </c>
      <c r="I5" s="17"/>
      <c r="J5" s="17"/>
      <c r="K5" s="17"/>
    </row>
    <row r="6" spans="1:11" ht="13.5">
      <c r="A6" s="14"/>
      <c r="B6" s="15" t="s">
        <v>12</v>
      </c>
      <c r="C6" s="16">
        <f>'[5]INSP'!$C$56/100</f>
        <v>317.5280370601659</v>
      </c>
      <c r="D6" s="16">
        <f>'[5]INSP'!$D$56/100</f>
        <v>2287.3838165720344</v>
      </c>
      <c r="E6" s="16">
        <v>2920.3580835871735</v>
      </c>
      <c r="F6" s="17">
        <f>'[5]INSP'!$E$56</f>
        <v>215329</v>
      </c>
      <c r="G6" s="17">
        <f>'[5]INSP'!$F$56</f>
        <v>1624901</v>
      </c>
      <c r="H6" s="17">
        <v>1932899</v>
      </c>
      <c r="I6" s="17"/>
      <c r="J6" s="17"/>
      <c r="K6" s="17"/>
    </row>
    <row r="7" spans="1:11" ht="13.5">
      <c r="A7" s="14"/>
      <c r="B7" s="15" t="s">
        <v>13</v>
      </c>
      <c r="C7" s="16">
        <f>'[5]GSP'!$C$76/100</f>
        <v>3.6577897213778074</v>
      </c>
      <c r="D7" s="16">
        <f>'[5]GSP'!$D$76/100</f>
        <v>44.058809693258105</v>
      </c>
      <c r="E7" s="16">
        <v>3.926098910365492</v>
      </c>
      <c r="F7" s="17">
        <f>'[5]GSP'!$E$76</f>
        <v>0</v>
      </c>
      <c r="G7" s="17">
        <f>'[5]GSP'!$F$76</f>
        <v>8</v>
      </c>
      <c r="H7" s="17">
        <v>5</v>
      </c>
      <c r="I7" s="17">
        <f>'[5]GSP'!$G$76</f>
        <v>5066</v>
      </c>
      <c r="J7" s="17">
        <f>'[5]GSP'!$H$76</f>
        <v>58769</v>
      </c>
      <c r="K7" s="17">
        <v>4542</v>
      </c>
    </row>
    <row r="8" spans="1:11" ht="13.5">
      <c r="A8" s="14"/>
      <c r="B8" s="15" t="s">
        <v>14</v>
      </c>
      <c r="C8" s="16">
        <f>'[5]GNSP'!$C$76/100</f>
        <v>30.828397534138652</v>
      </c>
      <c r="D8" s="16">
        <f>'[5]GNSP'!$D$76/100</f>
        <v>311.01963928228207</v>
      </c>
      <c r="E8" s="16">
        <v>97.25933109616012</v>
      </c>
      <c r="F8" s="17">
        <f>'[5]GNSP'!$E$76</f>
        <v>97</v>
      </c>
      <c r="G8" s="17">
        <f>'[5]GNSP'!$F$76</f>
        <v>795</v>
      </c>
      <c r="H8" s="17">
        <v>558</v>
      </c>
      <c r="I8" s="17">
        <f>'[5]GNSP'!$G$76</f>
        <v>1216203</v>
      </c>
      <c r="J8" s="17">
        <f>'[5]GNSP'!$H$76</f>
        <v>13727378</v>
      </c>
      <c r="K8" s="17">
        <v>5558528</v>
      </c>
    </row>
    <row r="9" spans="1:11" ht="13.5">
      <c r="A9" s="14">
        <v>2</v>
      </c>
      <c r="B9" s="18" t="s">
        <v>15</v>
      </c>
      <c r="C9" s="19"/>
      <c r="D9" s="19"/>
      <c r="E9" s="19"/>
      <c r="F9" s="20"/>
      <c r="G9" s="20"/>
      <c r="H9" s="20"/>
      <c r="I9" s="20"/>
      <c r="J9" s="20"/>
      <c r="K9" s="20"/>
    </row>
    <row r="10" spans="1:11" ht="13.5">
      <c r="A10" s="14"/>
      <c r="B10" s="15" t="s">
        <v>11</v>
      </c>
      <c r="C10" s="16">
        <f>'[10]ISP'!$C$56/100</f>
        <v>0.3410286430000001</v>
      </c>
      <c r="D10" s="16">
        <f>'[10]ISP'!$D$56/100</f>
        <v>6.928937846000001</v>
      </c>
      <c r="E10" s="16">
        <v>20.550064591</v>
      </c>
      <c r="F10" s="17">
        <f>'[10]ISP'!$E$56</f>
        <v>53</v>
      </c>
      <c r="G10" s="17">
        <f>'[10]ISP'!$F$56</f>
        <v>995</v>
      </c>
      <c r="H10" s="17">
        <v>2524</v>
      </c>
      <c r="I10" s="17"/>
      <c r="J10" s="17"/>
      <c r="K10" s="17"/>
    </row>
    <row r="11" spans="1:11" ht="13.5">
      <c r="A11" s="14"/>
      <c r="B11" s="15" t="s">
        <v>12</v>
      </c>
      <c r="C11" s="16">
        <f>'[10]INSP'!$C$56/100</f>
        <v>45.09894594400001</v>
      </c>
      <c r="D11" s="16">
        <f>'[10]INSP'!$D$56/100</f>
        <v>472.217438791</v>
      </c>
      <c r="E11" s="16">
        <v>477.4638606870001</v>
      </c>
      <c r="F11" s="17">
        <f>'[10]INSP'!$E$56</f>
        <v>22742</v>
      </c>
      <c r="G11" s="17">
        <f>'[10]INSP'!$F$56</f>
        <v>221869</v>
      </c>
      <c r="H11" s="17">
        <v>270112</v>
      </c>
      <c r="I11" s="17"/>
      <c r="J11" s="17"/>
      <c r="K11" s="17"/>
    </row>
    <row r="12" spans="1:11" ht="13.5">
      <c r="A12" s="14"/>
      <c r="B12" s="15" t="s">
        <v>13</v>
      </c>
      <c r="C12" s="16">
        <f>'[10]GSP'!$C$76/100</f>
        <v>0.712198639</v>
      </c>
      <c r="D12" s="16">
        <f>'[10]GSP'!$D$76/100</f>
        <v>7.133017180999999</v>
      </c>
      <c r="E12" s="16">
        <v>12.041666167</v>
      </c>
      <c r="F12" s="17">
        <f>'[10]GSP'!$E$76</f>
        <v>0</v>
      </c>
      <c r="G12" s="17">
        <f>'[10]GSP'!$F$76</f>
        <v>0</v>
      </c>
      <c r="H12" s="17">
        <v>1</v>
      </c>
      <c r="I12" s="17">
        <f>'[10]GSP'!$G$76</f>
        <v>157</v>
      </c>
      <c r="J12" s="17">
        <f>'[10]GSP'!$H$76</f>
        <v>1802</v>
      </c>
      <c r="K12" s="17">
        <v>5008</v>
      </c>
    </row>
    <row r="13" spans="1:11" ht="13.5">
      <c r="A13" s="14"/>
      <c r="B13" s="15" t="s">
        <v>14</v>
      </c>
      <c r="C13" s="16">
        <f>'[10]GNSP'!$C$76/100</f>
        <v>0.0007406</v>
      </c>
      <c r="D13" s="16">
        <f>'[10]GNSP'!$D$76/100</f>
        <v>0.2338701</v>
      </c>
      <c r="E13" s="16">
        <v>17.823940312</v>
      </c>
      <c r="F13" s="17">
        <f>'[10]GNSP'!$E$76</f>
        <v>0</v>
      </c>
      <c r="G13" s="17">
        <f>'[10]GNSP'!$F$76</f>
        <v>0</v>
      </c>
      <c r="H13" s="17">
        <v>95</v>
      </c>
      <c r="I13" s="17">
        <f>'[10]GNSP'!$G$76</f>
        <v>77</v>
      </c>
      <c r="J13" s="17">
        <f>'[10]GNSP'!$H$76</f>
        <v>4077</v>
      </c>
      <c r="K13" s="17">
        <v>56564</v>
      </c>
    </row>
    <row r="14" spans="1:11" ht="13.5">
      <c r="A14" s="14">
        <v>3</v>
      </c>
      <c r="B14" s="18" t="s">
        <v>16</v>
      </c>
      <c r="C14" s="19"/>
      <c r="D14" s="19"/>
      <c r="E14" s="19"/>
      <c r="F14" s="20"/>
      <c r="G14" s="20"/>
      <c r="H14" s="20"/>
      <c r="I14" s="20"/>
      <c r="J14" s="20"/>
      <c r="K14" s="20"/>
    </row>
    <row r="15" spans="1:11" ht="13.5">
      <c r="A15" s="14"/>
      <c r="B15" s="15" t="s">
        <v>11</v>
      </c>
      <c r="C15" s="16">
        <f>'[17]ISP'!$C$56/100</f>
        <v>17.764493</v>
      </c>
      <c r="D15" s="16">
        <f>'[17]ISP'!$D$56/100</f>
        <v>164.497297635</v>
      </c>
      <c r="E15" s="16">
        <v>306.89646712499996</v>
      </c>
      <c r="F15" s="17">
        <f>'[17]ISP'!$E$56</f>
        <v>3004</v>
      </c>
      <c r="G15" s="17">
        <f>'[17]ISP'!$F$56</f>
        <v>30556</v>
      </c>
      <c r="H15" s="17">
        <v>73885</v>
      </c>
      <c r="I15" s="17"/>
      <c r="J15" s="17"/>
      <c r="K15" s="17"/>
    </row>
    <row r="16" spans="1:11" ht="13.5">
      <c r="A16" s="14"/>
      <c r="B16" s="15" t="s">
        <v>12</v>
      </c>
      <c r="C16" s="21">
        <f>'[17]INSP'!$C$56/100</f>
        <v>212.508946295</v>
      </c>
      <c r="D16" s="21">
        <f>'[17]INSP'!$D$56/100</f>
        <v>2075.730828217</v>
      </c>
      <c r="E16" s="21">
        <v>2215.8469623260003</v>
      </c>
      <c r="F16" s="22">
        <f>'[17]INSP'!$E$56</f>
        <v>175147</v>
      </c>
      <c r="G16" s="22">
        <f>'[17]INSP'!$F$56</f>
        <v>1738460</v>
      </c>
      <c r="H16" s="22">
        <v>1553224</v>
      </c>
      <c r="I16" s="22"/>
      <c r="J16" s="22"/>
      <c r="K16" s="22"/>
    </row>
    <row r="17" spans="1:11" ht="13.5">
      <c r="A17" s="14"/>
      <c r="B17" s="15" t="s">
        <v>13</v>
      </c>
      <c r="C17" s="16">
        <f>'[17]GSP'!$C$76/100</f>
        <v>0.9408685360000001</v>
      </c>
      <c r="D17" s="16">
        <f>'[17]GSP'!$D$76/100</f>
        <v>88.51801170348645</v>
      </c>
      <c r="E17" s="16">
        <v>79.6594931802688</v>
      </c>
      <c r="F17" s="17">
        <f>'[17]GSP'!$E$76</f>
        <v>0</v>
      </c>
      <c r="G17" s="17">
        <f>'[17]GSP'!$F$76</f>
        <v>12</v>
      </c>
      <c r="H17" s="17">
        <v>20</v>
      </c>
      <c r="I17" s="17">
        <f>'[17]GSP'!$G$76</f>
        <v>525</v>
      </c>
      <c r="J17" s="17">
        <f>'[17]GSP'!$H$76</f>
        <v>6390</v>
      </c>
      <c r="K17" s="17">
        <v>46586</v>
      </c>
    </row>
    <row r="18" spans="1:11" ht="13.5">
      <c r="A18" s="14"/>
      <c r="B18" s="15" t="s">
        <v>14</v>
      </c>
      <c r="C18" s="16">
        <f>'[17]GNSP'!$C$76/100</f>
        <v>20.48871764962106</v>
      </c>
      <c r="D18" s="16">
        <f>'[17]GNSP'!$D$76/100</f>
        <v>93.40265012700515</v>
      </c>
      <c r="E18" s="16">
        <v>24.792421001675663</v>
      </c>
      <c r="F18" s="17">
        <f>'[17]GNSP'!$E$76</f>
        <v>21</v>
      </c>
      <c r="G18" s="17">
        <f>'[17]GNSP'!$F$76</f>
        <v>382</v>
      </c>
      <c r="H18" s="17">
        <v>277</v>
      </c>
      <c r="I18" s="17">
        <f>'[17]GNSP'!$G$76</f>
        <v>61056</v>
      </c>
      <c r="J18" s="17">
        <f>'[17]GNSP'!$H$76</f>
        <v>715556</v>
      </c>
      <c r="K18" s="17">
        <v>585417</v>
      </c>
    </row>
    <row r="19" spans="1:11" ht="13.5">
      <c r="A19" s="14">
        <v>4</v>
      </c>
      <c r="B19" s="18" t="s">
        <v>17</v>
      </c>
      <c r="C19" s="19"/>
      <c r="D19" s="19"/>
      <c r="E19" s="19"/>
      <c r="F19" s="20"/>
      <c r="G19" s="20"/>
      <c r="H19" s="20"/>
      <c r="I19" s="20"/>
      <c r="J19" s="20"/>
      <c r="K19" s="20"/>
    </row>
    <row r="20" spans="1:11" ht="13.5">
      <c r="A20" s="14"/>
      <c r="B20" s="15" t="s">
        <v>11</v>
      </c>
      <c r="C20" s="16">
        <f>'[18]ISP'!$C$56/100</f>
        <v>38.402444729000166</v>
      </c>
      <c r="D20" s="16">
        <f>'[18]ISP'!$D$56/100</f>
        <v>361.5329610730002</v>
      </c>
      <c r="E20" s="16">
        <v>421.2998228919997</v>
      </c>
      <c r="F20" s="17">
        <f>'[18]ISP'!$E$56</f>
        <v>5622</v>
      </c>
      <c r="G20" s="17">
        <f>'[18]ISP'!$F$56</f>
        <v>58303</v>
      </c>
      <c r="H20" s="17">
        <v>74079</v>
      </c>
      <c r="I20" s="17"/>
      <c r="J20" s="17"/>
      <c r="K20" s="17"/>
    </row>
    <row r="21" spans="1:11" ht="13.5">
      <c r="A21" s="14"/>
      <c r="B21" s="15" t="s">
        <v>12</v>
      </c>
      <c r="C21" s="16">
        <f>'[18]INSP'!$C$56/100</f>
        <v>355.65001311399806</v>
      </c>
      <c r="D21" s="16">
        <f>'[18]INSP'!$D$56/100</f>
        <v>2935.8424073519986</v>
      </c>
      <c r="E21" s="16">
        <v>2042.2039488879998</v>
      </c>
      <c r="F21" s="17">
        <f>'[18]INSP'!$E$56</f>
        <v>102955</v>
      </c>
      <c r="G21" s="17">
        <f>'[18]INSP'!$F$56</f>
        <v>1027143</v>
      </c>
      <c r="H21" s="17">
        <v>601345</v>
      </c>
      <c r="I21" s="17"/>
      <c r="J21" s="17"/>
      <c r="K21" s="17"/>
    </row>
    <row r="22" spans="1:11" ht="13.5">
      <c r="A22" s="14"/>
      <c r="B22" s="15" t="s">
        <v>13</v>
      </c>
      <c r="C22" s="16">
        <f>'[18]GSP'!$C$76/100</f>
        <v>7.152522100000003</v>
      </c>
      <c r="D22" s="16">
        <f>'[18]GSP'!$D$76/100</f>
        <v>172.19606619900003</v>
      </c>
      <c r="E22" s="16">
        <v>219.198331366</v>
      </c>
      <c r="F22" s="17">
        <f>'[18]GSP'!$E$76</f>
        <v>2</v>
      </c>
      <c r="G22" s="17">
        <f>'[18]GSP'!$F$76</f>
        <v>3</v>
      </c>
      <c r="H22" s="17">
        <v>5</v>
      </c>
      <c r="I22" s="17">
        <f>'[18]GSP'!$G$76</f>
        <v>1360</v>
      </c>
      <c r="J22" s="17">
        <f>'[18]GSP'!$H$76</f>
        <v>76876</v>
      </c>
      <c r="K22" s="17">
        <v>157575</v>
      </c>
    </row>
    <row r="23" spans="1:11" ht="13.5">
      <c r="A23" s="14"/>
      <c r="B23" s="15" t="s">
        <v>14</v>
      </c>
      <c r="C23" s="16">
        <f>'[18]GNSP'!$C$76/100</f>
        <v>52.1902493319999</v>
      </c>
      <c r="D23" s="16">
        <f>'[18]GNSP'!$D$76/100</f>
        <v>1376.0921324019998</v>
      </c>
      <c r="E23" s="16">
        <v>1319.462420538</v>
      </c>
      <c r="F23" s="17">
        <f>'[18]GNSP'!$E$76</f>
        <v>10</v>
      </c>
      <c r="G23" s="17">
        <f>'[18]GNSP'!$F$76</f>
        <v>103</v>
      </c>
      <c r="H23" s="17">
        <v>95</v>
      </c>
      <c r="I23" s="17">
        <f>'[18]GNSP'!$G$76</f>
        <v>97835</v>
      </c>
      <c r="J23" s="17">
        <f>'[18]GNSP'!$H$76</f>
        <v>1095349</v>
      </c>
      <c r="K23" s="17">
        <v>4828926</v>
      </c>
    </row>
    <row r="24" spans="1:11" ht="13.5">
      <c r="A24" s="14">
        <v>5</v>
      </c>
      <c r="B24" s="18" t="s">
        <v>18</v>
      </c>
      <c r="C24" s="19"/>
      <c r="D24" s="19"/>
      <c r="E24" s="19"/>
      <c r="F24" s="20"/>
      <c r="G24" s="20"/>
      <c r="H24" s="20"/>
      <c r="I24" s="20"/>
      <c r="J24" s="20"/>
      <c r="K24" s="20"/>
    </row>
    <row r="25" spans="1:11" ht="13.5">
      <c r="A25" s="14"/>
      <c r="B25" s="15" t="s">
        <v>11</v>
      </c>
      <c r="C25" s="21">
        <f>'[16]ISP'!$C$56/100</f>
        <v>2.03482</v>
      </c>
      <c r="D25" s="21">
        <f>'[16]ISP'!$D$56/100</f>
        <v>14.652830499999999</v>
      </c>
      <c r="E25" s="21">
        <v>32.6809217</v>
      </c>
      <c r="F25" s="22">
        <f>'[16]ISP'!$E$56</f>
        <v>259</v>
      </c>
      <c r="G25" s="22">
        <f>'[16]ISP'!$F$56</f>
        <v>2921</v>
      </c>
      <c r="H25" s="22">
        <v>6782</v>
      </c>
      <c r="I25" s="22"/>
      <c r="J25" s="22"/>
      <c r="K25" s="22"/>
    </row>
    <row r="26" spans="1:11" ht="13.5">
      <c r="A26" s="14"/>
      <c r="B26" s="15" t="s">
        <v>12</v>
      </c>
      <c r="C26" s="16">
        <f>'[16]INSP'!$C$56/100</f>
        <v>93.27982089999999</v>
      </c>
      <c r="D26" s="16">
        <f>'[16]INSP'!$D$56/100</f>
        <v>794.8103258839999</v>
      </c>
      <c r="E26" s="16">
        <v>666.3705638549991</v>
      </c>
      <c r="F26" s="17">
        <f>'[16]INSP'!$E$56</f>
        <v>52356</v>
      </c>
      <c r="G26" s="17">
        <f>'[16]INSP'!$F$56</f>
        <v>541577</v>
      </c>
      <c r="H26" s="17">
        <v>537318</v>
      </c>
      <c r="I26" s="17"/>
      <c r="J26" s="17"/>
      <c r="K26" s="17"/>
    </row>
    <row r="27" spans="1:11" ht="13.5">
      <c r="A27" s="14"/>
      <c r="B27" s="15" t="s">
        <v>13</v>
      </c>
      <c r="C27" s="16">
        <f>'[16]GSP'!$C$76/100</f>
        <v>2.377000004</v>
      </c>
      <c r="D27" s="16">
        <f>'[16]GSP'!$D$76/100</f>
        <v>20.986333836</v>
      </c>
      <c r="E27" s="16">
        <v>27.963710515000002</v>
      </c>
      <c r="F27" s="17">
        <f>'[16]GSP'!$E$76</f>
        <v>1</v>
      </c>
      <c r="G27" s="17">
        <f>'[16]GSP'!$F$76</f>
        <v>9</v>
      </c>
      <c r="H27" s="17">
        <v>7</v>
      </c>
      <c r="I27" s="17">
        <f>'[16]GSP'!$G$76</f>
        <v>4082</v>
      </c>
      <c r="J27" s="17">
        <f>'[16]GSP'!$H$76</f>
        <v>35716</v>
      </c>
      <c r="K27" s="17">
        <v>77704</v>
      </c>
    </row>
    <row r="28" spans="1:11" ht="13.5">
      <c r="A28" s="14"/>
      <c r="B28" s="15" t="s">
        <v>14</v>
      </c>
      <c r="C28" s="21">
        <f>'[16]GNSP'!$C$76/100</f>
        <v>5.887791304486854</v>
      </c>
      <c r="D28" s="21">
        <f>'[16]GNSP'!$D$76/100</f>
        <v>94.63400055048686</v>
      </c>
      <c r="E28" s="21">
        <v>86.91103607945004</v>
      </c>
      <c r="F28" s="22">
        <f>'[16]GNSP'!$E$76</f>
        <v>5</v>
      </c>
      <c r="G28" s="22">
        <f>'[16]GNSP'!$F$76</f>
        <v>57</v>
      </c>
      <c r="H28" s="22">
        <v>63</v>
      </c>
      <c r="I28" s="22">
        <f>'[16]GNSP'!$G$76</f>
        <v>7185</v>
      </c>
      <c r="J28" s="22">
        <f>'[16]GNSP'!$H$76</f>
        <v>100933</v>
      </c>
      <c r="K28" s="22">
        <v>282081</v>
      </c>
    </row>
    <row r="29" spans="1:11" ht="13.5">
      <c r="A29" s="14">
        <v>6</v>
      </c>
      <c r="B29" s="23" t="s">
        <v>19</v>
      </c>
      <c r="C29" s="19"/>
      <c r="D29" s="19"/>
      <c r="E29" s="19"/>
      <c r="F29" s="20"/>
      <c r="G29" s="20"/>
      <c r="H29" s="20"/>
      <c r="I29" s="20"/>
      <c r="J29" s="20"/>
      <c r="K29" s="20"/>
    </row>
    <row r="30" spans="1:11" ht="13.5">
      <c r="A30" s="14"/>
      <c r="B30" s="15" t="s">
        <v>11</v>
      </c>
      <c r="C30" s="16">
        <f>'[8]ISP'!$C$56/100</f>
        <v>7.627845008000118</v>
      </c>
      <c r="D30" s="16">
        <f>'[8]ISP'!$D$56/100</f>
        <v>114.30342213799999</v>
      </c>
      <c r="E30" s="16">
        <v>119.566</v>
      </c>
      <c r="F30" s="17">
        <f>'[8]ISP'!$E$56</f>
        <v>2114</v>
      </c>
      <c r="G30" s="17">
        <f>'[8]ISP'!$F$56</f>
        <v>262040</v>
      </c>
      <c r="H30" s="17">
        <v>38202</v>
      </c>
      <c r="I30" s="17"/>
      <c r="J30" s="17"/>
      <c r="K30" s="17"/>
    </row>
    <row r="31" spans="1:11" ht="13.5">
      <c r="A31" s="14"/>
      <c r="B31" s="15" t="s">
        <v>12</v>
      </c>
      <c r="C31" s="16">
        <f>'[8]INSP'!$C$56/100</f>
        <v>253.4564615270002</v>
      </c>
      <c r="D31" s="16">
        <f>'[8]INSP'!$D$56/100</f>
        <v>1870.568052219</v>
      </c>
      <c r="E31" s="16">
        <v>1798.7457000000002</v>
      </c>
      <c r="F31" s="17">
        <f>'[8]INSP'!$E$56</f>
        <v>61810</v>
      </c>
      <c r="G31" s="17">
        <f>'[8]INSP'!$F$56</f>
        <v>516179</v>
      </c>
      <c r="H31" s="17">
        <v>690246</v>
      </c>
      <c r="I31" s="17"/>
      <c r="J31" s="17"/>
      <c r="K31" s="17"/>
    </row>
    <row r="32" spans="1:11" ht="13.5">
      <c r="A32" s="14"/>
      <c r="B32" s="15" t="s">
        <v>13</v>
      </c>
      <c r="C32" s="21">
        <f>'[8]GSP'!$C$76/100</f>
        <v>4.459407842999999</v>
      </c>
      <c r="D32" s="21">
        <f>'[8]GSP'!$D$76/100</f>
        <v>252.63534324999998</v>
      </c>
      <c r="E32" s="21">
        <v>86.14487659000001</v>
      </c>
      <c r="F32" s="22">
        <f>'[8]GSP'!$E$76</f>
        <v>22</v>
      </c>
      <c r="G32" s="22">
        <f>'[8]GSP'!$F$76</f>
        <v>189</v>
      </c>
      <c r="H32" s="22">
        <v>121</v>
      </c>
      <c r="I32" s="22">
        <f>'[8]GSP'!$G$76</f>
        <v>16027</v>
      </c>
      <c r="J32" s="22">
        <f>'[8]GSP'!$H$76</f>
        <v>321160</v>
      </c>
      <c r="K32" s="22">
        <v>176900</v>
      </c>
    </row>
    <row r="33" spans="1:11" ht="13.5">
      <c r="A33" s="14"/>
      <c r="B33" s="15" t="s">
        <v>14</v>
      </c>
      <c r="C33" s="21">
        <f>'[8]GNSP'!$C$76/100</f>
        <v>0.5935517</v>
      </c>
      <c r="D33" s="21">
        <f>'[8]GNSP'!$D$76/100</f>
        <v>27.283274901</v>
      </c>
      <c r="E33" s="21">
        <v>23.133705594999995</v>
      </c>
      <c r="F33" s="22">
        <f>'[8]GNSP'!$E$76</f>
        <v>0</v>
      </c>
      <c r="G33" s="22">
        <f>'[8]GNSP'!$F$76</f>
        <v>6</v>
      </c>
      <c r="H33" s="22">
        <v>9</v>
      </c>
      <c r="I33" s="22">
        <f>'[8]GNSP'!$G$76</f>
        <v>120</v>
      </c>
      <c r="J33" s="22">
        <f>'[8]GNSP'!$H$76</f>
        <v>7083</v>
      </c>
      <c r="K33" s="22">
        <v>15810</v>
      </c>
    </row>
    <row r="34" spans="1:11" ht="13.5">
      <c r="A34" s="14">
        <v>7</v>
      </c>
      <c r="B34" s="18" t="s">
        <v>20</v>
      </c>
      <c r="C34" s="19"/>
      <c r="D34" s="19"/>
      <c r="E34" s="19"/>
      <c r="F34" s="20"/>
      <c r="G34" s="20"/>
      <c r="H34" s="20"/>
      <c r="I34" s="20"/>
      <c r="J34" s="20"/>
      <c r="K34" s="20"/>
    </row>
    <row r="35" spans="1:11" ht="13.5">
      <c r="A35" s="14"/>
      <c r="B35" s="15" t="s">
        <v>11</v>
      </c>
      <c r="C35" s="16">
        <f>'[7]ISP'!$C$56/100</f>
        <v>6.9084307039999935</v>
      </c>
      <c r="D35" s="21">
        <f>'[7]ISP'!$D$56/100</f>
        <v>104.90169838199999</v>
      </c>
      <c r="E35" s="21">
        <v>174.372094951</v>
      </c>
      <c r="F35" s="17">
        <f>'[7]ISP'!$E$56</f>
        <v>173</v>
      </c>
      <c r="G35" s="22">
        <f>'[7]ISP'!$F$56</f>
        <v>10099</v>
      </c>
      <c r="H35" s="22">
        <v>30145</v>
      </c>
      <c r="I35" s="17"/>
      <c r="J35" s="22"/>
      <c r="K35" s="22"/>
    </row>
    <row r="36" spans="1:11" ht="13.5">
      <c r="A36" s="14"/>
      <c r="B36" s="15" t="s">
        <v>12</v>
      </c>
      <c r="C36" s="21">
        <f>'[7]INSP'!$C$56/100</f>
        <v>515.6422102559999</v>
      </c>
      <c r="D36" s="21">
        <f>'[7]INSP'!$D$56/100</f>
        <v>3615.5100986999996</v>
      </c>
      <c r="E36" s="21">
        <v>4102.906552696</v>
      </c>
      <c r="F36" s="22">
        <f>'[7]INSP'!$E$56</f>
        <v>164940</v>
      </c>
      <c r="G36" s="22">
        <f>'[7]INSP'!$F$56</f>
        <v>1418889</v>
      </c>
      <c r="H36" s="22">
        <v>2128522</v>
      </c>
      <c r="I36" s="22"/>
      <c r="J36" s="22"/>
      <c r="K36" s="22"/>
    </row>
    <row r="37" spans="1:11" ht="13.5">
      <c r="A37" s="14"/>
      <c r="B37" s="15" t="s">
        <v>13</v>
      </c>
      <c r="C37" s="24">
        <f>'[7]GSP'!$C$76/100</f>
        <v>7.579525338000024</v>
      </c>
      <c r="D37" s="24">
        <f>'[7]GSP'!$D$76/100</f>
        <v>126.14868723537913</v>
      </c>
      <c r="E37" s="24">
        <v>181.91000465686673</v>
      </c>
      <c r="F37" s="25">
        <f>'[7]GSP'!$E$76</f>
        <v>12</v>
      </c>
      <c r="G37" s="25">
        <f>'[7]GSP'!$F$76</f>
        <v>257</v>
      </c>
      <c r="H37" s="25">
        <v>188</v>
      </c>
      <c r="I37" s="25">
        <f>'[7]GSP'!$G$76</f>
        <v>105947</v>
      </c>
      <c r="J37" s="25">
        <f>'[7]GSP'!$H$76</f>
        <v>1062452</v>
      </c>
      <c r="K37" s="25">
        <v>567361</v>
      </c>
    </row>
    <row r="38" spans="1:11" ht="13.5">
      <c r="A38" s="26"/>
      <c r="B38" s="27" t="s">
        <v>14</v>
      </c>
      <c r="C38" s="28">
        <f>'[7]GNSP'!$C$76/100</f>
        <v>40.162500026000004</v>
      </c>
      <c r="D38" s="28">
        <f>'[7]GNSP'!$D$76/100</f>
        <v>556.587177739</v>
      </c>
      <c r="E38" s="16">
        <v>844.3037295940001</v>
      </c>
      <c r="F38" s="29">
        <f>'[7]GNSP'!$E$76</f>
        <v>13</v>
      </c>
      <c r="G38" s="29">
        <f>'[7]GNSP'!$F$76</f>
        <v>295</v>
      </c>
      <c r="H38" s="17">
        <v>319</v>
      </c>
      <c r="I38" s="29">
        <f>'[7]GNSP'!$G$76</f>
        <v>9375</v>
      </c>
      <c r="J38" s="29">
        <f>'[7]GNSP'!$H$76</f>
        <v>509193</v>
      </c>
      <c r="K38" s="17">
        <v>537534</v>
      </c>
    </row>
    <row r="39" spans="1:36" s="31" customFormat="1" ht="13.5">
      <c r="A39" s="14">
        <v>8</v>
      </c>
      <c r="B39" s="18" t="s">
        <v>21</v>
      </c>
      <c r="C39" s="19"/>
      <c r="D39" s="19"/>
      <c r="E39" s="19"/>
      <c r="F39" s="20"/>
      <c r="G39" s="20"/>
      <c r="H39" s="20"/>
      <c r="I39" s="20"/>
      <c r="J39" s="20"/>
      <c r="K39" s="20"/>
      <c r="L39" s="30"/>
      <c r="M39" s="30"/>
      <c r="N39" s="30"/>
      <c r="O39" s="8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31" customFormat="1" ht="13.5">
      <c r="A40" s="14"/>
      <c r="B40" s="15" t="s">
        <v>11</v>
      </c>
      <c r="C40" s="32">
        <f>'[3]ISP'!$C$56/100</f>
        <v>2.809009324</v>
      </c>
      <c r="D40" s="32">
        <f>'[3]ISP'!$D$56/100</f>
        <v>35.723056019999994</v>
      </c>
      <c r="E40" s="32">
        <v>28.860204236526556</v>
      </c>
      <c r="F40" s="33">
        <f>'[3]ISP'!$E$56</f>
        <v>14919</v>
      </c>
      <c r="G40" s="33">
        <f>'[3]ISP'!$F$56</f>
        <v>104495</v>
      </c>
      <c r="H40" s="33">
        <v>129952</v>
      </c>
      <c r="I40" s="33"/>
      <c r="J40" s="33"/>
      <c r="K40" s="33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31" customFormat="1" ht="13.5">
      <c r="A41" s="14"/>
      <c r="B41" s="15" t="s">
        <v>12</v>
      </c>
      <c r="C41" s="32">
        <f>'[3]INSP'!$C$56/100</f>
        <v>148.792966192</v>
      </c>
      <c r="D41" s="32">
        <f>'[3]INSP'!$D$56/100</f>
        <v>1735.881395839</v>
      </c>
      <c r="E41" s="32">
        <v>1799.7814233146062</v>
      </c>
      <c r="F41" s="33">
        <f>'[3]INSP'!$E$56</f>
        <v>134204</v>
      </c>
      <c r="G41" s="33">
        <f>'[3]INSP'!$F$56</f>
        <v>1308243</v>
      </c>
      <c r="H41" s="33">
        <v>795382</v>
      </c>
      <c r="I41" s="33"/>
      <c r="J41" s="33"/>
      <c r="K41" s="33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31" customFormat="1" ht="13.5">
      <c r="A42" s="14"/>
      <c r="B42" s="15" t="s">
        <v>13</v>
      </c>
      <c r="C42" s="32">
        <f>'[3]GSP'!$C$76/100</f>
        <v>0.033338176</v>
      </c>
      <c r="D42" s="32">
        <f>'[3]GSP'!$D$76/100</f>
        <v>0.08960031399999994</v>
      </c>
      <c r="E42" s="32">
        <v>16.221240442</v>
      </c>
      <c r="F42" s="33">
        <f>'[3]GSP'!$E$76</f>
        <v>0</v>
      </c>
      <c r="G42" s="33">
        <f>'[3]GSP'!$F$76</f>
        <v>1</v>
      </c>
      <c r="H42" s="33">
        <v>1</v>
      </c>
      <c r="I42" s="33">
        <f>'[3]GSP'!$G$76</f>
        <v>16</v>
      </c>
      <c r="J42" s="33">
        <f>'[3]GSP'!$H$76</f>
        <v>709</v>
      </c>
      <c r="K42" s="33">
        <v>41633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31" customFormat="1" ht="13.5">
      <c r="A43" s="14"/>
      <c r="B43" s="15" t="s">
        <v>14</v>
      </c>
      <c r="C43" s="16">
        <f>'[3]GNSP'!$C$76/100</f>
        <v>9.811454992999998</v>
      </c>
      <c r="D43" s="16">
        <f>'[3]GNSP'!$D$76/100</f>
        <v>433.031673553</v>
      </c>
      <c r="E43" s="16">
        <v>158.440231464</v>
      </c>
      <c r="F43" s="17">
        <f>'[3]GNSP'!$E$76</f>
        <v>29</v>
      </c>
      <c r="G43" s="17">
        <f>'[3]GNSP'!$F$76</f>
        <v>213</v>
      </c>
      <c r="H43" s="17">
        <v>154</v>
      </c>
      <c r="I43" s="17">
        <f>'[3]GNSP'!$G$76</f>
        <v>176364</v>
      </c>
      <c r="J43" s="17">
        <f>'[3]GNSP'!$H$76</f>
        <v>454586</v>
      </c>
      <c r="K43" s="17">
        <v>214617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11" ht="13.5">
      <c r="A44" s="9">
        <v>9</v>
      </c>
      <c r="B44" s="10" t="s">
        <v>22</v>
      </c>
      <c r="C44" s="11"/>
      <c r="D44" s="11"/>
      <c r="E44" s="19"/>
      <c r="F44" s="13"/>
      <c r="G44" s="13"/>
      <c r="H44" s="20"/>
      <c r="I44" s="13"/>
      <c r="J44" s="13"/>
      <c r="K44" s="20"/>
    </row>
    <row r="45" spans="1:11" ht="13.5">
      <c r="A45" s="14"/>
      <c r="B45" s="15" t="s">
        <v>11</v>
      </c>
      <c r="C45" s="21">
        <f>'[2]ISP'!$C$56/100</f>
        <v>2.3719703</v>
      </c>
      <c r="D45" s="21">
        <f>'[2]ISP'!$D$56/100</f>
        <v>44.4933288</v>
      </c>
      <c r="E45" s="21">
        <v>34.3986747</v>
      </c>
      <c r="F45" s="22">
        <f>'[2]ISP'!$E$56</f>
        <v>193</v>
      </c>
      <c r="G45" s="22">
        <f>'[2]ISP'!$F$56</f>
        <v>5746</v>
      </c>
      <c r="H45" s="22">
        <v>4106</v>
      </c>
      <c r="I45" s="22"/>
      <c r="J45" s="22"/>
      <c r="K45" s="22"/>
    </row>
    <row r="46" spans="1:11" ht="13.5">
      <c r="A46" s="14"/>
      <c r="B46" s="15" t="s">
        <v>12</v>
      </c>
      <c r="C46" s="21">
        <f>'[2]INSP'!$C$56/100</f>
        <v>58.3970471</v>
      </c>
      <c r="D46" s="21">
        <f>'[2]INSP'!$D$56/100</f>
        <v>477.4751316000001</v>
      </c>
      <c r="E46" s="21">
        <v>510.1118556340001</v>
      </c>
      <c r="F46" s="22">
        <f>'[2]INSP'!$E$56</f>
        <v>16799</v>
      </c>
      <c r="G46" s="22">
        <f>'[2]INSP'!$F$56</f>
        <v>172878</v>
      </c>
      <c r="H46" s="22">
        <v>281560</v>
      </c>
      <c r="I46" s="22"/>
      <c r="J46" s="22"/>
      <c r="K46" s="22"/>
    </row>
    <row r="47" spans="1:11" ht="13.5">
      <c r="A47" s="14"/>
      <c r="B47" s="15" t="s">
        <v>13</v>
      </c>
      <c r="C47" s="21">
        <f>'[2]GSP'!$C$76/100</f>
        <v>0</v>
      </c>
      <c r="D47" s="21">
        <f>'[2]GSP'!$D$76/100</f>
        <v>0</v>
      </c>
      <c r="E47" s="21">
        <v>0.04694411285255677</v>
      </c>
      <c r="F47" s="22">
        <f>'[2]GSP'!$E$76</f>
        <v>0</v>
      </c>
      <c r="G47" s="22">
        <f>'[2]GSP'!$F$76</f>
        <v>0</v>
      </c>
      <c r="H47" s="22">
        <v>0</v>
      </c>
      <c r="I47" s="22">
        <f>'[2]GSP'!$G$76</f>
        <v>0</v>
      </c>
      <c r="J47" s="22">
        <f>'[2]GSP'!$H$76</f>
        <v>0</v>
      </c>
      <c r="K47" s="22">
        <v>66</v>
      </c>
    </row>
    <row r="48" spans="1:11" ht="13.5">
      <c r="A48" s="14"/>
      <c r="B48" s="15" t="s">
        <v>14</v>
      </c>
      <c r="C48" s="21">
        <f>'[2]GNSP'!$C$76/100</f>
        <v>3.865992</v>
      </c>
      <c r="D48" s="21">
        <f>'[2]GNSP'!$D$76/100</f>
        <v>31.816056200000002</v>
      </c>
      <c r="E48" s="21">
        <v>15.619439700000003</v>
      </c>
      <c r="F48" s="22">
        <f>'[2]GNSP'!$E$76</f>
        <v>6</v>
      </c>
      <c r="G48" s="22">
        <f>'[2]GNSP'!$F$76</f>
        <v>92</v>
      </c>
      <c r="H48" s="22">
        <v>60</v>
      </c>
      <c r="I48" s="22">
        <f>'[2]GNSP'!$G$76</f>
        <v>189217</v>
      </c>
      <c r="J48" s="22">
        <f>'[2]GNSP'!$H$76</f>
        <v>1631713</v>
      </c>
      <c r="K48" s="22">
        <v>901109</v>
      </c>
    </row>
    <row r="49" spans="1:11" ht="13.5">
      <c r="A49" s="14">
        <v>10</v>
      </c>
      <c r="B49" s="18" t="s">
        <v>23</v>
      </c>
      <c r="C49" s="19"/>
      <c r="D49" s="19"/>
      <c r="E49" s="19"/>
      <c r="F49" s="20"/>
      <c r="G49" s="20"/>
      <c r="H49" s="20"/>
      <c r="I49" s="20"/>
      <c r="J49" s="20"/>
      <c r="K49" s="20"/>
    </row>
    <row r="50" spans="1:11" ht="13.5">
      <c r="A50" s="14"/>
      <c r="B50" s="15" t="s">
        <v>11</v>
      </c>
      <c r="C50" s="16">
        <f>'[11]ISP'!$C$56/100</f>
        <v>25.8173858</v>
      </c>
      <c r="D50" s="16">
        <f>'[11]ISP'!$D$56/100</f>
        <v>71.06817634999999</v>
      </c>
      <c r="E50" s="16">
        <v>15.867608184000007</v>
      </c>
      <c r="F50" s="17">
        <f>'[11]ISP'!$E$56</f>
        <v>1380</v>
      </c>
      <c r="G50" s="17">
        <f>'[11]ISP'!$F$56</f>
        <v>5201</v>
      </c>
      <c r="H50" s="17">
        <v>2017</v>
      </c>
      <c r="I50" s="17"/>
      <c r="J50" s="17"/>
      <c r="K50" s="17"/>
    </row>
    <row r="51" spans="1:11" ht="13.5">
      <c r="A51" s="14"/>
      <c r="B51" s="15" t="s">
        <v>12</v>
      </c>
      <c r="C51" s="16">
        <f>'[11]INSP'!$C$56/100</f>
        <v>72.953901826</v>
      </c>
      <c r="D51" s="16">
        <f>'[11]INSP'!$D$56/100</f>
        <v>649.34097522</v>
      </c>
      <c r="E51" s="16">
        <v>863.384422754</v>
      </c>
      <c r="F51" s="17">
        <f>'[11]INSP'!$E$56</f>
        <v>25690</v>
      </c>
      <c r="G51" s="17">
        <f>'[11]INSP'!$F$56</f>
        <v>236565</v>
      </c>
      <c r="H51" s="17">
        <v>417595</v>
      </c>
      <c r="I51" s="17"/>
      <c r="J51" s="17"/>
      <c r="K51" s="17"/>
    </row>
    <row r="52" spans="1:11" ht="13.5">
      <c r="A52" s="14"/>
      <c r="B52" s="15" t="s">
        <v>13</v>
      </c>
      <c r="C52" s="16">
        <f>'[11]GSP'!$C$76/100</f>
        <v>5.892392114906019</v>
      </c>
      <c r="D52" s="16">
        <f>'[11]GSP'!$D$76/100</f>
        <v>41.43252606645627</v>
      </c>
      <c r="E52" s="16">
        <v>29.024551853298238</v>
      </c>
      <c r="F52" s="17">
        <f>'[11]GSP'!$E$76</f>
        <v>-2</v>
      </c>
      <c r="G52" s="17">
        <f>'[11]GSP'!$F$76</f>
        <v>14</v>
      </c>
      <c r="H52" s="17">
        <v>10</v>
      </c>
      <c r="I52" s="17">
        <f>'[11]GSP'!$G$76</f>
        <v>19055</v>
      </c>
      <c r="J52" s="17">
        <f>'[11]GSP'!$H$76</f>
        <v>137494</v>
      </c>
      <c r="K52" s="17">
        <v>110784</v>
      </c>
    </row>
    <row r="53" spans="1:11" ht="13.5">
      <c r="A53" s="14"/>
      <c r="B53" s="15" t="s">
        <v>14</v>
      </c>
      <c r="C53" s="16">
        <f>'[11]GNSP'!$C$76/100</f>
        <v>6.355108796940076</v>
      </c>
      <c r="D53" s="16">
        <f>'[11]GNSP'!$D$76/100</f>
        <v>68.05738659380702</v>
      </c>
      <c r="E53" s="16">
        <v>52.69414155060043</v>
      </c>
      <c r="F53" s="17">
        <f>'[11]GNSP'!$E$76</f>
        <v>41</v>
      </c>
      <c r="G53" s="17">
        <f>'[11]GNSP'!$F$76</f>
        <v>426</v>
      </c>
      <c r="H53" s="17">
        <v>319</v>
      </c>
      <c r="I53" s="17">
        <f>'[11]GNSP'!$G$76</f>
        <v>46038</v>
      </c>
      <c r="J53" s="17">
        <f>'[11]GNSP'!$H$76</f>
        <v>583068</v>
      </c>
      <c r="K53" s="17">
        <v>441562</v>
      </c>
    </row>
    <row r="54" spans="1:11" ht="13.5">
      <c r="A54" s="14">
        <v>11</v>
      </c>
      <c r="B54" s="18" t="s">
        <v>24</v>
      </c>
      <c r="C54" s="19"/>
      <c r="D54" s="19"/>
      <c r="E54" s="19"/>
      <c r="F54" s="20"/>
      <c r="G54" s="20"/>
      <c r="H54" s="20"/>
      <c r="I54" s="20"/>
      <c r="J54" s="20"/>
      <c r="K54" s="20"/>
    </row>
    <row r="55" spans="1:11" ht="13.5">
      <c r="A55" s="14"/>
      <c r="B55" s="15" t="s">
        <v>11</v>
      </c>
      <c r="C55" s="16">
        <f>'[21]ISP'!$C$56/100</f>
        <v>13.752938631999994</v>
      </c>
      <c r="D55" s="16">
        <f>'[21]ISP'!$D$56/100</f>
        <v>165.09207627299998</v>
      </c>
      <c r="E55" s="16">
        <v>195.796489426</v>
      </c>
      <c r="F55" s="17">
        <f>'[21]ISP'!$E$56</f>
        <v>302</v>
      </c>
      <c r="G55" s="17">
        <f>'[21]ISP'!$F$56</f>
        <v>5929</v>
      </c>
      <c r="H55" s="17">
        <v>13398</v>
      </c>
      <c r="I55" s="17"/>
      <c r="J55" s="17"/>
      <c r="K55" s="17"/>
    </row>
    <row r="56" spans="1:11" ht="13.5">
      <c r="A56" s="14"/>
      <c r="B56" s="15" t="s">
        <v>12</v>
      </c>
      <c r="C56" s="16">
        <f>'[21]INSP'!$C$56/100</f>
        <v>103.61449124300012</v>
      </c>
      <c r="D56" s="16">
        <f>'[21]INSP'!$D$56/100</f>
        <v>1253.3636499320003</v>
      </c>
      <c r="E56" s="16">
        <v>1254.2686714440001</v>
      </c>
      <c r="F56" s="17">
        <f>'[21]INSP'!$E$56</f>
        <v>55209</v>
      </c>
      <c r="G56" s="17">
        <f>'[21]INSP'!$F$56</f>
        <v>781336</v>
      </c>
      <c r="H56" s="17">
        <v>955234</v>
      </c>
      <c r="I56" s="17"/>
      <c r="J56" s="17"/>
      <c r="K56" s="17"/>
    </row>
    <row r="57" spans="1:11" ht="13.5">
      <c r="A57" s="14"/>
      <c r="B57" s="15" t="s">
        <v>13</v>
      </c>
      <c r="C57" s="16">
        <f>'[21]GSP'!$C$76/100</f>
        <v>0.8184174799999994</v>
      </c>
      <c r="D57" s="16">
        <f>'[21]GSP'!$D$76/100</f>
        <v>5.232118210180413</v>
      </c>
      <c r="E57" s="16">
        <v>7.6130162</v>
      </c>
      <c r="F57" s="17">
        <f>'[21]GSP'!$E$76</f>
        <v>3</v>
      </c>
      <c r="G57" s="17">
        <f>'[21]GSP'!$F$76</f>
        <v>25</v>
      </c>
      <c r="H57" s="17">
        <v>10</v>
      </c>
      <c r="I57" s="17">
        <f>'[21]GSP'!$G$76</f>
        <v>71219</v>
      </c>
      <c r="J57" s="17">
        <f>'[21]GSP'!$H$76</f>
        <v>722936</v>
      </c>
      <c r="K57" s="17">
        <v>206659</v>
      </c>
    </row>
    <row r="58" spans="1:11" ht="13.5">
      <c r="A58" s="14"/>
      <c r="B58" s="15" t="s">
        <v>14</v>
      </c>
      <c r="C58" s="16">
        <f>'[21]GNSP'!$C$76/100</f>
        <v>3.5138720389999945</v>
      </c>
      <c r="D58" s="16">
        <f>'[21]GNSP'!$D$76/100</f>
        <v>63.80045142314474</v>
      </c>
      <c r="E58" s="16">
        <v>15.766660813999998</v>
      </c>
      <c r="F58" s="17">
        <f>'[21]GNSP'!$E$76</f>
        <v>26</v>
      </c>
      <c r="G58" s="17">
        <f>'[21]GNSP'!$F$76</f>
        <v>547</v>
      </c>
      <c r="H58" s="17">
        <v>296</v>
      </c>
      <c r="I58" s="17">
        <f>'[21]GNSP'!$G$76</f>
        <v>718165</v>
      </c>
      <c r="J58" s="17">
        <f>'[21]GNSP'!$H$76</f>
        <v>5295251</v>
      </c>
      <c r="K58" s="17">
        <v>204846</v>
      </c>
    </row>
    <row r="59" spans="1:11" ht="13.5">
      <c r="A59" s="14">
        <v>12</v>
      </c>
      <c r="B59" s="18" t="s">
        <v>25</v>
      </c>
      <c r="C59" s="19"/>
      <c r="D59" s="19"/>
      <c r="E59" s="19"/>
      <c r="F59" s="20"/>
      <c r="G59" s="20"/>
      <c r="H59" s="20"/>
      <c r="I59" s="20"/>
      <c r="J59" s="20"/>
      <c r="K59" s="20"/>
    </row>
    <row r="60" spans="1:11" ht="13.5">
      <c r="A60" s="14"/>
      <c r="B60" s="15" t="s">
        <v>11</v>
      </c>
      <c r="C60" s="21">
        <f>'[13]ISP'!$C$56/100</f>
        <v>0.65012</v>
      </c>
      <c r="D60" s="21">
        <f>'[13]ISP'!$D$56/100</f>
        <v>8.47702</v>
      </c>
      <c r="E60" s="21">
        <v>5.3861</v>
      </c>
      <c r="F60" s="22">
        <f>'[13]ISP'!$E$56</f>
        <v>162</v>
      </c>
      <c r="G60" s="22">
        <f>'[13]ISP'!$F$56</f>
        <v>1052</v>
      </c>
      <c r="H60" s="22">
        <v>1786</v>
      </c>
      <c r="I60" s="22"/>
      <c r="J60" s="22"/>
      <c r="K60" s="22"/>
    </row>
    <row r="61" spans="1:11" ht="13.5">
      <c r="A61" s="14"/>
      <c r="B61" s="15" t="s">
        <v>12</v>
      </c>
      <c r="C61" s="21">
        <f>'[13]INSP'!$C$56/100</f>
        <v>95.243</v>
      </c>
      <c r="D61" s="21">
        <f>'[13]INSP'!$D$56/100</f>
        <v>677.6925</v>
      </c>
      <c r="E61" s="21">
        <v>754.9482949999999</v>
      </c>
      <c r="F61" s="22">
        <f>'[13]INSP'!$E$56</f>
        <v>23288</v>
      </c>
      <c r="G61" s="22">
        <f>'[13]INSP'!$F$56</f>
        <v>214319</v>
      </c>
      <c r="H61" s="22">
        <v>220216</v>
      </c>
      <c r="I61" s="22"/>
      <c r="J61" s="22"/>
      <c r="K61" s="22"/>
    </row>
    <row r="62" spans="1:11" ht="13.5">
      <c r="A62" s="14"/>
      <c r="B62" s="15" t="s">
        <v>13</v>
      </c>
      <c r="C62" s="16">
        <f>'[13]GSP'!$C$76/100</f>
        <v>5.7632</v>
      </c>
      <c r="D62" s="16">
        <f>'[13]GSP'!$D$76/100</f>
        <v>32.7564</v>
      </c>
      <c r="E62" s="16">
        <v>31.85648</v>
      </c>
      <c r="F62" s="17">
        <f>'[13]GSP'!$E$76</f>
        <v>0</v>
      </c>
      <c r="G62" s="17">
        <f>'[13]GSP'!$F$76</f>
        <v>0</v>
      </c>
      <c r="H62" s="17">
        <v>129</v>
      </c>
      <c r="I62" s="17">
        <f>'[13]GSP'!$G$76</f>
        <v>2454</v>
      </c>
      <c r="J62" s="17">
        <f>'[13]GSP'!$H$76</f>
        <v>15019</v>
      </c>
      <c r="K62" s="17">
        <v>268187</v>
      </c>
    </row>
    <row r="63" spans="1:11" ht="13.5">
      <c r="A63" s="14"/>
      <c r="B63" s="15" t="s">
        <v>14</v>
      </c>
      <c r="C63" s="16">
        <f>'[13]GNSP'!$C$76/100</f>
        <v>1.8611000000000002</v>
      </c>
      <c r="D63" s="16">
        <f>'[13]GNSP'!$D$76/100</f>
        <v>24.782799999999998</v>
      </c>
      <c r="E63" s="16">
        <v>0</v>
      </c>
      <c r="F63" s="17">
        <f>'[13]GNSP'!$E$76</f>
        <v>17</v>
      </c>
      <c r="G63" s="17">
        <f>'[13]GNSP'!$F$76</f>
        <v>141</v>
      </c>
      <c r="H63" s="17">
        <v>0</v>
      </c>
      <c r="I63" s="17">
        <f>'[13]GNSP'!$G$76</f>
        <v>14982</v>
      </c>
      <c r="J63" s="17">
        <f>'[13]GNSP'!$H$76</f>
        <v>315027</v>
      </c>
      <c r="K63" s="17">
        <v>0</v>
      </c>
    </row>
    <row r="64" spans="1:11" ht="13.5">
      <c r="A64" s="14">
        <v>13</v>
      </c>
      <c r="B64" s="18" t="s">
        <v>26</v>
      </c>
      <c r="C64" s="19"/>
      <c r="D64" s="19"/>
      <c r="E64" s="19"/>
      <c r="F64" s="20"/>
      <c r="G64" s="20"/>
      <c r="H64" s="20"/>
      <c r="I64" s="20"/>
      <c r="J64" s="20"/>
      <c r="K64" s="20"/>
    </row>
    <row r="65" spans="1:11" ht="13.5">
      <c r="A65" s="14"/>
      <c r="B65" s="15" t="s">
        <v>11</v>
      </c>
      <c r="C65" s="16">
        <f>'[14]ISP'!$C$56/100</f>
        <v>3.9833800000000004</v>
      </c>
      <c r="D65" s="16">
        <f>'[14]ISP'!$D$56/100</f>
        <v>28.07747000000001</v>
      </c>
      <c r="E65" s="16">
        <v>37.624415000000006</v>
      </c>
      <c r="F65" s="17">
        <f>'[14]ISP'!$E$56</f>
        <v>1240</v>
      </c>
      <c r="G65" s="17">
        <f>'[14]ISP'!$F$56</f>
        <v>8154</v>
      </c>
      <c r="H65" s="17">
        <v>10304</v>
      </c>
      <c r="I65" s="17"/>
      <c r="J65" s="17"/>
      <c r="K65" s="17"/>
    </row>
    <row r="66" spans="1:11" ht="13.5">
      <c r="A66" s="14"/>
      <c r="B66" s="15" t="s">
        <v>12</v>
      </c>
      <c r="C66" s="16">
        <f>'[14]INSP'!$C$56/100</f>
        <v>6.2246864</v>
      </c>
      <c r="D66" s="16">
        <f>'[14]INSP'!$D$56/100</f>
        <v>48.923713</v>
      </c>
      <c r="E66" s="16">
        <v>57.8709057</v>
      </c>
      <c r="F66" s="17">
        <f>'[14]INSP'!$E$56</f>
        <v>6858</v>
      </c>
      <c r="G66" s="17">
        <f>'[14]INSP'!$F$56</f>
        <v>54891</v>
      </c>
      <c r="H66" s="17">
        <v>68109</v>
      </c>
      <c r="I66" s="17"/>
      <c r="J66" s="17"/>
      <c r="K66" s="17"/>
    </row>
    <row r="67" spans="1:11" ht="13.5">
      <c r="A67" s="14"/>
      <c r="B67" s="15" t="s">
        <v>13</v>
      </c>
      <c r="C67" s="16">
        <f>'[14]GSP'!$C$76/100</f>
        <v>0</v>
      </c>
      <c r="D67" s="16">
        <f>'[14]GSP'!$D$76/100</f>
        <v>0</v>
      </c>
      <c r="E67" s="16">
        <v>0</v>
      </c>
      <c r="F67" s="17">
        <f>'[14]GSP'!$E$76</f>
        <v>0</v>
      </c>
      <c r="G67" s="17">
        <f>'[14]GSP'!$F$76</f>
        <v>0</v>
      </c>
      <c r="H67" s="17">
        <v>0</v>
      </c>
      <c r="I67" s="17">
        <f>'[14]GSP'!$G$76</f>
        <v>0</v>
      </c>
      <c r="J67" s="17">
        <f>'[14]GSP'!$H$76</f>
        <v>0</v>
      </c>
      <c r="K67" s="17">
        <v>0</v>
      </c>
    </row>
    <row r="68" spans="1:11" ht="13.5">
      <c r="A68" s="14"/>
      <c r="B68" s="15" t="s">
        <v>14</v>
      </c>
      <c r="C68" s="16">
        <f>'[14]GNSP'!$C$76/100</f>
        <v>0.0053013</v>
      </c>
      <c r="D68" s="16">
        <f>'[14]GNSP'!$D$76/100</f>
        <v>19.830200957</v>
      </c>
      <c r="E68" s="16">
        <v>0.021004699999999998</v>
      </c>
      <c r="F68" s="17">
        <f>'[14]GNSP'!$E$76</f>
        <v>2</v>
      </c>
      <c r="G68" s="17">
        <f>'[14]GNSP'!$F$76</f>
        <v>5</v>
      </c>
      <c r="H68" s="17">
        <v>9</v>
      </c>
      <c r="I68" s="17">
        <f>'[14]GNSP'!$G$76</f>
        <v>162</v>
      </c>
      <c r="J68" s="17">
        <f>'[14]GNSP'!$H$76</f>
        <v>2212578</v>
      </c>
      <c r="K68" s="17">
        <v>770</v>
      </c>
    </row>
    <row r="69" spans="1:11" ht="13.5">
      <c r="A69" s="14">
        <v>14</v>
      </c>
      <c r="B69" s="18" t="s">
        <v>27</v>
      </c>
      <c r="C69" s="19"/>
      <c r="D69" s="19"/>
      <c r="E69" s="19"/>
      <c r="F69" s="20"/>
      <c r="G69" s="20"/>
      <c r="H69" s="20"/>
      <c r="I69" s="20"/>
      <c r="J69" s="20"/>
      <c r="K69" s="20"/>
    </row>
    <row r="70" spans="1:11" ht="13.5">
      <c r="A70" s="14"/>
      <c r="B70" s="15" t="s">
        <v>11</v>
      </c>
      <c r="C70" s="16">
        <f>'[9]ISP'!$C$56/100</f>
        <v>20.7727</v>
      </c>
      <c r="D70" s="16">
        <f>'[9]ISP'!$D$56/100</f>
        <v>78.9393</v>
      </c>
      <c r="E70" s="16">
        <v>126.14779999999999</v>
      </c>
      <c r="F70" s="17">
        <f>'[9]ISP'!$E$56</f>
        <v>2796</v>
      </c>
      <c r="G70" s="17">
        <f>'[9]ISP'!$F$56</f>
        <v>12212</v>
      </c>
      <c r="H70" s="17">
        <v>20015</v>
      </c>
      <c r="I70" s="17"/>
      <c r="J70" s="17"/>
      <c r="K70" s="17"/>
    </row>
    <row r="71" spans="1:11" ht="13.5">
      <c r="A71" s="14"/>
      <c r="B71" s="15" t="s">
        <v>12</v>
      </c>
      <c r="C71" s="16">
        <f>'[9]INSP'!$C$56/100</f>
        <v>42.086999999999996</v>
      </c>
      <c r="D71" s="16">
        <f>'[9]INSP'!$D$56/100</f>
        <v>230.2304</v>
      </c>
      <c r="E71" s="24">
        <v>142.0377</v>
      </c>
      <c r="F71" s="17">
        <f>'[9]INSP'!$E$56</f>
        <v>12600</v>
      </c>
      <c r="G71" s="17">
        <f>'[9]INSP'!$F$56</f>
        <v>101916</v>
      </c>
      <c r="H71" s="17">
        <v>75618</v>
      </c>
      <c r="I71" s="17"/>
      <c r="J71" s="17"/>
      <c r="K71" s="17"/>
    </row>
    <row r="72" spans="1:11" ht="13.5">
      <c r="A72" s="14"/>
      <c r="B72" s="15" t="s">
        <v>13</v>
      </c>
      <c r="C72" s="16">
        <f>'[9]GSP'!$C$76/100</f>
        <v>5.7683512</v>
      </c>
      <c r="D72" s="16">
        <f>'[9]GSP'!$D$76/100</f>
        <v>20.951551199999997</v>
      </c>
      <c r="E72" s="16">
        <v>0</v>
      </c>
      <c r="F72" s="17">
        <f>'[9]GSP'!$E$76</f>
        <v>0</v>
      </c>
      <c r="G72" s="17">
        <f>'[9]GSP'!$F$76</f>
        <v>1</v>
      </c>
      <c r="H72" s="17">
        <v>0</v>
      </c>
      <c r="I72" s="17">
        <f>'[9]GSP'!$G$76</f>
        <v>21757</v>
      </c>
      <c r="J72" s="17">
        <f>'[9]GSP'!$H$76</f>
        <v>79224</v>
      </c>
      <c r="K72" s="17">
        <v>0</v>
      </c>
    </row>
    <row r="73" spans="1:11" ht="13.5">
      <c r="A73" s="14"/>
      <c r="B73" s="15" t="s">
        <v>14</v>
      </c>
      <c r="C73" s="16">
        <f>'[9]GNSP'!$C$76/100</f>
        <v>0</v>
      </c>
      <c r="D73" s="16">
        <f>'[9]GNSP'!$D$76/100</f>
        <v>0.45549999999999996</v>
      </c>
      <c r="E73" s="16">
        <v>0.40240000000000004</v>
      </c>
      <c r="F73" s="17">
        <f>'[9]GNSP'!$E$76</f>
        <v>0</v>
      </c>
      <c r="G73" s="17">
        <f>'[9]GNSP'!$F$76</f>
        <v>10</v>
      </c>
      <c r="H73" s="17">
        <v>3</v>
      </c>
      <c r="I73" s="17">
        <f>'[9]GNSP'!$G$76</f>
        <v>0</v>
      </c>
      <c r="J73" s="17">
        <f>'[9]GNSP'!$H$76</f>
        <v>54115</v>
      </c>
      <c r="K73" s="17">
        <v>25744</v>
      </c>
    </row>
    <row r="74" spans="1:11" ht="13.5">
      <c r="A74" s="14">
        <v>15</v>
      </c>
      <c r="B74" s="18" t="s">
        <v>28</v>
      </c>
      <c r="C74" s="19"/>
      <c r="D74" s="19"/>
      <c r="E74" s="16"/>
      <c r="F74" s="17"/>
      <c r="G74" s="17"/>
      <c r="H74" s="17"/>
      <c r="I74" s="17"/>
      <c r="J74" s="17"/>
      <c r="K74" s="17"/>
    </row>
    <row r="75" spans="1:11" ht="13.5">
      <c r="A75" s="14"/>
      <c r="B75" s="15" t="s">
        <v>11</v>
      </c>
      <c r="C75" s="16">
        <f>'[4]ISP'!$C$56/100</f>
        <v>0.281005217</v>
      </c>
      <c r="D75" s="16">
        <f>'[4]ISP'!$D$56/100</f>
        <v>4.823583699225749</v>
      </c>
      <c r="E75" s="16">
        <v>4.5342661</v>
      </c>
      <c r="F75" s="17">
        <f>'[4]ISP'!$E$56</f>
        <v>-47</v>
      </c>
      <c r="G75" s="17">
        <f>'[4]ISP'!$F$56</f>
        <v>4778</v>
      </c>
      <c r="H75" s="17">
        <v>985</v>
      </c>
      <c r="I75" s="17"/>
      <c r="J75" s="17"/>
      <c r="K75" s="17"/>
    </row>
    <row r="76" spans="1:11" ht="13.5">
      <c r="A76" s="14"/>
      <c r="B76" s="15" t="s">
        <v>12</v>
      </c>
      <c r="C76" s="16">
        <f>'[4]INSP'!$C$56/100</f>
        <v>35.91563947973761</v>
      </c>
      <c r="D76" s="16">
        <f>'[4]INSP'!$D$56/100</f>
        <v>270.47773777283857</v>
      </c>
      <c r="E76" s="16">
        <v>207.67484776283175</v>
      </c>
      <c r="F76" s="17">
        <f>'[4]INSP'!$E$56</f>
        <v>14217</v>
      </c>
      <c r="G76" s="17">
        <f>'[4]INSP'!$F$56</f>
        <v>122209</v>
      </c>
      <c r="H76" s="17">
        <v>142718</v>
      </c>
      <c r="I76" s="17"/>
      <c r="J76" s="17"/>
      <c r="K76" s="17"/>
    </row>
    <row r="77" spans="1:11" ht="13.5">
      <c r="A77" s="14"/>
      <c r="B77" s="15" t="s">
        <v>13</v>
      </c>
      <c r="C77" s="16">
        <f>'[4]GSP'!$C$76/100</f>
        <v>2.1362351366817394</v>
      </c>
      <c r="D77" s="16">
        <f>'[4]GSP'!$D$76/100</f>
        <v>20.29408635366814</v>
      </c>
      <c r="E77" s="16">
        <v>6.1334646475763615</v>
      </c>
      <c r="F77" s="17">
        <f>'[4]GSP'!$E$76</f>
        <v>0</v>
      </c>
      <c r="G77" s="17">
        <f>'[4]GSP'!$F$76</f>
        <v>7</v>
      </c>
      <c r="H77" s="17">
        <v>2</v>
      </c>
      <c r="I77" s="17">
        <f>'[4]GSP'!$G$76</f>
        <v>1235</v>
      </c>
      <c r="J77" s="17">
        <f>'[4]GSP'!$H$76</f>
        <v>12314</v>
      </c>
      <c r="K77" s="17">
        <v>27699</v>
      </c>
    </row>
    <row r="78" spans="1:11" ht="13.5">
      <c r="A78" s="26"/>
      <c r="B78" s="27" t="s">
        <v>14</v>
      </c>
      <c r="C78" s="28">
        <f>'[4]GNSP'!$C$76/100</f>
        <v>0</v>
      </c>
      <c r="D78" s="28">
        <f>'[4]GNSP'!$D$76/100</f>
        <v>0</v>
      </c>
      <c r="E78" s="28">
        <v>0</v>
      </c>
      <c r="F78" s="29">
        <f>'[4]GNSP'!$E$76</f>
        <v>0</v>
      </c>
      <c r="G78" s="29">
        <f>'[4]GNSP'!$F$76</f>
        <v>0</v>
      </c>
      <c r="H78" s="29">
        <v>0</v>
      </c>
      <c r="I78" s="29">
        <f>'[4]GNSP'!$G$76</f>
        <v>0</v>
      </c>
      <c r="J78" s="29">
        <f>'[4]GNSP'!$H$76</f>
        <v>0</v>
      </c>
      <c r="K78" s="29">
        <v>0</v>
      </c>
    </row>
    <row r="79" spans="1:11" ht="13.5">
      <c r="A79" s="14">
        <v>16</v>
      </c>
      <c r="B79" s="18" t="s">
        <v>29</v>
      </c>
      <c r="C79" s="19"/>
      <c r="D79" s="19"/>
      <c r="E79" s="32"/>
      <c r="F79" s="17"/>
      <c r="G79" s="17"/>
      <c r="H79" s="17"/>
      <c r="I79" s="17"/>
      <c r="J79" s="17"/>
      <c r="K79" s="17"/>
    </row>
    <row r="80" spans="1:11" ht="13.5">
      <c r="A80" s="14"/>
      <c r="B80" s="15" t="s">
        <v>11</v>
      </c>
      <c r="C80" s="16">
        <f>'[23]ISP'!$C$56/100</f>
        <v>0.7354193000000001</v>
      </c>
      <c r="D80" s="16">
        <f>'[23]ISP'!$D$56/100</f>
        <v>6.218837300000001</v>
      </c>
      <c r="E80" s="32">
        <v>2.8999596000000003</v>
      </c>
      <c r="F80" s="17">
        <f>'[23]ISP'!$E$56</f>
        <v>71</v>
      </c>
      <c r="G80" s="17">
        <f>'[23]ISP'!$F$56</f>
        <v>942</v>
      </c>
      <c r="H80" s="17">
        <v>606</v>
      </c>
      <c r="I80" s="17"/>
      <c r="J80" s="17"/>
      <c r="K80" s="17"/>
    </row>
    <row r="81" spans="1:11" ht="13.5">
      <c r="A81" s="14"/>
      <c r="B81" s="15" t="s">
        <v>12</v>
      </c>
      <c r="C81" s="16">
        <f>'[23]INSP'!$C$56/100</f>
        <v>34.97801319609366</v>
      </c>
      <c r="D81" s="16">
        <f>'[23]INSP'!$D$56/100</f>
        <v>296.696771752</v>
      </c>
      <c r="E81" s="32">
        <v>43.927911574</v>
      </c>
      <c r="F81" s="17">
        <f>'[23]INSP'!$E$56</f>
        <v>23430</v>
      </c>
      <c r="G81" s="17">
        <f>'[23]INSP'!$F$56</f>
        <v>230851</v>
      </c>
      <c r="H81" s="17">
        <v>41396</v>
      </c>
      <c r="I81" s="17"/>
      <c r="J81" s="17"/>
      <c r="K81" s="17"/>
    </row>
    <row r="82" spans="1:11" ht="13.5">
      <c r="A82" s="14"/>
      <c r="B82" s="15" t="s">
        <v>13</v>
      </c>
      <c r="C82" s="16">
        <f>'[23]GSP'!$C$76/100</f>
        <v>0.021938768</v>
      </c>
      <c r="D82" s="16">
        <f>'[23]GSP'!$D$76/100</f>
        <v>0.047645033770000005</v>
      </c>
      <c r="E82" s="32">
        <v>0.06500170899999999</v>
      </c>
      <c r="F82" s="17">
        <f>'[23]GSP'!$E$76</f>
        <v>1</v>
      </c>
      <c r="G82" s="17">
        <f>'[23]GSP'!$F$76</f>
        <v>1</v>
      </c>
      <c r="H82" s="17">
        <v>1</v>
      </c>
      <c r="I82" s="17">
        <f>'[23]GSP'!$G$76</f>
        <v>451</v>
      </c>
      <c r="J82" s="17">
        <f>'[23]GSP'!$H$76</f>
        <v>570</v>
      </c>
      <c r="K82" s="17">
        <v>420</v>
      </c>
    </row>
    <row r="83" spans="1:11" ht="13.5">
      <c r="A83" s="26"/>
      <c r="B83" s="27" t="s">
        <v>14</v>
      </c>
      <c r="C83" s="28">
        <f>'[23]GNSP'!$C$76/100</f>
        <v>2.002776717597638</v>
      </c>
      <c r="D83" s="28">
        <f>'[23]GNSP'!$D$76/100</f>
        <v>19.665818010230005</v>
      </c>
      <c r="E83" s="34">
        <v>11.607714964543641</v>
      </c>
      <c r="F83" s="29">
        <f>'[23]GNSP'!$E$76</f>
        <v>12</v>
      </c>
      <c r="G83" s="29">
        <f>'[23]GNSP'!$F$76</f>
        <v>85</v>
      </c>
      <c r="H83" s="29">
        <v>54</v>
      </c>
      <c r="I83" s="29">
        <f>'[23]GNSP'!$G$76</f>
        <v>630662</v>
      </c>
      <c r="J83" s="29">
        <f>'[23]GNSP'!$H$76</f>
        <v>1938358</v>
      </c>
      <c r="K83" s="29">
        <v>242460</v>
      </c>
    </row>
    <row r="84" spans="1:20" s="31" customFormat="1" ht="13.5">
      <c r="A84" s="14">
        <v>17</v>
      </c>
      <c r="B84" s="18" t="s">
        <v>30</v>
      </c>
      <c r="C84" s="19"/>
      <c r="D84" s="19"/>
      <c r="E84" s="32"/>
      <c r="F84" s="17"/>
      <c r="G84" s="17"/>
      <c r="H84" s="33"/>
      <c r="I84" s="17"/>
      <c r="J84" s="17"/>
      <c r="K84" s="33"/>
      <c r="L84" s="30"/>
      <c r="M84" s="30"/>
      <c r="N84" s="30"/>
      <c r="O84" s="8"/>
      <c r="P84" s="30"/>
      <c r="Q84" s="30"/>
      <c r="R84" s="30"/>
      <c r="S84" s="30"/>
      <c r="T84" s="35"/>
    </row>
    <row r="85" spans="1:20" s="31" customFormat="1" ht="13.5">
      <c r="A85" s="14"/>
      <c r="B85" s="15" t="s">
        <v>11</v>
      </c>
      <c r="C85" s="16">
        <f>+'[6]ISP'!$C$56/100</f>
        <v>6.382035265000001</v>
      </c>
      <c r="D85" s="16">
        <f>+'[6]ISP'!$D$56/100</f>
        <v>66.84296945</v>
      </c>
      <c r="E85" s="32">
        <v>84.481960765</v>
      </c>
      <c r="F85" s="17">
        <f>+'[6]ISP'!$E$56</f>
        <v>1171</v>
      </c>
      <c r="G85" s="17">
        <f>+'[6]ISP'!$F$56</f>
        <v>10533</v>
      </c>
      <c r="H85" s="33">
        <v>13472</v>
      </c>
      <c r="I85" s="17"/>
      <c r="J85" s="17"/>
      <c r="K85" s="33"/>
      <c r="L85" s="30"/>
      <c r="M85" s="30"/>
      <c r="N85" s="30"/>
      <c r="O85" s="30"/>
      <c r="P85" s="30"/>
      <c r="Q85" s="30"/>
      <c r="R85" s="30"/>
      <c r="S85" s="30"/>
      <c r="T85" s="35"/>
    </row>
    <row r="86" spans="1:20" s="31" customFormat="1" ht="13.5">
      <c r="A86" s="14"/>
      <c r="B86" s="15" t="s">
        <v>12</v>
      </c>
      <c r="C86" s="16">
        <f>+'[6]INSP'!$C$56/100</f>
        <v>23.370956769</v>
      </c>
      <c r="D86" s="16">
        <f>+'[6]INSP'!$D$56/100</f>
        <v>182.48044263999998</v>
      </c>
      <c r="E86" s="32">
        <v>112.88476698400001</v>
      </c>
      <c r="F86" s="17">
        <f>+'[6]INSP'!$E$56</f>
        <v>6621</v>
      </c>
      <c r="G86" s="17">
        <f>+'[6]INSP'!$F$56</f>
        <v>53876</v>
      </c>
      <c r="H86" s="33">
        <v>39028</v>
      </c>
      <c r="I86" s="17"/>
      <c r="J86" s="17"/>
      <c r="K86" s="33"/>
      <c r="L86" s="30"/>
      <c r="M86" s="30"/>
      <c r="N86" s="30"/>
      <c r="O86" s="30"/>
      <c r="P86" s="30"/>
      <c r="Q86" s="30"/>
      <c r="R86" s="30"/>
      <c r="S86" s="30"/>
      <c r="T86" s="35"/>
    </row>
    <row r="87" spans="1:20" s="31" customFormat="1" ht="13.5">
      <c r="A87" s="14"/>
      <c r="B87" s="15" t="s">
        <v>13</v>
      </c>
      <c r="C87" s="16">
        <f>+'[6]GSP'!$C$76/100</f>
        <v>0</v>
      </c>
      <c r="D87" s="16">
        <f>+'[6]GSP'!$D$76/100</f>
        <v>0</v>
      </c>
      <c r="E87" s="32">
        <v>0</v>
      </c>
      <c r="F87" s="17">
        <f>+'[6]GSP'!$E$76</f>
        <v>0</v>
      </c>
      <c r="G87" s="17">
        <f>+'[6]GSP'!$F$76</f>
        <v>0</v>
      </c>
      <c r="H87" s="33">
        <v>0</v>
      </c>
      <c r="I87" s="17">
        <f>+'[6]GSP'!$G$76</f>
        <v>0</v>
      </c>
      <c r="J87" s="17">
        <f>+'[6]GSP'!$H$76</f>
        <v>0</v>
      </c>
      <c r="K87" s="33">
        <v>0</v>
      </c>
      <c r="L87" s="30"/>
      <c r="M87" s="30"/>
      <c r="N87" s="30"/>
      <c r="O87" s="30"/>
      <c r="P87" s="30"/>
      <c r="Q87" s="30"/>
      <c r="R87" s="30"/>
      <c r="S87" s="30"/>
      <c r="T87" s="35"/>
    </row>
    <row r="88" spans="1:20" s="31" customFormat="1" ht="13.5">
      <c r="A88" s="14"/>
      <c r="B88" s="15" t="s">
        <v>14</v>
      </c>
      <c r="C88" s="16">
        <f>+'[6]GNSP'!$C$76/100</f>
        <v>0.013932586</v>
      </c>
      <c r="D88" s="16">
        <f>+'[6]GNSP'!$D$76/100</f>
        <v>0.061115838</v>
      </c>
      <c r="E88" s="32">
        <v>0.019920974</v>
      </c>
      <c r="F88" s="17">
        <f>+'[6]GNSP'!$E$76</f>
        <v>1</v>
      </c>
      <c r="G88" s="17">
        <f>+'[6]GNSP'!$F$76</f>
        <v>5</v>
      </c>
      <c r="H88" s="33">
        <v>1</v>
      </c>
      <c r="I88" s="17">
        <f>+'[6]GNSP'!$G$76</f>
        <v>4736</v>
      </c>
      <c r="J88" s="17">
        <f>+'[6]GNSP'!$H$76</f>
        <v>28811</v>
      </c>
      <c r="K88" s="33">
        <v>16308</v>
      </c>
      <c r="L88" s="30"/>
      <c r="M88" s="30"/>
      <c r="N88" s="30"/>
      <c r="O88" s="30"/>
      <c r="P88" s="30"/>
      <c r="Q88" s="30"/>
      <c r="R88" s="30"/>
      <c r="S88" s="30"/>
      <c r="T88" s="35"/>
    </row>
    <row r="89" spans="1:20" s="31" customFormat="1" ht="13.5">
      <c r="A89" s="14">
        <v>18</v>
      </c>
      <c r="B89" s="18" t="s">
        <v>31</v>
      </c>
      <c r="C89" s="19"/>
      <c r="D89" s="19"/>
      <c r="E89" s="32"/>
      <c r="F89" s="17"/>
      <c r="G89" s="17"/>
      <c r="H89" s="33"/>
      <c r="I89" s="17"/>
      <c r="J89" s="17"/>
      <c r="K89" s="33"/>
      <c r="L89" s="30"/>
      <c r="M89" s="30"/>
      <c r="N89" s="30"/>
      <c r="O89" s="8"/>
      <c r="P89" s="30"/>
      <c r="Q89" s="30"/>
      <c r="R89" s="30"/>
      <c r="S89" s="30"/>
      <c r="T89" s="35"/>
    </row>
    <row r="90" spans="1:11" ht="13.5">
      <c r="A90" s="36"/>
      <c r="B90" s="37" t="s">
        <v>11</v>
      </c>
      <c r="C90" s="38">
        <f>+'[15]ISP'!$C$56/100</f>
        <v>1.16825</v>
      </c>
      <c r="D90" s="38">
        <f>+'[15]ISP'!$D$56/100</f>
        <v>8.176252499999999</v>
      </c>
      <c r="E90" s="39">
        <v>4.0748500000000005</v>
      </c>
      <c r="F90" s="40">
        <f>+'[15]ISP'!$E$56</f>
        <v>44</v>
      </c>
      <c r="G90" s="40">
        <f>+'[15]ISP'!$F$56</f>
        <v>399</v>
      </c>
      <c r="H90" s="41">
        <v>285</v>
      </c>
      <c r="I90" s="40"/>
      <c r="J90" s="40"/>
      <c r="K90" s="41"/>
    </row>
    <row r="91" spans="1:11" ht="13.5">
      <c r="A91" s="36"/>
      <c r="B91" s="15" t="s">
        <v>12</v>
      </c>
      <c r="C91" s="16">
        <f>+'[15]INSP'!$C$56/100</f>
        <v>46.20049721899986</v>
      </c>
      <c r="D91" s="16">
        <f>+'[15]INSP'!$D$56/100</f>
        <v>461.81555130599935</v>
      </c>
      <c r="E91" s="32">
        <v>180.00800175</v>
      </c>
      <c r="F91" s="17">
        <f>+'[15]INSP'!$E$56</f>
        <v>6760</v>
      </c>
      <c r="G91" s="17">
        <f>+'[15]INSP'!$F$56</f>
        <v>71454</v>
      </c>
      <c r="H91" s="33">
        <v>19862</v>
      </c>
      <c r="I91" s="17"/>
      <c r="J91" s="17"/>
      <c r="K91" s="33"/>
    </row>
    <row r="92" spans="1:11" ht="13.5">
      <c r="A92" s="36"/>
      <c r="B92" s="27" t="s">
        <v>13</v>
      </c>
      <c r="C92" s="28">
        <f>+'[15]GSP'!$C$76/100</f>
        <v>1.1612</v>
      </c>
      <c r="D92" s="28">
        <f>+'[15]GSP'!$D$76/100</f>
        <v>3.6498000000000004</v>
      </c>
      <c r="E92" s="34">
        <v>0</v>
      </c>
      <c r="F92" s="29">
        <f>+'[15]GSP'!$E$76</f>
        <v>1</v>
      </c>
      <c r="G92" s="29">
        <f>+'[15]GSP'!$F$76</f>
        <v>4</v>
      </c>
      <c r="H92" s="42">
        <v>0</v>
      </c>
      <c r="I92" s="29">
        <f>+'[15]GSP'!$G$76</f>
        <v>681</v>
      </c>
      <c r="J92" s="29">
        <f>+'[15]GSP'!$H$76</f>
        <v>2249</v>
      </c>
      <c r="K92" s="33">
        <v>0</v>
      </c>
    </row>
    <row r="93" spans="1:22" s="31" customFormat="1" ht="13.5">
      <c r="A93" s="14"/>
      <c r="B93" s="15" t="s">
        <v>14</v>
      </c>
      <c r="C93" s="16">
        <f>+'[15]GNSP'!$C$76/100</f>
        <v>0</v>
      </c>
      <c r="D93" s="16">
        <f>+'[15]GNSP'!$D$76/100</f>
        <v>0</v>
      </c>
      <c r="E93" s="32">
        <v>0</v>
      </c>
      <c r="F93" s="17">
        <f>+'[15]GNSP'!$E$76</f>
        <v>0</v>
      </c>
      <c r="G93" s="17">
        <f>+'[15]GNSP'!$F$76</f>
        <v>0</v>
      </c>
      <c r="H93" s="33">
        <v>0</v>
      </c>
      <c r="I93" s="17">
        <f>+'[15]GNSP'!$G$76</f>
        <v>0</v>
      </c>
      <c r="J93" s="17">
        <f>+'[15]GNSP'!$H$76</f>
        <v>0</v>
      </c>
      <c r="K93" s="33">
        <v>0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5"/>
    </row>
    <row r="94" spans="1:21" ht="13.5">
      <c r="A94" s="36">
        <v>19</v>
      </c>
      <c r="B94" s="43" t="s">
        <v>32</v>
      </c>
      <c r="C94" s="11"/>
      <c r="D94" s="11"/>
      <c r="E94" s="44"/>
      <c r="F94" s="45"/>
      <c r="G94" s="45"/>
      <c r="H94" s="41"/>
      <c r="I94" s="45"/>
      <c r="J94" s="45"/>
      <c r="K94" s="41"/>
      <c r="L94" s="30"/>
      <c r="M94" s="30"/>
      <c r="N94" s="30"/>
      <c r="P94" s="30"/>
      <c r="Q94" s="30"/>
      <c r="R94" s="30"/>
      <c r="S94" s="30"/>
      <c r="T94" s="30"/>
      <c r="U94" s="30"/>
    </row>
    <row r="95" spans="1:21" ht="13.5">
      <c r="A95" s="36"/>
      <c r="B95" s="15" t="s">
        <v>11</v>
      </c>
      <c r="C95" s="16">
        <f>+'[1]ISP'!$C$56/100</f>
        <v>0.20838657300000007</v>
      </c>
      <c r="D95" s="16">
        <f>+'[1]ISP'!$D$56/100</f>
        <v>1.3110188720000002</v>
      </c>
      <c r="E95" s="32">
        <v>1.6337142654404</v>
      </c>
      <c r="F95" s="17">
        <f>+'[1]ISP'!$E$56</f>
        <v>17</v>
      </c>
      <c r="G95" s="17">
        <f>+'[1]ISP'!$F$56</f>
        <v>228</v>
      </c>
      <c r="H95" s="33">
        <v>203</v>
      </c>
      <c r="I95" s="17"/>
      <c r="J95" s="17"/>
      <c r="K95" s="33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3.5">
      <c r="A96" s="36"/>
      <c r="B96" s="15" t="s">
        <v>12</v>
      </c>
      <c r="C96" s="16">
        <f>+'[1]INSP'!$C$56/100</f>
        <v>16.74398667599998</v>
      </c>
      <c r="D96" s="16">
        <f>+'[1]INSP'!$D$56/100</f>
        <v>90.12073288599998</v>
      </c>
      <c r="E96" s="32">
        <v>15.672458048559601</v>
      </c>
      <c r="F96" s="17">
        <f>+'[1]INSP'!$E$56</f>
        <v>5298</v>
      </c>
      <c r="G96" s="17">
        <f>+'[1]INSP'!$F$56</f>
        <v>30187</v>
      </c>
      <c r="H96" s="33">
        <v>14166</v>
      </c>
      <c r="I96" s="17"/>
      <c r="J96" s="17"/>
      <c r="K96" s="33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3.5">
      <c r="A97" s="36"/>
      <c r="B97" s="15" t="s">
        <v>13</v>
      </c>
      <c r="C97" s="16">
        <f>+'[1]GSP'!$C$76/100</f>
        <v>0</v>
      </c>
      <c r="D97" s="16">
        <f>+'[1]GSP'!$D$76/100</f>
        <v>0</v>
      </c>
      <c r="E97" s="32">
        <v>0</v>
      </c>
      <c r="F97" s="17">
        <f>+'[1]GSP'!$E$76</f>
        <v>0</v>
      </c>
      <c r="G97" s="17">
        <f>+'[1]GSP'!$F$76</f>
        <v>0</v>
      </c>
      <c r="H97" s="33">
        <v>0</v>
      </c>
      <c r="I97" s="17">
        <f>+'[1]GSP'!$G$76</f>
        <v>0</v>
      </c>
      <c r="J97" s="17">
        <f>+'[1]GSP'!$H$76</f>
        <v>0</v>
      </c>
      <c r="K97" s="33">
        <v>0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3.5">
      <c r="A98" s="36"/>
      <c r="B98" s="27" t="s">
        <v>14</v>
      </c>
      <c r="C98" s="28">
        <f>+'[1]GNSP'!$C$76/100</f>
        <v>-0.00032549499999999997</v>
      </c>
      <c r="D98" s="28">
        <f>+'[1]GNSP'!$D$76/100</f>
        <v>0.0026039599999999998</v>
      </c>
      <c r="E98" s="34">
        <v>0</v>
      </c>
      <c r="F98" s="29">
        <f>+'[1]GNSP'!$E$76</f>
        <v>0</v>
      </c>
      <c r="G98" s="29">
        <f>+'[1]GNSP'!$F$76</f>
        <v>0</v>
      </c>
      <c r="H98" s="42">
        <v>0</v>
      </c>
      <c r="I98" s="29">
        <f>+'[1]GNSP'!$G$76</f>
        <v>0</v>
      </c>
      <c r="J98" s="29">
        <f>+'[1]GNSP'!$H$76</f>
        <v>0</v>
      </c>
      <c r="K98" s="33">
        <v>0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2" s="31" customFormat="1" ht="13.5">
      <c r="A99" s="14">
        <v>20</v>
      </c>
      <c r="B99" s="46" t="s">
        <v>33</v>
      </c>
      <c r="C99" s="16"/>
      <c r="D99" s="16"/>
      <c r="E99" s="32"/>
      <c r="F99" s="17"/>
      <c r="G99" s="17"/>
      <c r="H99" s="33"/>
      <c r="I99" s="17"/>
      <c r="J99" s="17"/>
      <c r="K99" s="33"/>
      <c r="L99" s="30"/>
      <c r="M99" s="30"/>
      <c r="N99" s="30"/>
      <c r="O99" s="8"/>
      <c r="P99" s="30"/>
      <c r="Q99" s="30"/>
      <c r="R99" s="30"/>
      <c r="S99" s="30"/>
      <c r="T99" s="30"/>
      <c r="U99" s="30"/>
      <c r="V99" s="35"/>
    </row>
    <row r="100" spans="1:22" s="31" customFormat="1" ht="13.5">
      <c r="A100" s="14"/>
      <c r="B100" s="15" t="s">
        <v>11</v>
      </c>
      <c r="C100" s="16">
        <f>+'[22]ISP'!$C$56/100</f>
        <v>0.1377998</v>
      </c>
      <c r="D100" s="16">
        <f>+'[22]ISP'!$D$56/100</f>
        <v>0.1632398</v>
      </c>
      <c r="E100" s="32">
        <v>0</v>
      </c>
      <c r="F100" s="17">
        <f>+'[22]ISP'!$E$56</f>
        <v>24</v>
      </c>
      <c r="G100" s="17">
        <f>+'[22]ISP'!$F$56</f>
        <v>24</v>
      </c>
      <c r="H100" s="33">
        <v>0</v>
      </c>
      <c r="I100" s="17"/>
      <c r="J100" s="17"/>
      <c r="K100" s="33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5"/>
    </row>
    <row r="101" spans="1:22" s="31" customFormat="1" ht="13.5">
      <c r="A101" s="14"/>
      <c r="B101" s="15" t="s">
        <v>12</v>
      </c>
      <c r="C101" s="16">
        <f>+'[22]INSP'!$C$56/100</f>
        <v>3.5610425000000006</v>
      </c>
      <c r="D101" s="16">
        <f>+'[22]INSP'!$D$56/100</f>
        <v>22.6690295</v>
      </c>
      <c r="E101" s="32">
        <v>0.78522735</v>
      </c>
      <c r="F101" s="17">
        <f>+'[22]INSP'!$E$56</f>
        <v>1897</v>
      </c>
      <c r="G101" s="17">
        <f>+'[22]INSP'!$F$56</f>
        <v>13545</v>
      </c>
      <c r="H101" s="33">
        <v>1068</v>
      </c>
      <c r="I101" s="17"/>
      <c r="J101" s="17"/>
      <c r="K101" s="33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5"/>
    </row>
    <row r="102" spans="1:22" s="31" customFormat="1" ht="13.5">
      <c r="A102" s="14"/>
      <c r="B102" s="15" t="s">
        <v>13</v>
      </c>
      <c r="C102" s="16">
        <f>+'[22]GSP'!$C$76/100</f>
        <v>0</v>
      </c>
      <c r="D102" s="16">
        <f>+'[22]GSP'!$D$76/100</f>
        <v>0</v>
      </c>
      <c r="E102" s="32">
        <v>0</v>
      </c>
      <c r="F102" s="17">
        <f>+'[22]GSP'!$E$76</f>
        <v>0</v>
      </c>
      <c r="G102" s="17">
        <f>+'[22]GSP'!$F$76</f>
        <v>0</v>
      </c>
      <c r="H102" s="33">
        <v>0</v>
      </c>
      <c r="I102" s="17">
        <f>+'[22]GSP'!$G$76</f>
        <v>0</v>
      </c>
      <c r="J102" s="17">
        <f>+'[22]GSP'!$H$76</f>
        <v>0</v>
      </c>
      <c r="K102" s="33">
        <v>0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5"/>
    </row>
    <row r="103" spans="1:11" ht="13.5">
      <c r="A103" s="36"/>
      <c r="B103" s="47" t="s">
        <v>14</v>
      </c>
      <c r="C103" s="48">
        <f>+'[22]GNSP'!$C$76/100</f>
        <v>0</v>
      </c>
      <c r="D103" s="48">
        <f>+'[22]GNSP'!$D$76/100</f>
        <v>0</v>
      </c>
      <c r="E103" s="44">
        <v>0</v>
      </c>
      <c r="F103" s="45">
        <f>+'[22]GNSP'!$E$76</f>
        <v>0</v>
      </c>
      <c r="G103" s="45">
        <f>+'[22]GNSP'!$F$76</f>
        <v>0</v>
      </c>
      <c r="H103" s="41">
        <v>0</v>
      </c>
      <c r="I103" s="45">
        <f>+'[22]GNSP'!$G$76</f>
        <v>0</v>
      </c>
      <c r="J103" s="45">
        <f>+'[22]GNSP'!$H$76</f>
        <v>0</v>
      </c>
      <c r="K103" s="33">
        <v>0</v>
      </c>
    </row>
    <row r="104" spans="1:22" s="31" customFormat="1" ht="13.5">
      <c r="A104" s="14">
        <v>21</v>
      </c>
      <c r="B104" s="46" t="s">
        <v>34</v>
      </c>
      <c r="C104" s="16"/>
      <c r="D104" s="16"/>
      <c r="E104" s="32"/>
      <c r="F104" s="17"/>
      <c r="G104" s="17"/>
      <c r="H104" s="33"/>
      <c r="I104" s="17"/>
      <c r="J104" s="17"/>
      <c r="K104" s="33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5"/>
    </row>
    <row r="105" spans="1:22" s="31" customFormat="1" ht="13.5">
      <c r="A105" s="14"/>
      <c r="B105" s="15" t="s">
        <v>11</v>
      </c>
      <c r="C105" s="16">
        <f>+'[20]ISP'!$C$56/100</f>
        <v>14.474300000000001</v>
      </c>
      <c r="D105" s="16">
        <f>+'[20]ISP'!$D$56/100</f>
        <v>151.8349</v>
      </c>
      <c r="E105" s="32"/>
      <c r="F105" s="17">
        <f>+'[20]ISP'!$E$56</f>
        <v>1263</v>
      </c>
      <c r="G105" s="17">
        <f>+'[20]ISP'!$F$56</f>
        <v>17489</v>
      </c>
      <c r="H105" s="33"/>
      <c r="I105" s="17"/>
      <c r="J105" s="17"/>
      <c r="K105" s="33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5"/>
    </row>
    <row r="106" spans="1:22" s="31" customFormat="1" ht="13.5">
      <c r="A106" s="14"/>
      <c r="B106" s="15" t="s">
        <v>12</v>
      </c>
      <c r="C106" s="16">
        <f>+'[20]INSP'!$C$56/100</f>
        <v>11.388599999999999</v>
      </c>
      <c r="D106" s="16">
        <f>+'[20]INSP'!$D$56/100</f>
        <v>151.3419</v>
      </c>
      <c r="E106" s="32"/>
      <c r="F106" s="17">
        <f>+'[20]INSP'!$E$56</f>
        <v>3981</v>
      </c>
      <c r="G106" s="17">
        <f>+'[20]INSP'!$F$56</f>
        <v>57410</v>
      </c>
      <c r="H106" s="33"/>
      <c r="I106" s="17"/>
      <c r="J106" s="17"/>
      <c r="K106" s="33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5"/>
    </row>
    <row r="107" spans="1:22" s="31" customFormat="1" ht="13.5">
      <c r="A107" s="14"/>
      <c r="B107" s="15" t="s">
        <v>13</v>
      </c>
      <c r="C107" s="16">
        <f>+'[20]GSP'!$C$76/100</f>
        <v>2.7816</v>
      </c>
      <c r="D107" s="16">
        <f>+'[20]GSP'!$D$76/100</f>
        <v>11.4481</v>
      </c>
      <c r="E107" s="32"/>
      <c r="F107" s="17">
        <f>+'[20]GSP'!$E$76</f>
        <v>1</v>
      </c>
      <c r="G107" s="17">
        <f>+'[20]GSP'!$F$76</f>
        <v>5</v>
      </c>
      <c r="H107" s="33"/>
      <c r="I107" s="17">
        <f>+'[20]GSP'!$G$76</f>
        <v>2828</v>
      </c>
      <c r="J107" s="17">
        <f>+'[20]GSP'!$H$76</f>
        <v>12345</v>
      </c>
      <c r="K107" s="33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5"/>
    </row>
    <row r="108" spans="1:11" ht="13.5">
      <c r="A108" s="36"/>
      <c r="B108" s="47" t="s">
        <v>14</v>
      </c>
      <c r="C108" s="48">
        <f>+'[20]GNSP'!$C$76/100</f>
        <v>0.0643</v>
      </c>
      <c r="D108" s="48">
        <f>+'[20]GNSP'!$D$76/100</f>
        <v>0.8523999999999999</v>
      </c>
      <c r="E108" s="44"/>
      <c r="F108" s="45">
        <f>+'[20]GNSP'!$E$76</f>
        <v>3</v>
      </c>
      <c r="G108" s="45">
        <f>+'[20]GNSP'!$F$76</f>
        <v>10</v>
      </c>
      <c r="H108" s="41"/>
      <c r="I108" s="45">
        <f>+'[20]GNSP'!$G$76</f>
        <v>11016</v>
      </c>
      <c r="J108" s="45">
        <f>+'[20]GNSP'!$H$76</f>
        <v>22143</v>
      </c>
      <c r="K108" s="41"/>
    </row>
    <row r="109" spans="1:22" s="31" customFormat="1" ht="13.5">
      <c r="A109" s="14">
        <v>22</v>
      </c>
      <c r="B109" s="46" t="s">
        <v>35</v>
      </c>
      <c r="C109" s="16"/>
      <c r="D109" s="16"/>
      <c r="E109" s="32"/>
      <c r="F109" s="17"/>
      <c r="G109" s="17"/>
      <c r="H109" s="33"/>
      <c r="I109" s="17"/>
      <c r="J109" s="17"/>
      <c r="K109" s="33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5"/>
    </row>
    <row r="110" spans="1:22" s="31" customFormat="1" ht="13.5">
      <c r="A110" s="14"/>
      <c r="B110" s="15" t="s">
        <v>11</v>
      </c>
      <c r="C110" s="16">
        <f>+'[19]ISP'!$C$56/100</f>
        <v>6.6877294</v>
      </c>
      <c r="D110" s="16">
        <f>+'[19]ISP'!$D$56/100</f>
        <v>12.084758999999998</v>
      </c>
      <c r="E110" s="32"/>
      <c r="F110" s="17">
        <f>+'[19]ISP'!$E$56</f>
        <v>644</v>
      </c>
      <c r="G110" s="17">
        <f>+'[19]ISP'!$F$56</f>
        <v>1123</v>
      </c>
      <c r="H110" s="33"/>
      <c r="I110" s="17"/>
      <c r="J110" s="17"/>
      <c r="K110" s="33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5"/>
    </row>
    <row r="111" spans="1:22" s="31" customFormat="1" ht="13.5">
      <c r="A111" s="14"/>
      <c r="B111" s="15" t="s">
        <v>12</v>
      </c>
      <c r="C111" s="16">
        <f>+'[19]INSP'!$C$56/100</f>
        <v>34.410715364</v>
      </c>
      <c r="D111" s="16">
        <f>+'[19]INSP'!$D$56/100</f>
        <v>53.373991864</v>
      </c>
      <c r="E111" s="32"/>
      <c r="F111" s="17">
        <f>+'[19]INSP'!$E$56</f>
        <v>15343</v>
      </c>
      <c r="G111" s="17">
        <f>+'[19]INSP'!$F$56</f>
        <v>28442</v>
      </c>
      <c r="H111" s="33"/>
      <c r="I111" s="17"/>
      <c r="J111" s="17"/>
      <c r="K111" s="33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5"/>
    </row>
    <row r="112" spans="1:22" s="31" customFormat="1" ht="13.5">
      <c r="A112" s="14"/>
      <c r="B112" s="15" t="s">
        <v>13</v>
      </c>
      <c r="C112" s="16">
        <f>+'[19]GSP'!$C$76/100</f>
        <v>0</v>
      </c>
      <c r="D112" s="16">
        <f>+'[19]GSP'!$D$76/100</f>
        <v>0</v>
      </c>
      <c r="E112" s="32"/>
      <c r="F112" s="17">
        <f>+'[19]GSP'!$E$76</f>
        <v>0</v>
      </c>
      <c r="G112" s="17">
        <f>+'[19]GSP'!$F$76</f>
        <v>0</v>
      </c>
      <c r="H112" s="33"/>
      <c r="I112" s="17">
        <f>+'[19]GSP'!$G$76</f>
        <v>0</v>
      </c>
      <c r="J112" s="17">
        <f>+'[19]GSP'!$H$76</f>
        <v>0</v>
      </c>
      <c r="K112" s="33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5"/>
    </row>
    <row r="113" spans="1:11" ht="14.25" thickBot="1">
      <c r="A113" s="36"/>
      <c r="B113" s="47" t="s">
        <v>14</v>
      </c>
      <c r="C113" s="48">
        <f>+'[19]GNSP'!$C$76/100</f>
        <v>0</v>
      </c>
      <c r="D113" s="48">
        <f>+'[19]GNSP'!$D$76/100</f>
        <v>0</v>
      </c>
      <c r="E113" s="44"/>
      <c r="F113" s="45">
        <f>+'[19]GNSP'!$E$76</f>
        <v>0</v>
      </c>
      <c r="G113" s="45">
        <f>+'[19]GSP'!$F$76</f>
        <v>0</v>
      </c>
      <c r="H113" s="41"/>
      <c r="I113" s="45">
        <f>+'[19]GNSP'!$G$76</f>
        <v>0</v>
      </c>
      <c r="J113" s="45">
        <f>+'[19]GNSP'!$H$76</f>
        <v>0</v>
      </c>
      <c r="K113" s="41"/>
    </row>
    <row r="114" spans="1:11" s="53" customFormat="1" ht="13.5">
      <c r="A114" s="49"/>
      <c r="B114" s="50" t="s">
        <v>36</v>
      </c>
      <c r="C114" s="51"/>
      <c r="D114" s="51"/>
      <c r="E114" s="51"/>
      <c r="F114" s="52"/>
      <c r="G114" s="52"/>
      <c r="H114" s="52"/>
      <c r="I114" s="52"/>
      <c r="J114" s="52"/>
      <c r="K114" s="52"/>
    </row>
    <row r="115" spans="1:11" s="53" customFormat="1" ht="12.75">
      <c r="A115" s="54"/>
      <c r="B115" s="55" t="s">
        <v>11</v>
      </c>
      <c r="C115" s="12">
        <f aca="true" t="shared" si="0" ref="C115:H118">+C5+C10+C15+C20+C25+C30+C35+C40+C45+C50+C55+C60+C65+C70+C75+C80+C85+C90+C95+C100+C105+C110</f>
        <v>192.3341252438303</v>
      </c>
      <c r="D115" s="12">
        <f t="shared" si="0"/>
        <v>1704.6678073696528</v>
      </c>
      <c r="E115" s="12">
        <f t="shared" si="0"/>
        <v>1941.8922127497126</v>
      </c>
      <c r="F115" s="56">
        <f t="shared" si="0"/>
        <v>37572</v>
      </c>
      <c r="G115" s="56">
        <f t="shared" si="0"/>
        <v>594923</v>
      </c>
      <c r="H115" s="56">
        <f t="shared" si="0"/>
        <v>503553</v>
      </c>
      <c r="I115" s="56"/>
      <c r="J115" s="56"/>
      <c r="K115" s="56"/>
    </row>
    <row r="116" spans="1:11" s="53" customFormat="1" ht="12.75">
      <c r="A116" s="54"/>
      <c r="B116" s="55" t="s">
        <v>12</v>
      </c>
      <c r="C116" s="12">
        <f t="shared" si="0"/>
        <v>2527.046979060995</v>
      </c>
      <c r="D116" s="12">
        <f t="shared" si="0"/>
        <v>20653.946891046875</v>
      </c>
      <c r="E116" s="12">
        <f t="shared" si="0"/>
        <v>20167.25215935517</v>
      </c>
      <c r="F116" s="56">
        <f t="shared" si="0"/>
        <v>1147474</v>
      </c>
      <c r="G116" s="56">
        <f t="shared" si="0"/>
        <v>10567140</v>
      </c>
      <c r="H116" s="56">
        <f t="shared" si="0"/>
        <v>10785618</v>
      </c>
      <c r="I116" s="56"/>
      <c r="J116" s="56"/>
      <c r="K116" s="56"/>
    </row>
    <row r="117" spans="1:11" s="53" customFormat="1" ht="12.75">
      <c r="A117" s="54"/>
      <c r="B117" s="55" t="s">
        <v>13</v>
      </c>
      <c r="C117" s="12">
        <f t="shared" si="0"/>
        <v>51.255985056965585</v>
      </c>
      <c r="D117" s="12">
        <f t="shared" si="0"/>
        <v>847.5780962761985</v>
      </c>
      <c r="E117" s="12">
        <f t="shared" si="0"/>
        <v>701.8048803502281</v>
      </c>
      <c r="F117" s="56">
        <f t="shared" si="0"/>
        <v>41</v>
      </c>
      <c r="G117" s="56">
        <f t="shared" si="0"/>
        <v>536</v>
      </c>
      <c r="H117" s="56">
        <f t="shared" si="0"/>
        <v>500</v>
      </c>
      <c r="I117" s="56">
        <f aca="true" t="shared" si="1" ref="I117:K118">+I7+I12+I17+I22+I27+I32+I37+I42+I47+I52+I57+I62+I67+I72+I77+I82+I87+I92+I97+I102+I107+I112</f>
        <v>252860</v>
      </c>
      <c r="J117" s="56">
        <f t="shared" si="1"/>
        <v>2546025</v>
      </c>
      <c r="K117" s="56">
        <f t="shared" si="1"/>
        <v>1691124</v>
      </c>
    </row>
    <row r="118" spans="1:11" s="53" customFormat="1" ht="13.5" thickBot="1">
      <c r="A118" s="57"/>
      <c r="B118" s="58" t="s">
        <v>14</v>
      </c>
      <c r="C118" s="12">
        <f t="shared" si="0"/>
        <v>177.6454610837842</v>
      </c>
      <c r="D118" s="12">
        <f t="shared" si="0"/>
        <v>3121.6087516369566</v>
      </c>
      <c r="E118" s="12">
        <f t="shared" si="0"/>
        <v>2668.2580983834296</v>
      </c>
      <c r="F118" s="56">
        <f t="shared" si="0"/>
        <v>283</v>
      </c>
      <c r="G118" s="56">
        <f t="shared" si="0"/>
        <v>3172</v>
      </c>
      <c r="H118" s="56">
        <f t="shared" si="0"/>
        <v>2312</v>
      </c>
      <c r="I118" s="56">
        <f t="shared" si="1"/>
        <v>3183193</v>
      </c>
      <c r="J118" s="56">
        <f t="shared" si="1"/>
        <v>28695219</v>
      </c>
      <c r="K118" s="56">
        <f t="shared" si="1"/>
        <v>13912276</v>
      </c>
    </row>
    <row r="119" spans="1:11" s="53" customFormat="1" ht="13.5">
      <c r="A119" s="59">
        <v>23</v>
      </c>
      <c r="B119" s="50" t="s">
        <v>37</v>
      </c>
      <c r="C119" s="60"/>
      <c r="D119" s="60"/>
      <c r="E119" s="12"/>
      <c r="F119" s="52"/>
      <c r="G119" s="52"/>
      <c r="H119" s="56"/>
      <c r="I119" s="52"/>
      <c r="J119" s="52"/>
      <c r="K119" s="56"/>
    </row>
    <row r="120" spans="1:11" s="53" customFormat="1" ht="13.5">
      <c r="A120" s="61"/>
      <c r="B120" s="62" t="s">
        <v>11</v>
      </c>
      <c r="C120" s="16">
        <f>'[12]ISP'!$C$56/100</f>
        <v>1636.0161</v>
      </c>
      <c r="D120" s="16">
        <f>'[12]ISP'!$D$56/100</f>
        <v>18027.949</v>
      </c>
      <c r="E120" s="63">
        <v>18608.4897</v>
      </c>
      <c r="F120" s="33">
        <f>'[12]ISP'!$E$56</f>
        <v>294181</v>
      </c>
      <c r="G120" s="33">
        <f>'[12]ISP'!$F$56</f>
        <v>4391077</v>
      </c>
      <c r="H120" s="64">
        <v>4538003</v>
      </c>
      <c r="I120" s="33"/>
      <c r="J120" s="33"/>
      <c r="K120" s="64"/>
    </row>
    <row r="121" spans="1:11" s="53" customFormat="1" ht="13.5">
      <c r="A121" s="61"/>
      <c r="B121" s="62" t="s">
        <v>12</v>
      </c>
      <c r="C121" s="16">
        <f>'[12]INSP'!$C$56/100</f>
        <v>2020.1215</v>
      </c>
      <c r="D121" s="16">
        <f>'[12]INSP'!$D$56/100</f>
        <v>15567.766099999999</v>
      </c>
      <c r="E121" s="63">
        <v>12631.804399999999</v>
      </c>
      <c r="F121" s="33">
        <f>'[12]INSP'!$E$56</f>
        <v>2898482</v>
      </c>
      <c r="G121" s="33">
        <f>'[12]INSP'!$F$56</f>
        <v>22649916</v>
      </c>
      <c r="H121" s="64">
        <v>20370473</v>
      </c>
      <c r="I121" s="33"/>
      <c r="J121" s="33"/>
      <c r="K121" s="64"/>
    </row>
    <row r="122" spans="1:11" s="53" customFormat="1" ht="13.5">
      <c r="A122" s="61"/>
      <c r="B122" s="62" t="s">
        <v>13</v>
      </c>
      <c r="C122" s="16">
        <f>'[12]GSP'!$C$76/100</f>
        <v>1185.2822999999999</v>
      </c>
      <c r="D122" s="16">
        <f>'[12]GSP'!$D$76/100</f>
        <v>15423.770400000001</v>
      </c>
      <c r="E122" s="63">
        <v>8617.9707</v>
      </c>
      <c r="F122" s="33">
        <f>'[12]GSP'!$E$76</f>
        <v>2035</v>
      </c>
      <c r="G122" s="33">
        <f>'[12]GSP'!$F$76</f>
        <v>17570</v>
      </c>
      <c r="H122" s="64">
        <v>15564</v>
      </c>
      <c r="I122" s="33">
        <f>'[12]GSP'!$G$76</f>
        <v>2541125</v>
      </c>
      <c r="J122" s="33">
        <f>'[12]GSP'!$H$76</f>
        <v>27820384</v>
      </c>
      <c r="K122" s="64">
        <v>26200359</v>
      </c>
    </row>
    <row r="123" spans="1:11" s="53" customFormat="1" ht="14.25" thickBot="1">
      <c r="A123" s="65"/>
      <c r="B123" s="66" t="s">
        <v>14</v>
      </c>
      <c r="C123" s="67">
        <f>'[12]GNSP'!$C$76/100</f>
        <v>0</v>
      </c>
      <c r="D123" s="67">
        <f>'[12]GNSP'!$D$76/100</f>
        <v>0</v>
      </c>
      <c r="E123" s="68">
        <v>0</v>
      </c>
      <c r="F123" s="69">
        <f>'[12]GNSP'!$E$76</f>
        <v>0</v>
      </c>
      <c r="G123" s="69">
        <f>'[12]GNSP'!$F$76</f>
        <v>0</v>
      </c>
      <c r="H123" s="70">
        <v>0</v>
      </c>
      <c r="I123" s="69">
        <f>'[12]GNSP'!$G$76</f>
        <v>0</v>
      </c>
      <c r="J123" s="69">
        <f>'[12]GNSP'!$H$76</f>
        <v>0</v>
      </c>
      <c r="K123" s="70">
        <v>0</v>
      </c>
    </row>
    <row r="124" spans="1:11" s="53" customFormat="1" ht="13.5">
      <c r="A124" s="71"/>
      <c r="B124" s="72" t="s">
        <v>38</v>
      </c>
      <c r="C124" s="12"/>
      <c r="D124" s="12"/>
      <c r="E124" s="73"/>
      <c r="F124" s="56"/>
      <c r="G124" s="56"/>
      <c r="H124" s="74"/>
      <c r="I124" s="56"/>
      <c r="J124" s="56"/>
      <c r="K124" s="74"/>
    </row>
    <row r="125" spans="1:11" s="53" customFormat="1" ht="12.75">
      <c r="A125" s="75"/>
      <c r="B125" s="55" t="s">
        <v>11</v>
      </c>
      <c r="C125" s="76">
        <f aca="true" t="shared" si="2" ref="C125:E128">+C120+C115</f>
        <v>1828.3502252438304</v>
      </c>
      <c r="D125" s="76">
        <f t="shared" si="2"/>
        <v>19732.616807369654</v>
      </c>
      <c r="E125" s="76">
        <f t="shared" si="2"/>
        <v>20550.38191274971</v>
      </c>
      <c r="F125" s="77">
        <f aca="true" t="shared" si="3" ref="F125:H128">F115+F120</f>
        <v>331753</v>
      </c>
      <c r="G125" s="77">
        <f t="shared" si="3"/>
        <v>4986000</v>
      </c>
      <c r="H125" s="77">
        <f t="shared" si="3"/>
        <v>5041556</v>
      </c>
      <c r="I125" s="77"/>
      <c r="J125" s="77"/>
      <c r="K125" s="77"/>
    </row>
    <row r="126" spans="1:11" s="53" customFormat="1" ht="12.75">
      <c r="A126" s="75"/>
      <c r="B126" s="55" t="s">
        <v>12</v>
      </c>
      <c r="C126" s="76">
        <f t="shared" si="2"/>
        <v>4547.168479060995</v>
      </c>
      <c r="D126" s="76">
        <f t="shared" si="2"/>
        <v>36221.71299104687</v>
      </c>
      <c r="E126" s="76">
        <f t="shared" si="2"/>
        <v>32799.056559355166</v>
      </c>
      <c r="F126" s="77">
        <f t="shared" si="3"/>
        <v>4045956</v>
      </c>
      <c r="G126" s="77">
        <f t="shared" si="3"/>
        <v>33217056</v>
      </c>
      <c r="H126" s="77">
        <f t="shared" si="3"/>
        <v>31156091</v>
      </c>
      <c r="I126" s="77"/>
      <c r="J126" s="77"/>
      <c r="K126" s="77"/>
    </row>
    <row r="127" spans="1:11" s="53" customFormat="1" ht="12.75">
      <c r="A127" s="75"/>
      <c r="B127" s="55" t="s">
        <v>13</v>
      </c>
      <c r="C127" s="76">
        <f t="shared" si="2"/>
        <v>1236.5382850569654</v>
      </c>
      <c r="D127" s="76">
        <f t="shared" si="2"/>
        <v>16271.3484962762</v>
      </c>
      <c r="E127" s="76">
        <f t="shared" si="2"/>
        <v>9319.775580350228</v>
      </c>
      <c r="F127" s="77">
        <f t="shared" si="3"/>
        <v>2076</v>
      </c>
      <c r="G127" s="77">
        <f t="shared" si="3"/>
        <v>18106</v>
      </c>
      <c r="H127" s="77">
        <f t="shared" si="3"/>
        <v>16064</v>
      </c>
      <c r="I127" s="77">
        <f aca="true" t="shared" si="4" ref="I127:K128">I117+I122</f>
        <v>2793985</v>
      </c>
      <c r="J127" s="77">
        <f t="shared" si="4"/>
        <v>30366409</v>
      </c>
      <c r="K127" s="77">
        <f t="shared" si="4"/>
        <v>27891483</v>
      </c>
    </row>
    <row r="128" spans="1:11" s="53" customFormat="1" ht="13.5" thickBot="1">
      <c r="A128" s="78"/>
      <c r="B128" s="58" t="s">
        <v>14</v>
      </c>
      <c r="C128" s="79">
        <f t="shared" si="2"/>
        <v>177.6454610837842</v>
      </c>
      <c r="D128" s="79">
        <f t="shared" si="2"/>
        <v>3121.6087516369566</v>
      </c>
      <c r="E128" s="76">
        <f t="shared" si="2"/>
        <v>2668.2580983834296</v>
      </c>
      <c r="F128" s="80">
        <f t="shared" si="3"/>
        <v>283</v>
      </c>
      <c r="G128" s="80">
        <f t="shared" si="3"/>
        <v>3172</v>
      </c>
      <c r="H128" s="80">
        <f t="shared" si="3"/>
        <v>2312</v>
      </c>
      <c r="I128" s="80">
        <f t="shared" si="4"/>
        <v>3183193</v>
      </c>
      <c r="J128" s="80">
        <f t="shared" si="4"/>
        <v>28695219</v>
      </c>
      <c r="K128" s="80">
        <f t="shared" si="4"/>
        <v>13912276</v>
      </c>
    </row>
    <row r="129" spans="1:11" ht="13.5">
      <c r="A129" s="85" t="s">
        <v>39</v>
      </c>
      <c r="B129" s="85"/>
      <c r="C129" s="85"/>
      <c r="D129" s="85"/>
      <c r="E129" s="85"/>
      <c r="F129" s="85"/>
      <c r="G129" s="85"/>
      <c r="H129" s="81"/>
      <c r="I129" s="81"/>
      <c r="J129" s="81"/>
      <c r="K129" s="81"/>
    </row>
    <row r="130" spans="1:11" ht="13.5">
      <c r="A130" s="82" t="s">
        <v>40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</row>
    <row r="131" spans="1:11" ht="13.5">
      <c r="A131" s="2" t="s">
        <v>41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</row>
    <row r="132" spans="1:11" ht="13.5">
      <c r="A132" s="2" t="s">
        <v>42</v>
      </c>
      <c r="B132" s="81"/>
      <c r="C132" s="81"/>
      <c r="E132" s="83"/>
      <c r="H132" s="83"/>
      <c r="K132" s="83"/>
    </row>
    <row r="134" spans="8:11" ht="12.75">
      <c r="H134" s="84"/>
      <c r="K134" s="84"/>
    </row>
  </sheetData>
  <mergeCells count="6">
    <mergeCell ref="A129:G129"/>
    <mergeCell ref="I2:K2"/>
    <mergeCell ref="B2:B3"/>
    <mergeCell ref="A2:A3"/>
    <mergeCell ref="C2:E2"/>
    <mergeCell ref="F2:H2"/>
  </mergeCells>
  <printOptions horizontalCentered="1" verticalCentered="1"/>
  <pageMargins left="0.669291338582677" right="0.78740157480315" top="0" bottom="0" header="0.236220472440945" footer="0.15748031496063"/>
  <pageSetup fitToHeight="2" horizontalDpi="600" verticalDpi="600" orientation="landscape" paperSize="9" scale="59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2010-02-22T09:37:06Z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