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fe 0220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0">'life 022011'!$A$1:$K$130</definedName>
    <definedName name="_xlnm.Print_Titles" localSheetId="0">'life 022011'!$2:$3</definedName>
  </definedNames>
  <calcPr fullCalcOnLoad="1"/>
</workbook>
</file>

<file path=xl/sharedStrings.xml><?xml version="1.0" encoding="utf-8"?>
<sst xmlns="http://schemas.openxmlformats.org/spreadsheetml/2006/main" count="143" uniqueCount="41">
  <si>
    <t>First Year Premium of Life Insurers for the Period ended February, 2011</t>
  </si>
  <si>
    <t>(`crore)</t>
  </si>
  <si>
    <t>Sl No.</t>
  </si>
  <si>
    <t>Insurer</t>
  </si>
  <si>
    <t xml:space="preserve">Premium  </t>
  </si>
  <si>
    <t>No. of Policies / Schemes</t>
  </si>
  <si>
    <t>No. of lives covered under Group Schemes</t>
  </si>
  <si>
    <t>February, 11</t>
  </si>
  <si>
    <t>Upto February, 11</t>
  </si>
  <si>
    <t>Upto JFebruary, 10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</si>
  <si>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</si>
  <si>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</si>
  <si>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</si>
  <si>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</si>
  <si>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</si>
  <si>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</si>
  <si>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</si>
  <si>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</si>
  <si>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AIG</t>
  </si>
  <si>
    <t>HDFC Standard</t>
  </si>
  <si>
    <t>ICICI Prudential</t>
  </si>
  <si>
    <t>Birla Sunlife</t>
  </si>
  <si>
    <t>Aviva</t>
  </si>
  <si>
    <t>Kotak Mahindra Old Mutual</t>
  </si>
  <si>
    <t>Max New York</t>
  </si>
  <si>
    <t>Met Life</t>
  </si>
  <si>
    <t>Sahara Life</t>
  </si>
  <si>
    <t>Shriram Life</t>
  </si>
  <si>
    <t>Bharti Axa Life</t>
  </si>
  <si>
    <t>Future Generali Life</t>
  </si>
  <si>
    <t>IDBI Federal</t>
  </si>
  <si>
    <t>Canara HSBC OBC Life</t>
  </si>
  <si>
    <t>Aegon Religare</t>
  </si>
  <si>
    <t>DLF Pramerica</t>
  </si>
  <si>
    <t xml:space="preserve">Star Union Dai-ichi </t>
  </si>
  <si>
    <t>IndiaFirst #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</si>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</sst>
</file>

<file path=xl/styles.xml><?xml version="1.0" encoding="utf-8"?>
<styleSheet xmlns="http://schemas.openxmlformats.org/spreadsheetml/2006/main">
  <numFmts count="55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[$-409]dddd\,\ mmmm\ dd\,\ yyyy"/>
    <numFmt numFmtId="197" formatCode="[$-409]d\-mmm\-yyyy;@"/>
    <numFmt numFmtId="198" formatCode="0.0000000"/>
    <numFmt numFmtId="199" formatCode="0.000000"/>
    <numFmt numFmtId="200" formatCode="0.00000"/>
    <numFmt numFmtId="201" formatCode="[$-409]dd\-mmm\-yy;@"/>
    <numFmt numFmtId="202" formatCode="0.0%"/>
    <numFmt numFmtId="203" formatCode="_-* #,##0.000_-;\-* #,##0.000_-;_-* &quot;-&quot;??_-;_-@_-"/>
    <numFmt numFmtId="204" formatCode="_-* #,##0.0000_-;\-* #,##0.0000_-;_-* &quot;-&quot;??_-;_-@_-"/>
    <numFmt numFmtId="205" formatCode="0.000000000"/>
    <numFmt numFmtId="206" formatCode="0.00000000"/>
    <numFmt numFmtId="207" formatCode="0_);\(0\)"/>
    <numFmt numFmtId="208" formatCode="_(* #,##0_);_(* \(#,##0\);_(* &quot;-&quot;??_);_(@_)"/>
    <numFmt numFmtId="209" formatCode="[$€-2]\ #,##0.00_);[Red]\([$€-2]\ #,##0.00\)"/>
    <numFmt numFmtId="210" formatCode="[$-409]h:mm:ss\ AM/PM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Rupee Foradian"/>
      <family val="2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24" applyFont="1" applyAlignment="1" quotePrefix="1">
      <alignment horizontal="left"/>
    </xf>
    <xf numFmtId="0" fontId="4" fillId="0" borderId="0" xfId="24" applyFont="1" applyAlignment="1">
      <alignment/>
    </xf>
    <xf numFmtId="1" fontId="4" fillId="0" borderId="0" xfId="24" applyNumberFormat="1" applyFont="1" applyAlignment="1">
      <alignment/>
    </xf>
    <xf numFmtId="0" fontId="5" fillId="0" borderId="0" xfId="24" applyFont="1" applyAlignment="1">
      <alignment horizontal="right"/>
    </xf>
    <xf numFmtId="0" fontId="6" fillId="0" borderId="0" xfId="24" applyFont="1" applyAlignment="1">
      <alignment/>
    </xf>
    <xf numFmtId="0" fontId="3" fillId="0" borderId="1" xfId="24" applyFont="1" applyBorder="1" applyAlignment="1">
      <alignment horizontal="center" vertical="center"/>
    </xf>
    <xf numFmtId="0" fontId="3" fillId="0" borderId="2" xfId="24" applyFont="1" applyBorder="1" applyAlignment="1">
      <alignment horizontal="center" vertical="center"/>
    </xf>
    <xf numFmtId="0" fontId="3" fillId="0" borderId="2" xfId="24" applyFont="1" applyBorder="1" applyAlignment="1" quotePrefix="1">
      <alignment horizontal="center" vertical="center" wrapText="1"/>
    </xf>
    <xf numFmtId="0" fontId="3" fillId="0" borderId="2" xfId="24" applyFont="1" applyBorder="1" applyAlignment="1">
      <alignment horizontal="center" vertical="center" wrapText="1"/>
    </xf>
    <xf numFmtId="0" fontId="3" fillId="0" borderId="3" xfId="24" applyFont="1" applyBorder="1" applyAlignment="1">
      <alignment horizontal="center" vertical="center" wrapText="1"/>
    </xf>
    <xf numFmtId="0" fontId="3" fillId="0" borderId="4" xfId="24" applyFont="1" applyBorder="1" applyAlignment="1">
      <alignment horizontal="center" vertical="center"/>
    </xf>
    <xf numFmtId="0" fontId="3" fillId="0" borderId="5" xfId="24" applyFont="1" applyBorder="1" applyAlignment="1">
      <alignment horizontal="center" vertical="center"/>
    </xf>
    <xf numFmtId="0" fontId="4" fillId="0" borderId="5" xfId="24" applyFont="1" applyBorder="1" applyAlignment="1">
      <alignment horizontal="center" vertical="center"/>
    </xf>
    <xf numFmtId="0" fontId="4" fillId="0" borderId="5" xfId="24" applyFont="1" applyBorder="1" applyAlignment="1" quotePrefix="1">
      <alignment horizontal="center" vertical="center"/>
    </xf>
    <xf numFmtId="0" fontId="0" fillId="0" borderId="0" xfId="24" applyAlignment="1">
      <alignment/>
    </xf>
    <xf numFmtId="0" fontId="4" fillId="0" borderId="6" xfId="24" applyFont="1" applyBorder="1" applyAlignment="1">
      <alignment horizontal="center"/>
    </xf>
    <xf numFmtId="0" fontId="3" fillId="0" borderId="7" xfId="24" applyFont="1" applyBorder="1" applyAlignment="1">
      <alignment/>
    </xf>
    <xf numFmtId="2" fontId="7" fillId="0" borderId="7" xfId="24" applyNumberFormat="1" applyFont="1" applyBorder="1" applyAlignment="1">
      <alignment/>
    </xf>
    <xf numFmtId="2" fontId="7" fillId="0" borderId="7" xfId="24" applyNumberFormat="1" applyFont="1" applyFill="1" applyBorder="1" applyAlignment="1">
      <alignment/>
    </xf>
    <xf numFmtId="1" fontId="7" fillId="0" borderId="7" xfId="24" applyNumberFormat="1" applyFont="1" applyBorder="1" applyAlignment="1">
      <alignment/>
    </xf>
    <xf numFmtId="0" fontId="4" fillId="0" borderId="8" xfId="24" applyFont="1" applyBorder="1" applyAlignment="1">
      <alignment horizontal="center"/>
    </xf>
    <xf numFmtId="0" fontId="4" fillId="0" borderId="9" xfId="24" applyFont="1" applyBorder="1" applyAlignment="1">
      <alignment/>
    </xf>
    <xf numFmtId="2" fontId="8" fillId="0" borderId="9" xfId="24" applyNumberFormat="1" applyFont="1" applyBorder="1" applyAlignment="1">
      <alignment/>
    </xf>
    <xf numFmtId="1" fontId="8" fillId="0" borderId="9" xfId="24" applyNumberFormat="1" applyFont="1" applyBorder="1" applyAlignment="1">
      <alignment/>
    </xf>
    <xf numFmtId="0" fontId="3" fillId="0" borderId="9" xfId="24" applyFont="1" applyBorder="1" applyAlignment="1">
      <alignment/>
    </xf>
    <xf numFmtId="2" fontId="7" fillId="0" borderId="9" xfId="24" applyNumberFormat="1" applyFont="1" applyBorder="1" applyAlignment="1">
      <alignment/>
    </xf>
    <xf numFmtId="1" fontId="7" fillId="0" borderId="9" xfId="24" applyNumberFormat="1" applyFont="1" applyBorder="1" applyAlignment="1">
      <alignment/>
    </xf>
    <xf numFmtId="2" fontId="8" fillId="0" borderId="9" xfId="16" applyNumberFormat="1" applyFont="1" applyBorder="1" applyAlignment="1">
      <alignment/>
    </xf>
    <xf numFmtId="1" fontId="8" fillId="0" borderId="9" xfId="16" applyNumberFormat="1" applyFont="1" applyBorder="1" applyAlignment="1">
      <alignment/>
    </xf>
    <xf numFmtId="0" fontId="3" fillId="0" borderId="9" xfId="24" applyFont="1" applyBorder="1" applyAlignment="1" quotePrefix="1">
      <alignment horizontal="left"/>
    </xf>
    <xf numFmtId="2" fontId="8" fillId="0" borderId="9" xfId="24" applyNumberFormat="1" applyFont="1" applyBorder="1" applyAlignment="1">
      <alignment horizontal="right"/>
    </xf>
    <xf numFmtId="1" fontId="8" fillId="0" borderId="9" xfId="24" applyNumberFormat="1" applyFont="1" applyBorder="1" applyAlignment="1">
      <alignment horizontal="right"/>
    </xf>
    <xf numFmtId="0" fontId="4" fillId="0" borderId="10" xfId="24" applyFont="1" applyBorder="1" applyAlignment="1">
      <alignment horizontal="center"/>
    </xf>
    <xf numFmtId="0" fontId="4" fillId="0" borderId="11" xfId="24" applyFont="1" applyBorder="1" applyAlignment="1">
      <alignment/>
    </xf>
    <xf numFmtId="2" fontId="8" fillId="0" borderId="11" xfId="24" applyNumberFormat="1" applyFont="1" applyBorder="1" applyAlignment="1">
      <alignment/>
    </xf>
    <xf numFmtId="1" fontId="8" fillId="0" borderId="11" xfId="24" applyNumberFormat="1" applyFont="1" applyBorder="1" applyAlignment="1">
      <alignment/>
    </xf>
    <xf numFmtId="0" fontId="0" fillId="0" borderId="0" xfId="24" applyBorder="1" applyAlignment="1">
      <alignment/>
    </xf>
    <xf numFmtId="0" fontId="0" fillId="0" borderId="9" xfId="24" applyBorder="1" applyAlignment="1">
      <alignment/>
    </xf>
    <xf numFmtId="2" fontId="8" fillId="0" borderId="9" xfId="24" applyNumberFormat="1" applyFont="1" applyFill="1" applyBorder="1" applyAlignment="1">
      <alignment/>
    </xf>
    <xf numFmtId="1" fontId="8" fillId="0" borderId="9" xfId="24" applyNumberFormat="1" applyFont="1" applyFill="1" applyBorder="1" applyAlignment="1">
      <alignment/>
    </xf>
    <xf numFmtId="2" fontId="8" fillId="0" borderId="11" xfId="24" applyNumberFormat="1" applyFont="1" applyFill="1" applyBorder="1" applyAlignment="1">
      <alignment/>
    </xf>
    <xf numFmtId="0" fontId="0" fillId="0" borderId="12" xfId="24" applyBorder="1" applyAlignment="1">
      <alignment/>
    </xf>
    <xf numFmtId="0" fontId="4" fillId="0" borderId="13" xfId="24" applyFont="1" applyBorder="1" applyAlignment="1">
      <alignment horizontal="center"/>
    </xf>
    <xf numFmtId="0" fontId="4" fillId="0" borderId="7" xfId="24" applyFont="1" applyBorder="1" applyAlignment="1">
      <alignment/>
    </xf>
    <xf numFmtId="2" fontId="8" fillId="0" borderId="7" xfId="24" applyNumberFormat="1" applyFont="1" applyBorder="1" applyAlignment="1">
      <alignment/>
    </xf>
    <xf numFmtId="2" fontId="8" fillId="0" borderId="7" xfId="24" applyNumberFormat="1" applyFont="1" applyFill="1" applyBorder="1" applyAlignment="1">
      <alignment/>
    </xf>
    <xf numFmtId="1" fontId="8" fillId="0" borderId="7" xfId="24" applyNumberFormat="1" applyFont="1" applyBorder="1" applyAlignment="1">
      <alignment/>
    </xf>
    <xf numFmtId="1" fontId="8" fillId="0" borderId="7" xfId="24" applyNumberFormat="1" applyFont="1" applyFill="1" applyBorder="1" applyAlignment="1">
      <alignment/>
    </xf>
    <xf numFmtId="1" fontId="8" fillId="0" borderId="11" xfId="24" applyNumberFormat="1" applyFont="1" applyFill="1" applyBorder="1" applyAlignment="1">
      <alignment/>
    </xf>
    <xf numFmtId="0" fontId="3" fillId="0" borderId="14" xfId="24" applyFont="1" applyBorder="1" applyAlignment="1">
      <alignment/>
    </xf>
    <xf numFmtId="2" fontId="8" fillId="0" borderId="14" xfId="24" applyNumberFormat="1" applyFont="1" applyFill="1" applyBorder="1" applyAlignment="1">
      <alignment/>
    </xf>
    <xf numFmtId="1" fontId="8" fillId="0" borderId="14" xfId="24" applyNumberFormat="1" applyFont="1" applyBorder="1" applyAlignment="1">
      <alignment/>
    </xf>
    <xf numFmtId="0" fontId="3" fillId="0" borderId="9" xfId="22" applyFont="1" applyBorder="1" applyAlignment="1">
      <alignment/>
    </xf>
    <xf numFmtId="0" fontId="4" fillId="0" borderId="14" xfId="24" applyFont="1" applyBorder="1" applyAlignment="1">
      <alignment/>
    </xf>
    <xf numFmtId="2" fontId="8" fillId="0" borderId="14" xfId="24" applyNumberFormat="1" applyFont="1" applyBorder="1" applyAlignment="1">
      <alignment/>
    </xf>
    <xf numFmtId="0" fontId="0" fillId="0" borderId="5" xfId="24" applyBorder="1" applyAlignment="1">
      <alignment/>
    </xf>
    <xf numFmtId="0" fontId="4" fillId="0" borderId="1" xfId="24" applyFont="1" applyFill="1" applyBorder="1" applyAlignment="1">
      <alignment/>
    </xf>
    <xf numFmtId="0" fontId="3" fillId="0" borderId="2" xfId="24" applyFont="1" applyFill="1" applyBorder="1" applyAlignment="1">
      <alignment/>
    </xf>
    <xf numFmtId="2" fontId="7" fillId="0" borderId="2" xfId="24" applyNumberFormat="1" applyFont="1" applyFill="1" applyBorder="1" applyAlignment="1">
      <alignment/>
    </xf>
    <xf numFmtId="1" fontId="7" fillId="0" borderId="2" xfId="24" applyNumberFormat="1" applyFont="1" applyFill="1" applyBorder="1" applyAlignment="1">
      <alignment/>
    </xf>
    <xf numFmtId="1" fontId="7" fillId="0" borderId="7" xfId="24" applyNumberFormat="1" applyFont="1" applyFill="1" applyBorder="1" applyAlignment="1">
      <alignment/>
    </xf>
    <xf numFmtId="0" fontId="0" fillId="0" borderId="0" xfId="24" applyFill="1" applyAlignment="1">
      <alignment/>
    </xf>
    <xf numFmtId="0" fontId="3" fillId="0" borderId="8" xfId="24" applyFont="1" applyFill="1" applyBorder="1" applyAlignment="1">
      <alignment/>
    </xf>
    <xf numFmtId="0" fontId="3" fillId="0" borderId="9" xfId="24" applyFont="1" applyFill="1" applyBorder="1" applyAlignment="1">
      <alignment/>
    </xf>
    <xf numFmtId="0" fontId="3" fillId="0" borderId="4" xfId="24" applyFont="1" applyFill="1" applyBorder="1" applyAlignment="1">
      <alignment/>
    </xf>
    <xf numFmtId="0" fontId="3" fillId="0" borderId="5" xfId="24" applyFont="1" applyFill="1" applyBorder="1" applyAlignment="1">
      <alignment/>
    </xf>
    <xf numFmtId="0" fontId="4" fillId="0" borderId="1" xfId="24" applyFont="1" applyFill="1" applyBorder="1" applyAlignment="1">
      <alignment horizontal="center"/>
    </xf>
    <xf numFmtId="2" fontId="7" fillId="0" borderId="2" xfId="24" applyNumberFormat="1" applyFont="1" applyBorder="1" applyAlignment="1">
      <alignment/>
    </xf>
    <xf numFmtId="0" fontId="4" fillId="0" borderId="8" xfId="24" applyFont="1" applyFill="1" applyBorder="1" applyAlignment="1">
      <alignment/>
    </xf>
    <xf numFmtId="0" fontId="4" fillId="0" borderId="9" xfId="24" applyFont="1" applyFill="1" applyBorder="1" applyAlignment="1">
      <alignment/>
    </xf>
    <xf numFmtId="1" fontId="8" fillId="0" borderId="9" xfId="23" applyNumberFormat="1" applyFont="1" applyBorder="1" applyAlignment="1">
      <alignment/>
    </xf>
    <xf numFmtId="0" fontId="4" fillId="0" borderId="4" xfId="24" applyFont="1" applyFill="1" applyBorder="1" applyAlignment="1">
      <alignment/>
    </xf>
    <xf numFmtId="0" fontId="4" fillId="0" borderId="5" xfId="24" applyFont="1" applyFill="1" applyBorder="1" applyAlignment="1">
      <alignment/>
    </xf>
    <xf numFmtId="2" fontId="8" fillId="0" borderId="5" xfId="24" applyNumberFormat="1" applyFont="1" applyBorder="1" applyAlignment="1">
      <alignment/>
    </xf>
    <xf numFmtId="1" fontId="8" fillId="0" borderId="5" xfId="24" applyNumberFormat="1" applyFont="1" applyFill="1" applyBorder="1" applyAlignment="1">
      <alignment/>
    </xf>
    <xf numFmtId="1" fontId="8" fillId="0" borderId="5" xfId="23" applyNumberFormat="1" applyFont="1" applyBorder="1" applyAlignment="1">
      <alignment/>
    </xf>
    <xf numFmtId="0" fontId="4" fillId="0" borderId="6" xfId="24" applyFont="1" applyFill="1" applyBorder="1" applyAlignment="1">
      <alignment/>
    </xf>
    <xf numFmtId="0" fontId="3" fillId="0" borderId="7" xfId="24" applyFont="1" applyFill="1" applyBorder="1" applyAlignment="1">
      <alignment/>
    </xf>
    <xf numFmtId="2" fontId="7" fillId="0" borderId="14" xfId="24" applyNumberFormat="1" applyFont="1" applyFill="1" applyBorder="1" applyAlignment="1">
      <alignment/>
    </xf>
    <xf numFmtId="1" fontId="7" fillId="0" borderId="14" xfId="24" applyNumberFormat="1" applyFont="1" applyFill="1" applyBorder="1" applyAlignment="1">
      <alignment/>
    </xf>
    <xf numFmtId="0" fontId="0" fillId="0" borderId="8" xfId="24" applyFont="1" applyFill="1" applyBorder="1" applyAlignment="1">
      <alignment/>
    </xf>
    <xf numFmtId="2" fontId="7" fillId="0" borderId="9" xfId="24" applyNumberFormat="1" applyFont="1" applyFill="1" applyBorder="1" applyAlignment="1">
      <alignment/>
    </xf>
    <xf numFmtId="1" fontId="7" fillId="0" borderId="9" xfId="24" applyNumberFormat="1" applyFont="1" applyFill="1" applyBorder="1" applyAlignment="1">
      <alignment/>
    </xf>
    <xf numFmtId="0" fontId="0" fillId="0" borderId="4" xfId="24" applyFont="1" applyFill="1" applyBorder="1" applyAlignment="1">
      <alignment/>
    </xf>
    <xf numFmtId="2" fontId="7" fillId="0" borderId="5" xfId="24" applyNumberFormat="1" applyFont="1" applyFill="1" applyBorder="1" applyAlignment="1">
      <alignment/>
    </xf>
    <xf numFmtId="1" fontId="7" fillId="0" borderId="5" xfId="24" applyNumberFormat="1" applyFont="1" applyFill="1" applyBorder="1" applyAlignment="1">
      <alignment/>
    </xf>
    <xf numFmtId="0" fontId="4" fillId="0" borderId="0" xfId="22" applyFont="1" applyBorder="1" applyAlignment="1">
      <alignment horizontal="left"/>
    </xf>
    <xf numFmtId="0" fontId="0" fillId="0" borderId="0" xfId="24" applyFont="1" applyAlignment="1">
      <alignment/>
    </xf>
    <xf numFmtId="0" fontId="4" fillId="0" borderId="0" xfId="22" applyFont="1" applyBorder="1" applyAlignment="1">
      <alignment/>
    </xf>
    <xf numFmtId="2" fontId="0" fillId="0" borderId="0" xfId="24" applyNumberFormat="1" applyAlignment="1">
      <alignment/>
    </xf>
    <xf numFmtId="1" fontId="0" fillId="0" borderId="0" xfId="24" applyNumberFormat="1" applyAlignment="1">
      <alignment/>
    </xf>
  </cellXfs>
  <cellStyles count="11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ompanywise Month" xfId="22"/>
    <cellStyle name="Normal_companywise Month;" xfId="23"/>
    <cellStyle name="Normal_Consolidation-FEB' 201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AEGON%20RELIGAR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CANARA%20HSB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SB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INDIAFIR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AVIV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TATA%20AIG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BAJAJ%20ALLIANZ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FUTURE%20GENERAL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METLIF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HDFC%20STANDARD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DLF%20PRAMER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BIRLA%20SUNLIFE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MAX%20NEWY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STAR%20UNION%20DAI-ICHI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RELIANC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LIC%20OF%20IND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BHARTI%20AX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ICICI%20PR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SHRIR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ING%20VYSY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KOTAK%20MAHINDR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IDBI%20FEDERAL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FEBRUARY%202011\LIFE\SAH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472.06112609999985</v>
          </cell>
          <cell r="D56">
            <v>1146.5624407999996</v>
          </cell>
          <cell r="E56">
            <v>601</v>
          </cell>
          <cell r="F56">
            <v>1410</v>
          </cell>
        </row>
      </sheetData>
      <sheetData sheetId="3">
        <row r="56">
          <cell r="C56">
            <v>2437.0210148000006</v>
          </cell>
          <cell r="D56">
            <v>18746.4629655</v>
          </cell>
          <cell r="E56">
            <v>8980</v>
          </cell>
          <cell r="F56">
            <v>67481</v>
          </cell>
        </row>
      </sheetData>
      <sheetData sheetId="6">
        <row r="76">
          <cell r="C76">
            <v>1.5347694999999926</v>
          </cell>
          <cell r="D76">
            <v>53.117938599999995</v>
          </cell>
          <cell r="E76">
            <v>0</v>
          </cell>
          <cell r="F76">
            <v>1</v>
          </cell>
          <cell r="G76">
            <v>59</v>
          </cell>
          <cell r="H76">
            <v>1332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0.6</v>
          </cell>
          <cell r="D56">
            <v>531.0134879999999</v>
          </cell>
          <cell r="E56">
            <v>0</v>
          </cell>
          <cell r="F56">
            <v>254</v>
          </cell>
        </row>
      </sheetData>
      <sheetData sheetId="3">
        <row r="56">
          <cell r="C56">
            <v>4781.938531500049</v>
          </cell>
          <cell r="D56">
            <v>60371.15660870188</v>
          </cell>
          <cell r="E56">
            <v>6891</v>
          </cell>
          <cell r="F56">
            <v>95054</v>
          </cell>
        </row>
      </sheetData>
      <sheetData sheetId="6">
        <row r="76">
          <cell r="C76">
            <v>40.8606</v>
          </cell>
          <cell r="D76">
            <v>1396.2305999999999</v>
          </cell>
          <cell r="E76">
            <v>0</v>
          </cell>
          <cell r="F76">
            <v>3</v>
          </cell>
          <cell r="G76">
            <v>147</v>
          </cell>
          <cell r="H76">
            <v>7915</v>
          </cell>
        </row>
      </sheetData>
      <sheetData sheetId="9">
        <row r="76">
          <cell r="C76">
            <v>104.3859</v>
          </cell>
          <cell r="D76">
            <v>5606.2611</v>
          </cell>
          <cell r="E76">
            <v>1</v>
          </cell>
          <cell r="F76">
            <v>4</v>
          </cell>
          <cell r="G76">
            <v>6778</v>
          </cell>
          <cell r="H76">
            <v>51027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24241.669934799993</v>
          </cell>
          <cell r="D56">
            <v>141619.89497300002</v>
          </cell>
          <cell r="E56">
            <v>20301</v>
          </cell>
          <cell r="F56">
            <v>127298</v>
          </cell>
        </row>
      </sheetData>
      <sheetData sheetId="3">
        <row r="56">
          <cell r="C56">
            <v>24596.55167099988</v>
          </cell>
          <cell r="D56">
            <v>244571.43719119974</v>
          </cell>
          <cell r="E56">
            <v>75387</v>
          </cell>
          <cell r="F56">
            <v>653316</v>
          </cell>
        </row>
      </sheetData>
      <sheetData sheetId="6">
        <row r="76">
          <cell r="C76">
            <v>3433.413429900009</v>
          </cell>
          <cell r="D76">
            <v>157104.26737609998</v>
          </cell>
          <cell r="E76">
            <v>10</v>
          </cell>
          <cell r="F76">
            <v>105</v>
          </cell>
          <cell r="G76">
            <v>29186</v>
          </cell>
          <cell r="H76">
            <v>331243</v>
          </cell>
        </row>
      </sheetData>
      <sheetData sheetId="9">
        <row r="76">
          <cell r="C76">
            <v>4762.412412999995</v>
          </cell>
          <cell r="D76">
            <v>41235.1378595</v>
          </cell>
          <cell r="E76">
            <v>3</v>
          </cell>
          <cell r="F76">
            <v>52</v>
          </cell>
          <cell r="G76">
            <v>47056</v>
          </cell>
          <cell r="H76">
            <v>723255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1288.179170000001</v>
          </cell>
          <cell r="D56">
            <v>16867.98917</v>
          </cell>
          <cell r="E56">
            <v>985</v>
          </cell>
          <cell r="F56">
            <v>12702</v>
          </cell>
        </row>
      </sheetData>
      <sheetData sheetId="3">
        <row r="56">
          <cell r="C56">
            <v>2335.4315999999994</v>
          </cell>
          <cell r="D56">
            <v>22760.2416</v>
          </cell>
          <cell r="E56">
            <v>9197</v>
          </cell>
          <cell r="F56">
            <v>83804</v>
          </cell>
        </row>
      </sheetData>
      <sheetData sheetId="6">
        <row r="76">
          <cell r="C76">
            <v>201.19</v>
          </cell>
          <cell r="D76">
            <v>1064.18221</v>
          </cell>
          <cell r="E76">
            <v>0</v>
          </cell>
          <cell r="F76">
            <v>7</v>
          </cell>
          <cell r="G76">
            <v>1723</v>
          </cell>
          <cell r="H76">
            <v>9019</v>
          </cell>
        </row>
      </sheetData>
      <sheetData sheetId="9">
        <row r="76">
          <cell r="C76">
            <v>130.1327796766089</v>
          </cell>
          <cell r="D76">
            <v>2197.9301882</v>
          </cell>
          <cell r="E76">
            <v>3</v>
          </cell>
          <cell r="F76">
            <v>16</v>
          </cell>
          <cell r="G76">
            <v>15151</v>
          </cell>
          <cell r="H76">
            <v>723097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914.5699999999998</v>
          </cell>
          <cell r="D56">
            <v>6914.150000000001</v>
          </cell>
          <cell r="E56">
            <v>284</v>
          </cell>
          <cell r="F56">
            <v>4096</v>
          </cell>
        </row>
      </sheetData>
      <sheetData sheetId="3">
        <row r="56">
          <cell r="C56">
            <v>3836.3100000000013</v>
          </cell>
          <cell r="D56">
            <v>46567.229999999996</v>
          </cell>
          <cell r="E56">
            <v>13649</v>
          </cell>
          <cell r="F56">
            <v>157710</v>
          </cell>
        </row>
      </sheetData>
      <sheetData sheetId="6">
        <row r="76">
          <cell r="C76">
            <v>6.7064</v>
          </cell>
          <cell r="D76">
            <v>57.8813572</v>
          </cell>
          <cell r="E76">
            <v>0</v>
          </cell>
          <cell r="F76">
            <v>3</v>
          </cell>
          <cell r="G76">
            <v>486</v>
          </cell>
          <cell r="H76">
            <v>3479</v>
          </cell>
        </row>
      </sheetData>
      <sheetData sheetId="9">
        <row r="76">
          <cell r="C76">
            <v>235.32849609999997</v>
          </cell>
          <cell r="D76">
            <v>4293.3489484146</v>
          </cell>
          <cell r="E76">
            <v>8</v>
          </cell>
          <cell r="F76">
            <v>125</v>
          </cell>
          <cell r="G76">
            <v>-34947</v>
          </cell>
          <cell r="H76">
            <v>1446699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1027.01708</v>
          </cell>
          <cell r="D56">
            <v>15942.946750000001</v>
          </cell>
          <cell r="E56">
            <v>935</v>
          </cell>
          <cell r="F56">
            <v>19026</v>
          </cell>
        </row>
      </sheetData>
      <sheetData sheetId="3">
        <row r="56">
          <cell r="C56">
            <v>8016.12303</v>
          </cell>
          <cell r="D56">
            <v>79654.3836773</v>
          </cell>
          <cell r="E56">
            <v>37787</v>
          </cell>
          <cell r="F56">
            <v>478232</v>
          </cell>
        </row>
      </sheetData>
      <sheetData sheetId="6">
        <row r="76">
          <cell r="C76">
            <v>479.37657909999996</v>
          </cell>
          <cell r="D76">
            <v>3527.416711799941</v>
          </cell>
          <cell r="E76">
            <v>0</v>
          </cell>
          <cell r="F76">
            <v>11</v>
          </cell>
          <cell r="G76">
            <v>20819</v>
          </cell>
          <cell r="H76">
            <v>92080</v>
          </cell>
        </row>
      </sheetData>
      <sheetData sheetId="9">
        <row r="76">
          <cell r="C76">
            <v>619.4423441</v>
          </cell>
          <cell r="D76">
            <v>10090.561591312966</v>
          </cell>
          <cell r="E76">
            <v>2</v>
          </cell>
          <cell r="F76">
            <v>59</v>
          </cell>
          <cell r="G76">
            <v>9848</v>
          </cell>
          <cell r="H76">
            <v>352372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4889.869650000001</v>
          </cell>
          <cell r="D56">
            <v>66216.6086903</v>
          </cell>
          <cell r="E56">
            <v>6834</v>
          </cell>
          <cell r="F56">
            <v>88038</v>
          </cell>
        </row>
      </sheetData>
      <sheetData sheetId="3">
        <row r="56">
          <cell r="C56">
            <v>14144.648776470001</v>
          </cell>
          <cell r="D56">
            <v>156696.26062810002</v>
          </cell>
          <cell r="E56">
            <v>144542</v>
          </cell>
          <cell r="F56">
            <v>1254577</v>
          </cell>
        </row>
      </sheetData>
      <sheetData sheetId="6">
        <row r="76">
          <cell r="C76">
            <v>7938.800808663915</v>
          </cell>
          <cell r="D76">
            <v>26248.937057000876</v>
          </cell>
          <cell r="E76">
            <v>12</v>
          </cell>
          <cell r="F76">
            <v>70</v>
          </cell>
          <cell r="G76">
            <v>15585</v>
          </cell>
          <cell r="H76">
            <v>142055</v>
          </cell>
        </row>
      </sheetData>
      <sheetData sheetId="9">
        <row r="76">
          <cell r="C76">
            <v>4388.275503021705</v>
          </cell>
          <cell r="D76">
            <v>39926.74792249736</v>
          </cell>
          <cell r="E76">
            <v>76</v>
          </cell>
          <cell r="F76">
            <v>1295</v>
          </cell>
          <cell r="G76">
            <v>653495</v>
          </cell>
          <cell r="H76">
            <v>18612825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1332.88369</v>
          </cell>
          <cell r="D56">
            <v>4161.8109871</v>
          </cell>
          <cell r="E56">
            <v>1927</v>
          </cell>
          <cell r="F56">
            <v>5591</v>
          </cell>
        </row>
      </sheetData>
      <sheetData sheetId="3">
        <row r="56">
          <cell r="C56">
            <v>2133.44971</v>
          </cell>
          <cell r="D56">
            <v>28664.680774200002</v>
          </cell>
          <cell r="E56">
            <v>17417</v>
          </cell>
          <cell r="F56">
            <v>269182</v>
          </cell>
        </row>
      </sheetData>
      <sheetData sheetId="6">
        <row r="76">
          <cell r="C76">
            <v>0</v>
          </cell>
          <cell r="D76">
            <v>9.6779695</v>
          </cell>
          <cell r="E76">
            <v>0</v>
          </cell>
          <cell r="F76">
            <v>1</v>
          </cell>
          <cell r="G76">
            <v>0</v>
          </cell>
          <cell r="H76">
            <v>2241</v>
          </cell>
        </row>
      </sheetData>
      <sheetData sheetId="9">
        <row r="76">
          <cell r="C76">
            <v>39.63875386842804</v>
          </cell>
          <cell r="D76">
            <v>2698.2604647999997</v>
          </cell>
          <cell r="E76">
            <v>13</v>
          </cell>
          <cell r="F76">
            <v>93</v>
          </cell>
          <cell r="G76">
            <v>52589</v>
          </cell>
          <cell r="H76">
            <v>2151976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654.2596733</v>
          </cell>
          <cell r="D56">
            <v>13029.156758700003</v>
          </cell>
          <cell r="E56">
            <v>659</v>
          </cell>
          <cell r="F56">
            <v>17946</v>
          </cell>
        </row>
      </sheetData>
      <sheetData sheetId="3">
        <row r="56">
          <cell r="C56">
            <v>3448.4289922999997</v>
          </cell>
          <cell r="D56">
            <v>40603.943920900005</v>
          </cell>
          <cell r="E56">
            <v>19831</v>
          </cell>
          <cell r="F56">
            <v>144282</v>
          </cell>
        </row>
      </sheetData>
      <sheetData sheetId="6">
        <row r="76">
          <cell r="C76">
            <v>93.0549239</v>
          </cell>
          <cell r="D76">
            <v>1030.4614149</v>
          </cell>
          <cell r="E76">
            <v>0</v>
          </cell>
          <cell r="F76">
            <v>6</v>
          </cell>
          <cell r="G76">
            <v>1962</v>
          </cell>
          <cell r="H76">
            <v>9190</v>
          </cell>
        </row>
      </sheetData>
      <sheetData sheetId="9">
        <row r="76">
          <cell r="C76">
            <v>435.4277628</v>
          </cell>
          <cell r="D76">
            <v>3573.1550299</v>
          </cell>
          <cell r="E76">
            <v>29</v>
          </cell>
          <cell r="F76">
            <v>255</v>
          </cell>
          <cell r="G76">
            <v>484543</v>
          </cell>
          <cell r="H76">
            <v>2160035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5766.011959900001</v>
          </cell>
          <cell r="D56">
            <v>42121.54370640001</v>
          </cell>
          <cell r="E56">
            <v>16450</v>
          </cell>
          <cell r="F56">
            <v>202253</v>
          </cell>
        </row>
      </sheetData>
      <sheetData sheetId="3">
        <row r="56">
          <cell r="C56">
            <v>24417.139490000034</v>
          </cell>
          <cell r="D56">
            <v>248924.57032620002</v>
          </cell>
          <cell r="E56">
            <v>55266</v>
          </cell>
          <cell r="F56">
            <v>536930</v>
          </cell>
        </row>
      </sheetData>
      <sheetData sheetId="6">
        <row r="76">
          <cell r="C76">
            <v>283.28520180000004</v>
          </cell>
          <cell r="D76">
            <v>800.6625261902628</v>
          </cell>
          <cell r="E76">
            <v>35</v>
          </cell>
          <cell r="F76">
            <v>186</v>
          </cell>
          <cell r="G76">
            <v>67339</v>
          </cell>
          <cell r="H76">
            <v>262889</v>
          </cell>
        </row>
      </sheetData>
      <sheetData sheetId="9">
        <row r="76">
          <cell r="C76">
            <v>1928.8451839000002</v>
          </cell>
          <cell r="D76">
            <v>32918.4153337</v>
          </cell>
          <cell r="E76">
            <v>4</v>
          </cell>
          <cell r="F76">
            <v>45</v>
          </cell>
          <cell r="G76">
            <v>1362</v>
          </cell>
          <cell r="H76">
            <v>252300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132.40579</v>
          </cell>
          <cell r="D56">
            <v>212.76225</v>
          </cell>
          <cell r="E56">
            <v>171</v>
          </cell>
          <cell r="F56">
            <v>281</v>
          </cell>
        </row>
      </sheetData>
      <sheetData sheetId="3">
        <row r="56">
          <cell r="C56">
            <v>446.62552</v>
          </cell>
          <cell r="D56">
            <v>5983.45951</v>
          </cell>
          <cell r="E56">
            <v>2936</v>
          </cell>
          <cell r="F56">
            <v>29704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396.38879529999997</v>
          </cell>
          <cell r="D56">
            <v>2866.51361754288</v>
          </cell>
          <cell r="E56">
            <v>207</v>
          </cell>
          <cell r="F56">
            <v>27656</v>
          </cell>
        </row>
      </sheetData>
      <sheetData sheetId="3">
        <row r="56">
          <cell r="C56">
            <v>9554.866986248582</v>
          </cell>
          <cell r="D56">
            <v>135315.79966924858</v>
          </cell>
          <cell r="E56">
            <v>47623</v>
          </cell>
          <cell r="F56">
            <v>892264</v>
          </cell>
        </row>
      </sheetData>
      <sheetData sheetId="6">
        <row r="76">
          <cell r="C76">
            <v>29.077045499999997</v>
          </cell>
          <cell r="D76">
            <v>515.6019035675683</v>
          </cell>
          <cell r="E76">
            <v>0</v>
          </cell>
          <cell r="F76">
            <v>2</v>
          </cell>
          <cell r="G76">
            <v>61</v>
          </cell>
          <cell r="H76">
            <v>1140</v>
          </cell>
        </row>
      </sheetData>
      <sheetData sheetId="9">
        <row r="76">
          <cell r="C76">
            <v>1592.1331554999997</v>
          </cell>
          <cell r="D76">
            <v>29419.20641739889</v>
          </cell>
          <cell r="E76">
            <v>10</v>
          </cell>
          <cell r="F76">
            <v>194</v>
          </cell>
          <cell r="G76">
            <v>17374</v>
          </cell>
          <cell r="H76">
            <v>634140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</sheetNames>
    <sheetDataSet>
      <sheetData sheetId="0">
        <row r="56">
          <cell r="C56">
            <v>2014.278214100002</v>
          </cell>
          <cell r="D56">
            <v>19522.8158991</v>
          </cell>
          <cell r="E56">
            <v>-6</v>
          </cell>
          <cell r="F56">
            <v>1272</v>
          </cell>
        </row>
      </sheetData>
      <sheetData sheetId="1">
        <row r="56">
          <cell r="C56">
            <v>13182.044655400008</v>
          </cell>
          <cell r="D56">
            <v>148587.9293518</v>
          </cell>
          <cell r="E56">
            <v>56777</v>
          </cell>
          <cell r="F56">
            <v>727036</v>
          </cell>
        </row>
      </sheetData>
      <sheetData sheetId="2">
        <row r="76">
          <cell r="C76">
            <v>419.9884261999996</v>
          </cell>
          <cell r="D76">
            <v>3980.8090736000004</v>
          </cell>
          <cell r="E76">
            <v>1</v>
          </cell>
          <cell r="F76">
            <v>29</v>
          </cell>
          <cell r="G76">
            <v>999</v>
          </cell>
          <cell r="H76">
            <v>1484094</v>
          </cell>
        </row>
      </sheetData>
      <sheetData sheetId="3">
        <row r="76">
          <cell r="C76">
            <v>574.8854067000016</v>
          </cell>
          <cell r="D76">
            <v>6852.652955900004</v>
          </cell>
          <cell r="E76">
            <v>34</v>
          </cell>
          <cell r="F76">
            <v>643</v>
          </cell>
          <cell r="G76">
            <v>120932</v>
          </cell>
          <cell r="H76">
            <v>8174428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OMPLIANCE CERTIFICATE "/>
    </sheetNames>
    <sheetDataSet>
      <sheetData sheetId="0">
        <row r="56">
          <cell r="C56">
            <v>3480.7365000000004</v>
          </cell>
          <cell r="D56">
            <v>25989.4320693</v>
          </cell>
          <cell r="E56">
            <v>2316</v>
          </cell>
          <cell r="F56">
            <v>17210</v>
          </cell>
        </row>
      </sheetData>
      <sheetData sheetId="3">
        <row r="56">
          <cell r="C56">
            <v>1785.5454052000002</v>
          </cell>
          <cell r="D56">
            <v>18032.432220500003</v>
          </cell>
          <cell r="E56">
            <v>6396</v>
          </cell>
          <cell r="F56">
            <v>59923</v>
          </cell>
        </row>
      </sheetData>
      <sheetData sheetId="6">
        <row r="76">
          <cell r="C76">
            <v>592.0598613</v>
          </cell>
          <cell r="D76">
            <v>4345.607176874847</v>
          </cell>
          <cell r="E76">
            <v>0</v>
          </cell>
          <cell r="F76">
            <v>4</v>
          </cell>
          <cell r="G76">
            <v>13927</v>
          </cell>
          <cell r="H76">
            <v>36687</v>
          </cell>
        </row>
      </sheetData>
      <sheetData sheetId="9">
        <row r="76">
          <cell r="C76">
            <v>7.1255498</v>
          </cell>
          <cell r="D76">
            <v>1780.2345656890514</v>
          </cell>
          <cell r="E76">
            <v>3</v>
          </cell>
          <cell r="F76">
            <v>51</v>
          </cell>
          <cell r="G76">
            <v>11240</v>
          </cell>
          <cell r="H76">
            <v>191222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6709.193659999993</v>
          </cell>
          <cell r="D56">
            <v>48650.39771049999</v>
          </cell>
          <cell r="E56">
            <v>7434</v>
          </cell>
          <cell r="F56">
            <v>64997</v>
          </cell>
        </row>
      </sheetData>
      <sheetData sheetId="3">
        <row r="56">
          <cell r="C56">
            <v>12860.998669999997</v>
          </cell>
          <cell r="D56">
            <v>175832.0514809</v>
          </cell>
          <cell r="E56">
            <v>146247</v>
          </cell>
          <cell r="F56">
            <v>1634072</v>
          </cell>
        </row>
      </sheetData>
      <sheetData sheetId="6">
        <row r="76">
          <cell r="C76">
            <v>444.61988969855383</v>
          </cell>
          <cell r="D76">
            <v>2920.8070639063712</v>
          </cell>
          <cell r="E76">
            <v>18</v>
          </cell>
          <cell r="F76">
            <v>187</v>
          </cell>
          <cell r="G76">
            <v>10745</v>
          </cell>
          <cell r="H76">
            <v>579536</v>
          </cell>
        </row>
      </sheetData>
      <sheetData sheetId="9">
        <row r="76">
          <cell r="C76">
            <v>110.7335381921925</v>
          </cell>
          <cell r="D76">
            <v>9860.703055924534</v>
          </cell>
          <cell r="E76">
            <v>6</v>
          </cell>
          <cell r="F76">
            <v>121</v>
          </cell>
          <cell r="G76">
            <v>9311</v>
          </cell>
          <cell r="H76">
            <v>156803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INSP "/>
    </sheetNames>
    <sheetDataSet>
      <sheetData sheetId="0">
        <row r="56">
          <cell r="C56">
            <v>108538.37000000011</v>
          </cell>
          <cell r="D56">
            <v>2450241.18</v>
          </cell>
          <cell r="E56">
            <v>191085</v>
          </cell>
          <cell r="F56">
            <v>4071768</v>
          </cell>
        </row>
      </sheetData>
      <sheetData sheetId="3">
        <row r="56">
          <cell r="C56">
            <v>118730.23000000001</v>
          </cell>
          <cell r="D56">
            <v>1926570.7500000002</v>
          </cell>
          <cell r="E56">
            <v>3050941</v>
          </cell>
          <cell r="F56">
            <v>25360881</v>
          </cell>
        </row>
      </sheetData>
      <sheetData sheetId="6">
        <row r="76">
          <cell r="C76">
            <v>230241.1083999999</v>
          </cell>
          <cell r="D76">
            <v>1849072.8784</v>
          </cell>
          <cell r="E76">
            <v>-2494</v>
          </cell>
          <cell r="F76">
            <v>15087</v>
          </cell>
          <cell r="G76">
            <v>-10087192</v>
          </cell>
          <cell r="H76">
            <v>18539976</v>
          </cell>
        </row>
      </sheetData>
      <sheetData sheetId="9">
        <row r="76">
          <cell r="C76">
            <v>141119.46975000005</v>
          </cell>
          <cell r="D76">
            <v>1086275.7347500003</v>
          </cell>
          <cell r="E76">
            <v>4363</v>
          </cell>
          <cell r="F76">
            <v>4987</v>
          </cell>
          <cell r="G76">
            <v>12264393</v>
          </cell>
          <cell r="H76">
            <v>13062194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76.538513</v>
          </cell>
          <cell r="D56">
            <v>475.33639290471353</v>
          </cell>
          <cell r="E56">
            <v>103</v>
          </cell>
          <cell r="F56">
            <v>2995</v>
          </cell>
        </row>
      </sheetData>
      <sheetData sheetId="3">
        <row r="56">
          <cell r="C56">
            <v>2320.739877616491</v>
          </cell>
          <cell r="D56">
            <v>28693.19096765541</v>
          </cell>
          <cell r="E56">
            <v>13325</v>
          </cell>
          <cell r="F56">
            <v>133324</v>
          </cell>
        </row>
      </sheetData>
      <sheetData sheetId="6">
        <row r="76">
          <cell r="C76">
            <v>176.9049568999999</v>
          </cell>
          <cell r="D76">
            <v>1727.3482400227558</v>
          </cell>
          <cell r="E76">
            <v>0</v>
          </cell>
          <cell r="F76">
            <v>3</v>
          </cell>
          <cell r="G76">
            <v>749</v>
          </cell>
          <cell r="H76">
            <v>9245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26342.6021881</v>
          </cell>
          <cell r="D56">
            <v>153535.7254269</v>
          </cell>
          <cell r="E56">
            <v>18192</v>
          </cell>
          <cell r="F56">
            <v>98253</v>
          </cell>
        </row>
      </sheetData>
      <sheetData sheetId="3">
        <row r="56">
          <cell r="C56">
            <v>20050.028668000014</v>
          </cell>
          <cell r="D56">
            <v>322314.07322859997</v>
          </cell>
          <cell r="E56">
            <v>79752</v>
          </cell>
          <cell r="F56">
            <v>1116551</v>
          </cell>
        </row>
      </sheetData>
      <sheetData sheetId="6">
        <row r="76">
          <cell r="C76">
            <v>2108.8419547999993</v>
          </cell>
          <cell r="D76">
            <v>21424.9901054</v>
          </cell>
          <cell r="E76">
            <v>11</v>
          </cell>
          <cell r="F76">
            <v>137</v>
          </cell>
          <cell r="G76">
            <v>124552</v>
          </cell>
          <cell r="H76">
            <v>2087087</v>
          </cell>
        </row>
      </sheetData>
      <sheetData sheetId="9">
        <row r="76">
          <cell r="C76">
            <v>2828.496338500051</v>
          </cell>
          <cell r="D76">
            <v>73779.15527199999</v>
          </cell>
          <cell r="E76">
            <v>3</v>
          </cell>
          <cell r="F76">
            <v>35</v>
          </cell>
          <cell r="G76">
            <v>9273</v>
          </cell>
          <cell r="H76">
            <v>503418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 "/>
      <sheetName val="GSP(R) "/>
      <sheetName val="GSP(S)"/>
      <sheetName val="GNSP "/>
      <sheetName val="GNSP(R) "/>
      <sheetName val="GNSP(S)"/>
      <sheetName val="NEWPRODUCTS"/>
    </sheetNames>
    <sheetDataSet>
      <sheetData sheetId="0">
        <row r="56">
          <cell r="C56">
            <v>2241.6099999999997</v>
          </cell>
          <cell r="D56">
            <v>27742.54</v>
          </cell>
          <cell r="E56">
            <v>2685</v>
          </cell>
          <cell r="F56">
            <v>31989</v>
          </cell>
        </row>
      </sheetData>
      <sheetData sheetId="3">
        <row r="56">
          <cell r="C56">
            <v>737.24</v>
          </cell>
          <cell r="D56">
            <v>14084.01</v>
          </cell>
          <cell r="E56">
            <v>6119</v>
          </cell>
          <cell r="F56">
            <v>71355</v>
          </cell>
        </row>
      </sheetData>
      <sheetData sheetId="6">
        <row r="76">
          <cell r="C76">
            <v>1043.13433</v>
          </cell>
          <cell r="D76">
            <v>7612.02999</v>
          </cell>
          <cell r="E76">
            <v>0</v>
          </cell>
          <cell r="F76">
            <v>1</v>
          </cell>
          <cell r="G76">
            <v>38128</v>
          </cell>
          <cell r="H76">
            <v>307280</v>
          </cell>
        </row>
      </sheetData>
      <sheetData sheetId="9">
        <row r="76">
          <cell r="C76">
            <v>1.10028</v>
          </cell>
          <cell r="D76">
            <v>368.03602</v>
          </cell>
          <cell r="E76">
            <v>0</v>
          </cell>
          <cell r="F76">
            <v>7</v>
          </cell>
          <cell r="G76">
            <v>692</v>
          </cell>
          <cell r="H76">
            <v>389334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246.17158170000002</v>
          </cell>
          <cell r="D56">
            <v>1449.5363896</v>
          </cell>
          <cell r="E56">
            <v>340</v>
          </cell>
          <cell r="F56">
            <v>2179</v>
          </cell>
        </row>
      </sheetData>
      <sheetData sheetId="3">
        <row r="56">
          <cell r="C56">
            <v>5950.868515699999</v>
          </cell>
          <cell r="D56">
            <v>51430.824732299996</v>
          </cell>
          <cell r="E56">
            <v>26293</v>
          </cell>
          <cell r="F56">
            <v>227886</v>
          </cell>
        </row>
      </sheetData>
      <sheetData sheetId="6">
        <row r="76">
          <cell r="C76">
            <v>28.31612</v>
          </cell>
          <cell r="D76">
            <v>675.1239230000001</v>
          </cell>
          <cell r="E76">
            <v>0</v>
          </cell>
          <cell r="F76">
            <v>0</v>
          </cell>
          <cell r="G76">
            <v>68</v>
          </cell>
          <cell r="H76">
            <v>1307</v>
          </cell>
        </row>
      </sheetData>
      <sheetData sheetId="9">
        <row r="76">
          <cell r="C76">
            <v>0</v>
          </cell>
          <cell r="D76">
            <v>24.8762</v>
          </cell>
          <cell r="E76">
            <v>0</v>
          </cell>
          <cell r="F76">
            <v>0</v>
          </cell>
          <cell r="G76">
            <v>0</v>
          </cell>
          <cell r="H76">
            <v>138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5234.10966</v>
          </cell>
          <cell r="D56">
            <v>11378.52283</v>
          </cell>
          <cell r="E56">
            <v>3951</v>
          </cell>
          <cell r="F56">
            <v>9898</v>
          </cell>
        </row>
      </sheetData>
      <sheetData sheetId="3">
        <row r="56">
          <cell r="C56">
            <v>3377.8403488</v>
          </cell>
          <cell r="D56">
            <v>61562.5952323</v>
          </cell>
          <cell r="E56">
            <v>12864</v>
          </cell>
          <cell r="F56">
            <v>211974</v>
          </cell>
        </row>
      </sheetData>
      <sheetData sheetId="6">
        <row r="76">
          <cell r="C76">
            <v>1061.030251577037</v>
          </cell>
          <cell r="D76">
            <v>9826.512596819797</v>
          </cell>
          <cell r="E76">
            <v>1</v>
          </cell>
          <cell r="F76">
            <v>5</v>
          </cell>
          <cell r="G76">
            <v>31947</v>
          </cell>
          <cell r="H76">
            <v>423417</v>
          </cell>
        </row>
      </sheetData>
      <sheetData sheetId="9">
        <row r="76">
          <cell r="C76">
            <v>919.161275044895</v>
          </cell>
          <cell r="D76">
            <v>12953.175119110978</v>
          </cell>
          <cell r="E76">
            <v>46</v>
          </cell>
          <cell r="F76">
            <v>592</v>
          </cell>
          <cell r="G76">
            <v>78506</v>
          </cell>
          <cell r="H76">
            <v>1320069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1805.1301334999998</v>
          </cell>
          <cell r="D56">
            <v>14580.9944555</v>
          </cell>
          <cell r="E56">
            <v>1496</v>
          </cell>
          <cell r="F56">
            <v>16060</v>
          </cell>
        </row>
      </sheetData>
      <sheetData sheetId="3">
        <row r="56">
          <cell r="C56">
            <v>1551.7075405</v>
          </cell>
          <cell r="D56">
            <v>21240.102207400003</v>
          </cell>
          <cell r="E56">
            <v>5913</v>
          </cell>
          <cell r="F56">
            <v>75533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180.04165812749855</v>
          </cell>
          <cell r="D76">
            <v>822.8434208074939</v>
          </cell>
          <cell r="E76">
            <v>0</v>
          </cell>
          <cell r="F76">
            <v>11</v>
          </cell>
          <cell r="G76">
            <v>66753</v>
          </cell>
          <cell r="H76">
            <v>606993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0">
        <row r="56">
          <cell r="C56">
            <v>306.44</v>
          </cell>
          <cell r="D56">
            <v>3384.6995000000006</v>
          </cell>
          <cell r="E56">
            <v>701</v>
          </cell>
          <cell r="F56">
            <v>7634</v>
          </cell>
        </row>
      </sheetData>
      <sheetData sheetId="3">
        <row r="56">
          <cell r="C56">
            <v>365.5471377999999</v>
          </cell>
          <cell r="D56">
            <v>3900.3593175000005</v>
          </cell>
          <cell r="E56">
            <v>4773</v>
          </cell>
          <cell r="F56">
            <v>46551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0.76783</v>
          </cell>
          <cell r="D76">
            <v>1.44928</v>
          </cell>
          <cell r="E76">
            <v>2</v>
          </cell>
          <cell r="F76">
            <v>3</v>
          </cell>
          <cell r="G76">
            <v>262</v>
          </cell>
          <cell r="H76">
            <v>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2"/>
  <sheetViews>
    <sheetView tabSelected="1" zoomScale="120" zoomScaleNormal="120" workbookViewId="0" topLeftCell="A1">
      <pane xSplit="2" ySplit="3" topLeftCell="C101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K137" sqref="K137"/>
    </sheetView>
  </sheetViews>
  <sheetFormatPr defaultColWidth="9.140625" defaultRowHeight="12.75"/>
  <cols>
    <col min="1" max="1" width="6.421875" style="15" customWidth="1"/>
    <col min="2" max="2" width="30.421875" style="15" bestFit="1" customWidth="1"/>
    <col min="3" max="3" width="13.7109375" style="15" customWidth="1"/>
    <col min="4" max="5" width="19.28125" style="15" bestFit="1" customWidth="1"/>
    <col min="6" max="6" width="14.140625" style="15" bestFit="1" customWidth="1"/>
    <col min="7" max="8" width="19.28125" style="15" bestFit="1" customWidth="1"/>
    <col min="9" max="9" width="14.140625" style="15" bestFit="1" customWidth="1"/>
    <col min="10" max="11" width="19.28125" style="15" bestFit="1" customWidth="1"/>
    <col min="12" max="12" width="12.8515625" style="15" bestFit="1" customWidth="1"/>
    <col min="13" max="13" width="9.7109375" style="15" bestFit="1" customWidth="1"/>
    <col min="14" max="16384" width="9.140625" style="15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36" customHeight="1">
      <c r="A2" s="6" t="s">
        <v>2</v>
      </c>
      <c r="B2" s="7" t="s">
        <v>3</v>
      </c>
      <c r="C2" s="8" t="s">
        <v>4</v>
      </c>
      <c r="D2" s="8"/>
      <c r="E2" s="8"/>
      <c r="F2" s="8" t="s">
        <v>5</v>
      </c>
      <c r="G2" s="8"/>
      <c r="H2" s="8"/>
      <c r="I2" s="9" t="s">
        <v>6</v>
      </c>
      <c r="J2" s="9"/>
      <c r="K2" s="10"/>
    </row>
    <row r="3" spans="1:11" ht="13.5" customHeight="1" thickBot="1">
      <c r="A3" s="11"/>
      <c r="B3" s="12"/>
      <c r="C3" s="13" t="s">
        <v>7</v>
      </c>
      <c r="D3" s="14" t="s">
        <v>8</v>
      </c>
      <c r="E3" s="14" t="s">
        <v>9</v>
      </c>
      <c r="F3" s="13" t="s">
        <v>7</v>
      </c>
      <c r="G3" s="14" t="s">
        <v>8</v>
      </c>
      <c r="H3" s="14" t="s">
        <v>9</v>
      </c>
      <c r="I3" s="13" t="s">
        <v>7</v>
      </c>
      <c r="J3" s="14" t="s">
        <v>8</v>
      </c>
      <c r="K3" s="14" t="s">
        <v>9</v>
      </c>
    </row>
    <row r="4" spans="1:11" ht="13.5">
      <c r="A4" s="16">
        <v>1</v>
      </c>
      <c r="B4" s="17" t="s">
        <v>10</v>
      </c>
      <c r="C4" s="18"/>
      <c r="D4" s="18"/>
      <c r="E4" s="19"/>
      <c r="F4" s="20"/>
      <c r="G4" s="20"/>
      <c r="H4" s="20"/>
      <c r="I4" s="20"/>
      <c r="J4" s="20"/>
      <c r="K4" s="20"/>
    </row>
    <row r="5" spans="1:11" ht="13.5">
      <c r="A5" s="21"/>
      <c r="B5" s="22" t="s">
        <v>11</v>
      </c>
      <c r="C5" s="23">
        <f>'[15]ISP'!$C$56/100</f>
        <v>48.89869650000001</v>
      </c>
      <c r="D5" s="23">
        <f>'[15]ISP'!$D$56/100</f>
        <v>662.166086903</v>
      </c>
      <c r="E5" s="23">
        <v>422.1738015145969</v>
      </c>
      <c r="F5" s="24">
        <f>'[15]ISP'!$E$56</f>
        <v>6834</v>
      </c>
      <c r="G5" s="24">
        <f>'[15]ISP'!$F$56</f>
        <v>88038</v>
      </c>
      <c r="H5" s="24">
        <v>76572</v>
      </c>
      <c r="I5" s="24"/>
      <c r="J5" s="24"/>
      <c r="K5" s="24"/>
    </row>
    <row r="6" spans="1:11" ht="13.5">
      <c r="A6" s="21"/>
      <c r="B6" s="22" t="s">
        <v>12</v>
      </c>
      <c r="C6" s="23">
        <f>'[15]INSP'!$C$56/100</f>
        <v>141.4464877647</v>
      </c>
      <c r="D6" s="23">
        <f>'[15]INSP'!$D$56/100</f>
        <v>1566.9626062810003</v>
      </c>
      <c r="E6" s="23">
        <v>2525.2084093445746</v>
      </c>
      <c r="F6" s="24">
        <f>'[15]INSP'!$E$56</f>
        <v>144542</v>
      </c>
      <c r="G6" s="24">
        <f>'[15]INSP'!$F$56</f>
        <v>1254577</v>
      </c>
      <c r="H6" s="24">
        <v>1823608</v>
      </c>
      <c r="I6" s="24"/>
      <c r="J6" s="24"/>
      <c r="K6" s="24"/>
    </row>
    <row r="7" spans="1:11" ht="13.5">
      <c r="A7" s="21"/>
      <c r="B7" s="22" t="s">
        <v>13</v>
      </c>
      <c r="C7" s="23">
        <f>'[15]GSP'!$C$76/100</f>
        <v>79.38800808663915</v>
      </c>
      <c r="D7" s="23">
        <f>'[15]GSP'!$D$76/100</f>
        <v>262.48937057000876</v>
      </c>
      <c r="E7" s="23">
        <v>48.40803657406049</v>
      </c>
      <c r="F7" s="24">
        <f>'[15]GSP'!$E$76</f>
        <v>12</v>
      </c>
      <c r="G7" s="24">
        <f>'[15]GSP'!$F$76</f>
        <v>70</v>
      </c>
      <c r="H7" s="24">
        <v>8</v>
      </c>
      <c r="I7" s="24">
        <f>'[15]GSP'!$G$76</f>
        <v>15585</v>
      </c>
      <c r="J7" s="24">
        <f>'[15]GSP'!$H$76</f>
        <v>142055</v>
      </c>
      <c r="K7" s="24">
        <v>64604</v>
      </c>
    </row>
    <row r="8" spans="1:11" ht="13.5">
      <c r="A8" s="21"/>
      <c r="B8" s="22" t="s">
        <v>14</v>
      </c>
      <c r="C8" s="23">
        <f>'[15]GNSP'!$C$76/100</f>
        <v>43.88275503021705</v>
      </c>
      <c r="D8" s="23">
        <f>'[15]GNSP'!$D$76/100</f>
        <v>399.26747922497356</v>
      </c>
      <c r="E8" s="23">
        <v>334.7670750222948</v>
      </c>
      <c r="F8" s="24">
        <f>'[15]GNSP'!$E$76</f>
        <v>76</v>
      </c>
      <c r="G8" s="24">
        <f>'[15]GNSP'!$F$76</f>
        <v>1295</v>
      </c>
      <c r="H8" s="24">
        <v>909</v>
      </c>
      <c r="I8" s="24">
        <f>'[15]GNSP'!$G$76</f>
        <v>653495</v>
      </c>
      <c r="J8" s="24">
        <f>'[15]GNSP'!$H$76</f>
        <v>18612825</v>
      </c>
      <c r="K8" s="24">
        <v>16211754</v>
      </c>
    </row>
    <row r="9" spans="1:11" ht="13.5">
      <c r="A9" s="21">
        <v>2</v>
      </c>
      <c r="B9" s="25" t="s">
        <v>15</v>
      </c>
      <c r="C9" s="26"/>
      <c r="D9" s="26"/>
      <c r="E9" s="26"/>
      <c r="F9" s="27"/>
      <c r="G9" s="27"/>
      <c r="H9" s="27"/>
      <c r="I9" s="27"/>
      <c r="J9" s="27"/>
      <c r="K9" s="27"/>
    </row>
    <row r="10" spans="1:11" ht="13.5">
      <c r="A10" s="21"/>
      <c r="B10" s="22" t="s">
        <v>11</v>
      </c>
      <c r="C10" s="23">
        <f>'[6]ISP'!$C$56/100</f>
        <v>2.461715817</v>
      </c>
      <c r="D10" s="23">
        <f>'[6]ISP'!$D$56/100</f>
        <v>14.495363895999999</v>
      </c>
      <c r="E10" s="23">
        <v>6.921568891999999</v>
      </c>
      <c r="F10" s="24">
        <f>'[6]ISP'!$E$56</f>
        <v>340</v>
      </c>
      <c r="G10" s="24">
        <f>'[6]ISP'!$F$56</f>
        <v>2179</v>
      </c>
      <c r="H10" s="24">
        <v>996</v>
      </c>
      <c r="I10" s="24"/>
      <c r="J10" s="24"/>
      <c r="K10" s="24"/>
    </row>
    <row r="11" spans="1:11" ht="13.5">
      <c r="A11" s="21"/>
      <c r="B11" s="22" t="s">
        <v>12</v>
      </c>
      <c r="C11" s="23">
        <f>'[6]INSP'!$C$56/100</f>
        <v>59.50868515699999</v>
      </c>
      <c r="D11" s="23">
        <f>'[6]INSP'!$D$56/100</f>
        <v>514.3082473229999</v>
      </c>
      <c r="E11" s="23">
        <v>521.8923944700001</v>
      </c>
      <c r="F11" s="24">
        <f>'[6]INSP'!$E$56</f>
        <v>26293</v>
      </c>
      <c r="G11" s="24">
        <f>'[6]INSP'!$F$56</f>
        <v>227886</v>
      </c>
      <c r="H11" s="24">
        <v>247240</v>
      </c>
      <c r="I11" s="24"/>
      <c r="J11" s="24"/>
      <c r="K11" s="24"/>
    </row>
    <row r="12" spans="1:11" ht="13.5">
      <c r="A12" s="21"/>
      <c r="B12" s="22" t="s">
        <v>13</v>
      </c>
      <c r="C12" s="23">
        <f>'[6]GSP'!$C$76/100</f>
        <v>0.2831612</v>
      </c>
      <c r="D12" s="23">
        <f>'[6]GSP'!$D$76/100</f>
        <v>6.751239230000001</v>
      </c>
      <c r="E12" s="23">
        <v>7.795353715999999</v>
      </c>
      <c r="F12" s="24">
        <f>'[6]GSP'!$E$76</f>
        <v>0</v>
      </c>
      <c r="G12" s="24">
        <f>'[6]GSP'!$F$76</f>
        <v>0</v>
      </c>
      <c r="H12" s="24">
        <v>0</v>
      </c>
      <c r="I12" s="24">
        <f>'[6]GSP'!$G$76</f>
        <v>68</v>
      </c>
      <c r="J12" s="24">
        <f>'[6]GSP'!$H$76</f>
        <v>1307</v>
      </c>
      <c r="K12" s="24">
        <v>1961</v>
      </c>
    </row>
    <row r="13" spans="1:11" ht="13.5">
      <c r="A13" s="21"/>
      <c r="B13" s="22" t="s">
        <v>14</v>
      </c>
      <c r="C13" s="23">
        <f>'[6]GNSP'!$C$76/100</f>
        <v>0</v>
      </c>
      <c r="D13" s="23">
        <f>'[6]GNSP'!$D$76/100</f>
        <v>0.248762</v>
      </c>
      <c r="E13" s="23">
        <v>0.23646150000000002</v>
      </c>
      <c r="F13" s="24">
        <f>'[6]GNSP'!$E$76</f>
        <v>0</v>
      </c>
      <c r="G13" s="24">
        <f>'[6]GNSP'!$F$76</f>
        <v>0</v>
      </c>
      <c r="H13" s="24">
        <v>0</v>
      </c>
      <c r="I13" s="24">
        <f>'[6]GNSP'!$G$76</f>
        <v>0</v>
      </c>
      <c r="J13" s="24">
        <f>'[6]GNSP'!$H$76</f>
        <v>138</v>
      </c>
      <c r="K13" s="24">
        <v>4545</v>
      </c>
    </row>
    <row r="14" spans="1:11" ht="13.5">
      <c r="A14" s="21">
        <v>3</v>
      </c>
      <c r="B14" s="25" t="s">
        <v>16</v>
      </c>
      <c r="C14" s="26"/>
      <c r="D14" s="26"/>
      <c r="E14" s="26"/>
      <c r="F14" s="27"/>
      <c r="G14" s="27"/>
      <c r="H14" s="27"/>
      <c r="I14" s="27"/>
      <c r="J14" s="27"/>
      <c r="K14" s="27"/>
    </row>
    <row r="15" spans="1:11" ht="13.5">
      <c r="A15" s="21"/>
      <c r="B15" s="22" t="s">
        <v>11</v>
      </c>
      <c r="C15" s="23">
        <f>'[22]ISP'!$C$56/100</f>
        <v>67.09193659999993</v>
      </c>
      <c r="D15" s="23">
        <f>'[22]ISP'!$D$56/100</f>
        <v>486.5039771049999</v>
      </c>
      <c r="E15" s="23">
        <v>190.04876731000002</v>
      </c>
      <c r="F15" s="24">
        <f>'[22]ISP'!$E$56</f>
        <v>7434</v>
      </c>
      <c r="G15" s="24">
        <f>'[22]ISP'!$F$56</f>
        <v>64997</v>
      </c>
      <c r="H15" s="24">
        <v>36799</v>
      </c>
      <c r="I15" s="24"/>
      <c r="J15" s="24"/>
      <c r="K15" s="24"/>
    </row>
    <row r="16" spans="1:11" ht="13.5">
      <c r="A16" s="21"/>
      <c r="B16" s="22" t="s">
        <v>12</v>
      </c>
      <c r="C16" s="28">
        <f>'[22]INSP'!$C$56/100</f>
        <v>128.60998669999998</v>
      </c>
      <c r="D16" s="28">
        <f>'[22]INSP'!$D$56/100</f>
        <v>1758.320514809</v>
      </c>
      <c r="E16" s="28">
        <v>2372.8834137030003</v>
      </c>
      <c r="F16" s="29">
        <f>'[22]INSP'!$E$56</f>
        <v>146247</v>
      </c>
      <c r="G16" s="29">
        <f>'[22]INSP'!$F$56</f>
        <v>1634072</v>
      </c>
      <c r="H16" s="29">
        <v>1945025</v>
      </c>
      <c r="I16" s="29"/>
      <c r="J16" s="29"/>
      <c r="K16" s="29"/>
    </row>
    <row r="17" spans="1:11" ht="13.5">
      <c r="A17" s="21"/>
      <c r="B17" s="22" t="s">
        <v>13</v>
      </c>
      <c r="C17" s="23">
        <f>'[22]GSP'!$C$76/100</f>
        <v>4.446198896985538</v>
      </c>
      <c r="D17" s="23">
        <f>'[22]GSP'!$D$76/100</f>
        <v>29.208070639063713</v>
      </c>
      <c r="E17" s="23">
        <v>95.8344736331515</v>
      </c>
      <c r="F17" s="24">
        <f>'[22]GSP'!$E$76</f>
        <v>18</v>
      </c>
      <c r="G17" s="24">
        <f>'[22]GSP'!$F$76</f>
        <v>187</v>
      </c>
      <c r="H17" s="24">
        <v>13</v>
      </c>
      <c r="I17" s="24">
        <f>'[22]GSP'!$G$76</f>
        <v>10745</v>
      </c>
      <c r="J17" s="24">
        <f>'[22]GSP'!$H$76</f>
        <v>579536</v>
      </c>
      <c r="K17" s="24">
        <v>6632</v>
      </c>
    </row>
    <row r="18" spans="1:11" ht="13.5">
      <c r="A18" s="21"/>
      <c r="B18" s="22" t="s">
        <v>14</v>
      </c>
      <c r="C18" s="23">
        <f>'[22]GNSP'!$C$76/100</f>
        <v>1.107335381921925</v>
      </c>
      <c r="D18" s="23">
        <f>'[22]GNSP'!$D$76/100</f>
        <v>98.60703055924535</v>
      </c>
      <c r="E18" s="23">
        <v>117.39623907569847</v>
      </c>
      <c r="F18" s="24">
        <f>'[22]GNSP'!$E$76</f>
        <v>6</v>
      </c>
      <c r="G18" s="24">
        <f>'[22]GNSP'!$F$76</f>
        <v>121</v>
      </c>
      <c r="H18" s="24">
        <v>417</v>
      </c>
      <c r="I18" s="24">
        <f>'[22]GNSP'!$G$76</f>
        <v>9311</v>
      </c>
      <c r="J18" s="24">
        <f>'[22]GNSP'!$H$76</f>
        <v>156803</v>
      </c>
      <c r="K18" s="24">
        <v>777518</v>
      </c>
    </row>
    <row r="19" spans="1:11" ht="13.5">
      <c r="A19" s="21">
        <v>4</v>
      </c>
      <c r="B19" s="25" t="s">
        <v>17</v>
      </c>
      <c r="C19" s="26"/>
      <c r="D19" s="26"/>
      <c r="E19" s="26"/>
      <c r="F19" s="27"/>
      <c r="G19" s="27"/>
      <c r="H19" s="27"/>
      <c r="I19" s="27"/>
      <c r="J19" s="27"/>
      <c r="K19" s="27"/>
    </row>
    <row r="20" spans="1:11" ht="13.5">
      <c r="A20" s="21"/>
      <c r="B20" s="22" t="s">
        <v>11</v>
      </c>
      <c r="C20" s="23">
        <f>'[11]ISP'!$C$56/100</f>
        <v>242.41669934799992</v>
      </c>
      <c r="D20" s="23">
        <f>'[11]ISP'!$D$56/100</f>
        <v>1416.19894973</v>
      </c>
      <c r="E20" s="23">
        <v>425.42792372400027</v>
      </c>
      <c r="F20" s="24">
        <f>'[11]ISP'!$E$56</f>
        <v>20301</v>
      </c>
      <c r="G20" s="24">
        <f>'[11]ISP'!$F$56</f>
        <v>127298</v>
      </c>
      <c r="H20" s="24">
        <v>65691</v>
      </c>
      <c r="I20" s="24"/>
      <c r="J20" s="24"/>
      <c r="K20" s="24"/>
    </row>
    <row r="21" spans="1:11" ht="13.5">
      <c r="A21" s="21"/>
      <c r="B21" s="22" t="s">
        <v>12</v>
      </c>
      <c r="C21" s="23">
        <f>'[11]INSP'!$C$56/100</f>
        <v>245.9655167099988</v>
      </c>
      <c r="D21" s="23">
        <f>'[11]INSP'!$D$56/100</f>
        <v>2445.7143719119977</v>
      </c>
      <c r="E21" s="23">
        <v>3212.2224531649995</v>
      </c>
      <c r="F21" s="24">
        <f>'[11]INSP'!$E$56</f>
        <v>75387</v>
      </c>
      <c r="G21" s="24">
        <f>'[11]INSP'!$F$56</f>
        <v>653316</v>
      </c>
      <c r="H21" s="24">
        <v>1103518</v>
      </c>
      <c r="I21" s="24"/>
      <c r="J21" s="24"/>
      <c r="K21" s="24"/>
    </row>
    <row r="22" spans="1:11" ht="13.5">
      <c r="A22" s="21"/>
      <c r="B22" s="22" t="s">
        <v>13</v>
      </c>
      <c r="C22" s="23">
        <f>'[11]GSP'!$C$76/100</f>
        <v>34.33413429900009</v>
      </c>
      <c r="D22" s="23">
        <f>'[11]GSP'!$D$76/100</f>
        <v>1571.0426737609998</v>
      </c>
      <c r="E22" s="23">
        <v>176.31209829899998</v>
      </c>
      <c r="F22" s="24">
        <f>'[11]GSP'!$E$76</f>
        <v>10</v>
      </c>
      <c r="G22" s="24">
        <f>'[11]GSP'!$F$76</f>
        <v>105</v>
      </c>
      <c r="H22" s="24">
        <v>3</v>
      </c>
      <c r="I22" s="24">
        <f>'[11]GSP'!$G$76</f>
        <v>29186</v>
      </c>
      <c r="J22" s="24">
        <f>'[11]GSP'!$H$76</f>
        <v>331243</v>
      </c>
      <c r="K22" s="24">
        <v>77528</v>
      </c>
    </row>
    <row r="23" spans="1:11" ht="13.5">
      <c r="A23" s="21"/>
      <c r="B23" s="22" t="s">
        <v>14</v>
      </c>
      <c r="C23" s="23">
        <f>'[11]GNSP'!$C$76/100</f>
        <v>47.62412412999995</v>
      </c>
      <c r="D23" s="23">
        <f>'[11]GNSP'!$D$76/100</f>
        <v>412.35137859499997</v>
      </c>
      <c r="E23" s="23">
        <v>1452.1204786209998</v>
      </c>
      <c r="F23" s="24">
        <f>'[11]GNSP'!$E$76</f>
        <v>3</v>
      </c>
      <c r="G23" s="24">
        <f>'[11]GNSP'!$F$76</f>
        <v>52</v>
      </c>
      <c r="H23" s="24">
        <v>110</v>
      </c>
      <c r="I23" s="24">
        <f>'[11]GNSP'!$G$76</f>
        <v>47056</v>
      </c>
      <c r="J23" s="24">
        <f>'[11]GNSP'!$H$76</f>
        <v>723255</v>
      </c>
      <c r="K23" s="24">
        <v>1292074</v>
      </c>
    </row>
    <row r="24" spans="1:11" ht="13.5">
      <c r="A24" s="21">
        <v>5</v>
      </c>
      <c r="B24" s="25" t="s">
        <v>18</v>
      </c>
      <c r="C24" s="26"/>
      <c r="D24" s="26"/>
      <c r="E24" s="26"/>
      <c r="F24" s="27"/>
      <c r="G24" s="27"/>
      <c r="H24" s="27"/>
      <c r="I24" s="27"/>
      <c r="J24" s="27"/>
      <c r="K24" s="27"/>
    </row>
    <row r="25" spans="1:11" ht="13.5">
      <c r="A25" s="21"/>
      <c r="B25" s="22" t="s">
        <v>11</v>
      </c>
      <c r="C25" s="28">
        <f>'[14]ISP'!$C$56/100</f>
        <v>10.2701708</v>
      </c>
      <c r="D25" s="28">
        <f>'[14]ISP'!$D$56/100</f>
        <v>159.42946750000002</v>
      </c>
      <c r="E25" s="28">
        <v>17.2355847</v>
      </c>
      <c r="F25" s="29">
        <f>'[14]ISP'!$E$56</f>
        <v>935</v>
      </c>
      <c r="G25" s="29">
        <f>'[14]ISP'!$F$56</f>
        <v>19026</v>
      </c>
      <c r="H25" s="29">
        <v>3365</v>
      </c>
      <c r="I25" s="29"/>
      <c r="J25" s="29"/>
      <c r="K25" s="29"/>
    </row>
    <row r="26" spans="1:11" ht="13.5">
      <c r="A26" s="21"/>
      <c r="B26" s="22" t="s">
        <v>12</v>
      </c>
      <c r="C26" s="23">
        <f>'[14]INSP'!$C$56/100</f>
        <v>80.1612303</v>
      </c>
      <c r="D26" s="23">
        <f>'[14]INSP'!$D$56/100</f>
        <v>796.543836773</v>
      </c>
      <c r="E26" s="23">
        <v>912.7587679840002</v>
      </c>
      <c r="F26" s="24">
        <f>'[14]INSP'!$E$56</f>
        <v>37787</v>
      </c>
      <c r="G26" s="24">
        <f>'[14]INSP'!$F$56</f>
        <v>478232</v>
      </c>
      <c r="H26" s="24">
        <v>598776</v>
      </c>
      <c r="I26" s="24"/>
      <c r="J26" s="24"/>
      <c r="K26" s="24"/>
    </row>
    <row r="27" spans="1:11" ht="13.5">
      <c r="A27" s="21"/>
      <c r="B27" s="22" t="s">
        <v>13</v>
      </c>
      <c r="C27" s="23">
        <f>'[14]GSP'!$C$76/100</f>
        <v>4.793765790999999</v>
      </c>
      <c r="D27" s="23">
        <f>'[14]GSP'!$D$76/100</f>
        <v>35.27416711799941</v>
      </c>
      <c r="E27" s="23">
        <v>23.816069155</v>
      </c>
      <c r="F27" s="24">
        <f>'[14]GSP'!$E$76</f>
        <v>0</v>
      </c>
      <c r="G27" s="24">
        <f>'[14]GSP'!$F$76</f>
        <v>11</v>
      </c>
      <c r="H27" s="24">
        <v>10</v>
      </c>
      <c r="I27" s="24">
        <f>'[14]GSP'!$G$76</f>
        <v>20819</v>
      </c>
      <c r="J27" s="24">
        <f>'[14]GSP'!$H$76</f>
        <v>92080</v>
      </c>
      <c r="K27" s="24">
        <v>40357</v>
      </c>
    </row>
    <row r="28" spans="1:11" ht="13.5">
      <c r="A28" s="21"/>
      <c r="B28" s="22" t="s">
        <v>14</v>
      </c>
      <c r="C28" s="28">
        <f>'[14]GNSP'!$C$76/100</f>
        <v>6.1944234410000005</v>
      </c>
      <c r="D28" s="28">
        <f>'[14]GNSP'!$D$76/100</f>
        <v>100.90561591312967</v>
      </c>
      <c r="E28" s="28">
        <v>98.24296523148685</v>
      </c>
      <c r="F28" s="29">
        <f>'[14]GNSP'!$E$76</f>
        <v>2</v>
      </c>
      <c r="G28" s="29">
        <f>'[14]GNSP'!$F$76</f>
        <v>59</v>
      </c>
      <c r="H28" s="29">
        <v>63</v>
      </c>
      <c r="I28" s="29">
        <f>'[14]GNSP'!$G$76</f>
        <v>9848</v>
      </c>
      <c r="J28" s="29">
        <f>'[14]GNSP'!$H$76</f>
        <v>352372</v>
      </c>
      <c r="K28" s="29">
        <v>101767</v>
      </c>
    </row>
    <row r="29" spans="1:11" ht="13.5">
      <c r="A29" s="21">
        <v>6</v>
      </c>
      <c r="B29" s="30" t="s">
        <v>19</v>
      </c>
      <c r="C29" s="26"/>
      <c r="D29" s="26"/>
      <c r="E29" s="26"/>
      <c r="F29" s="27"/>
      <c r="G29" s="27"/>
      <c r="H29" s="27"/>
      <c r="I29" s="27"/>
      <c r="J29" s="27"/>
      <c r="K29" s="27"/>
    </row>
    <row r="30" spans="1:11" ht="13.5">
      <c r="A30" s="21"/>
      <c r="B30" s="22" t="s">
        <v>11</v>
      </c>
      <c r="C30" s="23">
        <f>'[18]ISP'!$C$56/100</f>
        <v>57.66011959900001</v>
      </c>
      <c r="D30" s="23">
        <f>'[18]ISP'!$D$56/100</f>
        <v>421.21543706400007</v>
      </c>
      <c r="E30" s="23">
        <v>146.289507553</v>
      </c>
      <c r="F30" s="24">
        <f>'[18]ISP'!$E$56</f>
        <v>16450</v>
      </c>
      <c r="G30" s="24">
        <f>'[18]ISP'!$F$56</f>
        <v>202253</v>
      </c>
      <c r="H30" s="24">
        <v>265847</v>
      </c>
      <c r="I30" s="24"/>
      <c r="J30" s="24"/>
      <c r="K30" s="24"/>
    </row>
    <row r="31" spans="1:11" ht="13.5">
      <c r="A31" s="21"/>
      <c r="B31" s="22" t="s">
        <v>12</v>
      </c>
      <c r="C31" s="23">
        <f>'[18]INSP'!$C$56/100</f>
        <v>244.17139490000034</v>
      </c>
      <c r="D31" s="23">
        <f>'[18]INSP'!$D$56/100</f>
        <v>2489.245703262</v>
      </c>
      <c r="E31" s="23">
        <v>2138.853986057</v>
      </c>
      <c r="F31" s="24">
        <f>'[18]INSP'!$E$56</f>
        <v>55266</v>
      </c>
      <c r="G31" s="24">
        <f>'[18]INSP'!$F$56</f>
        <v>536930</v>
      </c>
      <c r="H31" s="24">
        <v>582834</v>
      </c>
      <c r="I31" s="24"/>
      <c r="J31" s="24"/>
      <c r="K31" s="24"/>
    </row>
    <row r="32" spans="1:11" ht="13.5">
      <c r="A32" s="21"/>
      <c r="B32" s="22" t="s">
        <v>13</v>
      </c>
      <c r="C32" s="28">
        <f>'[18]GSP'!$C$76/100</f>
        <v>2.8328520180000005</v>
      </c>
      <c r="D32" s="28">
        <f>'[18]GSP'!$D$76/100</f>
        <v>8.006625261902629</v>
      </c>
      <c r="E32" s="28">
        <v>5.618375386</v>
      </c>
      <c r="F32" s="29">
        <f>'[18]GSP'!$E$76</f>
        <v>35</v>
      </c>
      <c r="G32" s="29">
        <f>'[18]GSP'!$F$76</f>
        <v>186</v>
      </c>
      <c r="H32" s="29">
        <v>175</v>
      </c>
      <c r="I32" s="29">
        <f>'[18]GSP'!$G$76</f>
        <v>67339</v>
      </c>
      <c r="J32" s="29">
        <f>'[18]GSP'!$H$76</f>
        <v>262889</v>
      </c>
      <c r="K32" s="29">
        <v>164136</v>
      </c>
    </row>
    <row r="33" spans="1:11" ht="13.5">
      <c r="A33" s="21"/>
      <c r="B33" s="22" t="s">
        <v>14</v>
      </c>
      <c r="C33" s="28">
        <f>'[18]GNSP'!$C$76/100</f>
        <v>19.288451839</v>
      </c>
      <c r="D33" s="28">
        <f>'[18]GNSP'!$D$76/100</f>
        <v>329.184153337</v>
      </c>
      <c r="E33" s="28">
        <v>378.636001141</v>
      </c>
      <c r="F33" s="29">
        <f>'[18]GNSP'!$E$76</f>
        <v>4</v>
      </c>
      <c r="G33" s="29">
        <f>'[18]GNSP'!$F$76</f>
        <v>45</v>
      </c>
      <c r="H33" s="29">
        <v>38</v>
      </c>
      <c r="I33" s="29">
        <f>'[18]GNSP'!$G$76</f>
        <v>1362</v>
      </c>
      <c r="J33" s="29">
        <f>'[18]GNSP'!$H$76</f>
        <v>252300</v>
      </c>
      <c r="K33" s="29">
        <v>177271</v>
      </c>
    </row>
    <row r="34" spans="1:11" ht="13.5">
      <c r="A34" s="21">
        <v>7</v>
      </c>
      <c r="B34" s="25" t="s">
        <v>20</v>
      </c>
      <c r="C34" s="26"/>
      <c r="D34" s="26"/>
      <c r="E34" s="26"/>
      <c r="F34" s="27"/>
      <c r="G34" s="27"/>
      <c r="H34" s="27"/>
      <c r="I34" s="27"/>
      <c r="J34" s="27"/>
      <c r="K34" s="27"/>
    </row>
    <row r="35" spans="1:11" ht="13.5">
      <c r="A35" s="21"/>
      <c r="B35" s="22" t="s">
        <v>11</v>
      </c>
      <c r="C35" s="23">
        <f>'[4]ISP'!$C$56/100</f>
        <v>263.426021881</v>
      </c>
      <c r="D35" s="28">
        <f>'[4]ISP'!$D$56/100</f>
        <v>1535.357254269</v>
      </c>
      <c r="E35" s="28">
        <v>108.123788038</v>
      </c>
      <c r="F35" s="24">
        <f>'[4]ISP'!$E$56</f>
        <v>18192</v>
      </c>
      <c r="G35" s="29">
        <f>'[4]ISP'!$F$56</f>
        <v>98253</v>
      </c>
      <c r="H35" s="29">
        <v>10137</v>
      </c>
      <c r="I35" s="24"/>
      <c r="J35" s="29"/>
      <c r="K35" s="29"/>
    </row>
    <row r="36" spans="1:11" ht="13.5">
      <c r="A36" s="21"/>
      <c r="B36" s="22" t="s">
        <v>12</v>
      </c>
      <c r="C36" s="28">
        <f>'[4]INSP'!$C$56/100</f>
        <v>200.50028668000013</v>
      </c>
      <c r="D36" s="28">
        <f>'[4]INSP'!$D$56/100</f>
        <v>3223.1407322859995</v>
      </c>
      <c r="E36" s="28">
        <v>4121.084662556</v>
      </c>
      <c r="F36" s="29">
        <f>'[4]INSP'!$E$56</f>
        <v>79752</v>
      </c>
      <c r="G36" s="29">
        <f>'[4]INSP'!$F$56</f>
        <v>1116551</v>
      </c>
      <c r="H36" s="29">
        <v>1539267</v>
      </c>
      <c r="I36" s="29"/>
      <c r="J36" s="29"/>
      <c r="K36" s="29"/>
    </row>
    <row r="37" spans="1:11" ht="13.5">
      <c r="A37" s="21"/>
      <c r="B37" s="22" t="s">
        <v>13</v>
      </c>
      <c r="C37" s="31">
        <f>'[4]GSP'!$C$76/100</f>
        <v>21.088419547999994</v>
      </c>
      <c r="D37" s="31">
        <f>'[4]GSP'!$D$76/100</f>
        <v>214.249901054</v>
      </c>
      <c r="E37" s="31">
        <v>143.37468226887913</v>
      </c>
      <c r="F37" s="32">
        <f>'[4]GSP'!$E$76</f>
        <v>11</v>
      </c>
      <c r="G37" s="32">
        <f>'[4]GSP'!$F$76</f>
        <v>137</v>
      </c>
      <c r="H37" s="32">
        <v>272</v>
      </c>
      <c r="I37" s="32">
        <f>'[4]GSP'!$G$76</f>
        <v>124552</v>
      </c>
      <c r="J37" s="32">
        <f>'[4]GSP'!$H$76</f>
        <v>2087087</v>
      </c>
      <c r="K37" s="32">
        <v>1202477</v>
      </c>
    </row>
    <row r="38" spans="1:11" ht="13.5">
      <c r="A38" s="33"/>
      <c r="B38" s="34" t="s">
        <v>14</v>
      </c>
      <c r="C38" s="35">
        <f>'[4]GNSP'!$C$76/100</f>
        <v>28.28496338500051</v>
      </c>
      <c r="D38" s="35">
        <f>'[4]GNSP'!$D$76/100</f>
        <v>737.7915527199999</v>
      </c>
      <c r="E38" s="23">
        <v>599.6499876309999</v>
      </c>
      <c r="F38" s="36">
        <f>'[4]GNSP'!$E$76</f>
        <v>3</v>
      </c>
      <c r="G38" s="36">
        <f>'[4]GNSP'!$F$76</f>
        <v>35</v>
      </c>
      <c r="H38" s="24">
        <v>309</v>
      </c>
      <c r="I38" s="36">
        <f>'[4]GNSP'!$G$76</f>
        <v>9273</v>
      </c>
      <c r="J38" s="36">
        <f>'[4]GNSP'!$H$76</f>
        <v>503418</v>
      </c>
      <c r="K38" s="36">
        <v>524108</v>
      </c>
    </row>
    <row r="39" spans="1:36" s="38" customFormat="1" ht="13.5">
      <c r="A39" s="21">
        <v>8</v>
      </c>
      <c r="B39" s="25" t="s">
        <v>21</v>
      </c>
      <c r="C39" s="26"/>
      <c r="D39" s="26"/>
      <c r="E39" s="26"/>
      <c r="F39" s="27"/>
      <c r="G39" s="27"/>
      <c r="H39" s="27"/>
      <c r="I39" s="27"/>
      <c r="J39" s="27"/>
      <c r="K39" s="27"/>
      <c r="L39" s="37"/>
      <c r="M39" s="37"/>
      <c r="N39" s="37"/>
      <c r="O39" s="15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</row>
    <row r="40" spans="1:36" s="38" customFormat="1" ht="13.5">
      <c r="A40" s="21"/>
      <c r="B40" s="22" t="s">
        <v>11</v>
      </c>
      <c r="C40" s="39">
        <f>'[2]ISP'!$C$56/100</f>
        <v>3.9638879529999995</v>
      </c>
      <c r="D40" s="39">
        <f>'[2]ISP'!$D$56/100</f>
        <v>28.665136175428803</v>
      </c>
      <c r="E40" s="39">
        <v>39.363847776499995</v>
      </c>
      <c r="F40" s="40">
        <f>'[2]ISP'!$E$56</f>
        <v>207</v>
      </c>
      <c r="G40" s="40">
        <f>'[2]ISP'!$F$56</f>
        <v>27656</v>
      </c>
      <c r="H40" s="40">
        <v>120902</v>
      </c>
      <c r="I40" s="40"/>
      <c r="J40" s="40"/>
      <c r="K40" s="40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</row>
    <row r="41" spans="1:36" s="38" customFormat="1" ht="13.5">
      <c r="A41" s="21"/>
      <c r="B41" s="22" t="s">
        <v>12</v>
      </c>
      <c r="C41" s="39">
        <f>'[2]INSP'!$C$56/100</f>
        <v>95.54866986248582</v>
      </c>
      <c r="D41" s="39">
        <f>'[2]INSP'!$D$56/100</f>
        <v>1353.1579966924858</v>
      </c>
      <c r="E41" s="39">
        <v>1878.793337673</v>
      </c>
      <c r="F41" s="40">
        <f>'[2]INSP'!$E$56</f>
        <v>47623</v>
      </c>
      <c r="G41" s="40">
        <f>'[2]INSP'!$F$56</f>
        <v>892264</v>
      </c>
      <c r="H41" s="40">
        <v>1439993</v>
      </c>
      <c r="I41" s="40"/>
      <c r="J41" s="40"/>
      <c r="K41" s="40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</row>
    <row r="42" spans="1:36" s="38" customFormat="1" ht="13.5">
      <c r="A42" s="21"/>
      <c r="B42" s="22" t="s">
        <v>13</v>
      </c>
      <c r="C42" s="39">
        <f>'[2]GSP'!$C$76/100</f>
        <v>0.290770455</v>
      </c>
      <c r="D42" s="39">
        <f>'[2]GSP'!$D$76/100</f>
        <v>5.156019035675683</v>
      </c>
      <c r="E42" s="39">
        <v>0.17424959399999998</v>
      </c>
      <c r="F42" s="40">
        <f>'[2]GSP'!$E$76</f>
        <v>0</v>
      </c>
      <c r="G42" s="40">
        <f>'[2]GSP'!$F$76</f>
        <v>2</v>
      </c>
      <c r="H42" s="40">
        <v>3</v>
      </c>
      <c r="I42" s="40">
        <f>'[2]GSP'!$G$76</f>
        <v>61</v>
      </c>
      <c r="J42" s="40">
        <f>'[2]GSP'!$H$76</f>
        <v>1140</v>
      </c>
      <c r="K42" s="40">
        <v>788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</row>
    <row r="43" spans="1:36" s="38" customFormat="1" ht="13.5">
      <c r="A43" s="21"/>
      <c r="B43" s="22" t="s">
        <v>14</v>
      </c>
      <c r="C43" s="23">
        <f>'[2]GNSP'!$C$76/100</f>
        <v>15.921331554999997</v>
      </c>
      <c r="D43" s="23">
        <f>'[2]GNSP'!$D$76/100</f>
        <v>294.1920641739889</v>
      </c>
      <c r="E43" s="23">
        <v>450.32106357</v>
      </c>
      <c r="F43" s="24">
        <f>'[2]GNSP'!$E$76</f>
        <v>10</v>
      </c>
      <c r="G43" s="24">
        <f>'[2]GNSP'!$F$76</f>
        <v>194</v>
      </c>
      <c r="H43" s="24">
        <v>238</v>
      </c>
      <c r="I43" s="24">
        <f>'[2]GNSP'!$G$76</f>
        <v>17374</v>
      </c>
      <c r="J43" s="24">
        <f>'[2]GNSP'!$H$76</f>
        <v>634140</v>
      </c>
      <c r="K43" s="24">
        <v>490143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</row>
    <row r="44" spans="1:11" ht="13.5">
      <c r="A44" s="16">
        <v>9</v>
      </c>
      <c r="B44" s="17" t="s">
        <v>22</v>
      </c>
      <c r="C44" s="18"/>
      <c r="D44" s="18"/>
      <c r="E44" s="26"/>
      <c r="F44" s="20"/>
      <c r="G44" s="20"/>
      <c r="H44" s="27"/>
      <c r="I44" s="20"/>
      <c r="J44" s="20"/>
      <c r="K44" s="20"/>
    </row>
    <row r="45" spans="1:11" ht="13.5">
      <c r="A45" s="21"/>
      <c r="B45" s="22" t="s">
        <v>11</v>
      </c>
      <c r="C45" s="28">
        <f>'[13]ISP'!$C$56/100</f>
        <v>9.145699999999998</v>
      </c>
      <c r="D45" s="28">
        <f>'[13]ISP'!$D$56/100</f>
        <v>69.14150000000001</v>
      </c>
      <c r="E45" s="28">
        <v>46.098738299999994</v>
      </c>
      <c r="F45" s="29">
        <f>'[13]ISP'!$E$56</f>
        <v>284</v>
      </c>
      <c r="G45" s="29">
        <f>'[13]ISP'!$F$56</f>
        <v>4096</v>
      </c>
      <c r="H45" s="29">
        <v>5896</v>
      </c>
      <c r="I45" s="29"/>
      <c r="J45" s="29"/>
      <c r="K45" s="29"/>
    </row>
    <row r="46" spans="1:11" ht="13.5">
      <c r="A46" s="21"/>
      <c r="B46" s="22" t="s">
        <v>12</v>
      </c>
      <c r="C46" s="28">
        <f>'[13]INSP'!$C$56/100</f>
        <v>38.36310000000001</v>
      </c>
      <c r="D46" s="28">
        <f>'[13]INSP'!$D$56/100</f>
        <v>465.67229999999995</v>
      </c>
      <c r="E46" s="28">
        <v>538.1069143000001</v>
      </c>
      <c r="F46" s="29">
        <f>'[13]INSP'!$E$56</f>
        <v>13649</v>
      </c>
      <c r="G46" s="29">
        <f>'[13]INSP'!$F$56</f>
        <v>157710</v>
      </c>
      <c r="H46" s="29">
        <v>191438</v>
      </c>
      <c r="I46" s="29"/>
      <c r="J46" s="29"/>
      <c r="K46" s="29"/>
    </row>
    <row r="47" spans="1:11" ht="13.5">
      <c r="A47" s="21"/>
      <c r="B47" s="22" t="s">
        <v>13</v>
      </c>
      <c r="C47" s="28">
        <f>'[13]GSP'!$C$76/100</f>
        <v>0.067064</v>
      </c>
      <c r="D47" s="28">
        <f>'[13]GSP'!$D$76/100</f>
        <v>0.5788135719999999</v>
      </c>
      <c r="E47" s="28">
        <v>0.0394776</v>
      </c>
      <c r="F47" s="29">
        <f>'[13]GSP'!$E$76</f>
        <v>0</v>
      </c>
      <c r="G47" s="29">
        <f>'[13]GSP'!$F$76</f>
        <v>3</v>
      </c>
      <c r="H47" s="29">
        <v>1</v>
      </c>
      <c r="I47" s="29">
        <f>'[13]GSP'!$G$76</f>
        <v>486</v>
      </c>
      <c r="J47" s="29">
        <f>'[13]GSP'!$H$76</f>
        <v>3479</v>
      </c>
      <c r="K47" s="29">
        <v>27</v>
      </c>
    </row>
    <row r="48" spans="1:11" ht="13.5">
      <c r="A48" s="21"/>
      <c r="B48" s="22" t="s">
        <v>14</v>
      </c>
      <c r="C48" s="28">
        <f>'[13]GNSP'!$C$76/100</f>
        <v>2.3532849609999995</v>
      </c>
      <c r="D48" s="28">
        <f>'[13]GNSP'!$D$76/100</f>
        <v>42.933489484146</v>
      </c>
      <c r="E48" s="28">
        <v>34.334857899999996</v>
      </c>
      <c r="F48" s="29">
        <f>'[13]GNSP'!$E$76</f>
        <v>8</v>
      </c>
      <c r="G48" s="29">
        <f>'[13]GNSP'!$F$76</f>
        <v>125</v>
      </c>
      <c r="H48" s="29">
        <v>103</v>
      </c>
      <c r="I48" s="29">
        <f>'[13]GNSP'!$G$76</f>
        <v>-34947</v>
      </c>
      <c r="J48" s="29">
        <f>'[13]GNSP'!$H$76</f>
        <v>1446699</v>
      </c>
      <c r="K48" s="29">
        <v>1804375</v>
      </c>
    </row>
    <row r="49" spans="1:11" ht="13.5">
      <c r="A49" s="21">
        <v>10</v>
      </c>
      <c r="B49" s="25" t="s">
        <v>23</v>
      </c>
      <c r="C49" s="26"/>
      <c r="D49" s="26"/>
      <c r="E49" s="26"/>
      <c r="F49" s="27"/>
      <c r="G49" s="27"/>
      <c r="H49" s="27"/>
      <c r="I49" s="27"/>
      <c r="J49" s="27"/>
      <c r="K49" s="27"/>
    </row>
    <row r="50" spans="1:11" ht="13.5">
      <c r="A50" s="21"/>
      <c r="B50" s="22" t="s">
        <v>11</v>
      </c>
      <c r="C50" s="23">
        <f>'[7]ISP'!$C$56/100</f>
        <v>52.3410966</v>
      </c>
      <c r="D50" s="23">
        <f>'[7]ISP'!$D$56/100</f>
        <v>113.7852283</v>
      </c>
      <c r="E50" s="23">
        <v>108.35412135</v>
      </c>
      <c r="F50" s="24">
        <f>'[7]ISP'!$E$56</f>
        <v>3951</v>
      </c>
      <c r="G50" s="24">
        <f>'[7]ISP'!$F$56</f>
        <v>9898</v>
      </c>
      <c r="H50" s="24">
        <v>6843</v>
      </c>
      <c r="I50" s="24"/>
      <c r="J50" s="24"/>
      <c r="K50" s="24"/>
    </row>
    <row r="51" spans="1:11" ht="13.5">
      <c r="A51" s="21"/>
      <c r="B51" s="22" t="s">
        <v>12</v>
      </c>
      <c r="C51" s="23">
        <f>'[7]INSP'!$C$56/100</f>
        <v>33.778403488</v>
      </c>
      <c r="D51" s="23">
        <f>'[7]INSP'!$D$56/100</f>
        <v>615.625952323</v>
      </c>
      <c r="E51" s="23">
        <v>722.102556505</v>
      </c>
      <c r="F51" s="24">
        <f>'[7]INSP'!$E$56</f>
        <v>12864</v>
      </c>
      <c r="G51" s="24">
        <f>'[7]INSP'!$F$56</f>
        <v>211974</v>
      </c>
      <c r="H51" s="24">
        <v>262328</v>
      </c>
      <c r="I51" s="24"/>
      <c r="J51" s="24"/>
      <c r="K51" s="24"/>
    </row>
    <row r="52" spans="1:11" ht="13.5">
      <c r="A52" s="21"/>
      <c r="B52" s="22" t="s">
        <v>13</v>
      </c>
      <c r="C52" s="23">
        <f>'[7]GSP'!$C$76/100</f>
        <v>10.61030251577037</v>
      </c>
      <c r="D52" s="23">
        <f>'[7]GSP'!$D$76/100</f>
        <v>98.26512596819798</v>
      </c>
      <c r="E52" s="23">
        <v>48.929214958079065</v>
      </c>
      <c r="F52" s="24">
        <f>'[7]GSP'!$E$76</f>
        <v>1</v>
      </c>
      <c r="G52" s="24">
        <f>'[7]GSP'!$F$76</f>
        <v>5</v>
      </c>
      <c r="H52" s="24">
        <v>17</v>
      </c>
      <c r="I52" s="24">
        <f>'[7]GSP'!$G$76</f>
        <v>31947</v>
      </c>
      <c r="J52" s="24">
        <f>'[7]GSP'!$H$76</f>
        <v>423417</v>
      </c>
      <c r="K52" s="24">
        <v>163440</v>
      </c>
    </row>
    <row r="53" spans="1:11" ht="13.5">
      <c r="A53" s="21"/>
      <c r="B53" s="22" t="s">
        <v>14</v>
      </c>
      <c r="C53" s="23">
        <f>'[7]GNSP'!$C$76/100</f>
        <v>9.19161275044895</v>
      </c>
      <c r="D53" s="23">
        <f>'[7]GNSP'!$D$76/100</f>
        <v>129.53175119110978</v>
      </c>
      <c r="E53" s="23">
        <v>75.83842297181008</v>
      </c>
      <c r="F53" s="24">
        <f>'[7]GNSP'!$E$76</f>
        <v>46</v>
      </c>
      <c r="G53" s="24">
        <f>'[7]GNSP'!$F$76</f>
        <v>592</v>
      </c>
      <c r="H53" s="24">
        <v>456</v>
      </c>
      <c r="I53" s="24">
        <f>'[7]GNSP'!$G$76</f>
        <v>78506</v>
      </c>
      <c r="J53" s="24">
        <f>'[7]GNSP'!$H$76</f>
        <v>1320069</v>
      </c>
      <c r="K53" s="24">
        <v>634733</v>
      </c>
    </row>
    <row r="54" spans="1:11" ht="13.5">
      <c r="A54" s="21">
        <v>11</v>
      </c>
      <c r="B54" s="25" t="s">
        <v>24</v>
      </c>
      <c r="C54" s="26"/>
      <c r="D54" s="26"/>
      <c r="E54" s="26"/>
      <c r="F54" s="27"/>
      <c r="G54" s="27"/>
      <c r="H54" s="27"/>
      <c r="I54" s="27"/>
      <c r="J54" s="27"/>
      <c r="K54" s="27"/>
    </row>
    <row r="55" spans="1:11" ht="13.5">
      <c r="A55" s="21"/>
      <c r="B55" s="22" t="s">
        <v>11</v>
      </c>
      <c r="C55" s="23">
        <f>'[20]ISP'!$C$56/100</f>
        <v>20.14278214100002</v>
      </c>
      <c r="D55" s="23">
        <f>'[20]ISP'!$D$56/100</f>
        <v>195.228158991</v>
      </c>
      <c r="E55" s="23">
        <v>176.57192238999997</v>
      </c>
      <c r="F55" s="24">
        <f>'[20]ISP'!$E$56</f>
        <v>-6</v>
      </c>
      <c r="G55" s="24">
        <f>'[20]ISP'!$F$56</f>
        <v>1272</v>
      </c>
      <c r="H55" s="24">
        <v>6045</v>
      </c>
      <c r="I55" s="24"/>
      <c r="J55" s="24"/>
      <c r="K55" s="24"/>
    </row>
    <row r="56" spans="1:11" ht="13.5">
      <c r="A56" s="21"/>
      <c r="B56" s="22" t="s">
        <v>12</v>
      </c>
      <c r="C56" s="23">
        <f>'[20]INSP'!$C$56/100</f>
        <v>131.82044655400009</v>
      </c>
      <c r="D56" s="23">
        <f>'[20]INSP'!$D$56/100</f>
        <v>1485.879293518</v>
      </c>
      <c r="E56" s="23">
        <v>1351.1709251199998</v>
      </c>
      <c r="F56" s="24">
        <f>'[20]INSP'!$E$56</f>
        <v>56777</v>
      </c>
      <c r="G56" s="24">
        <f>'[20]INSP'!$F$56</f>
        <v>727036</v>
      </c>
      <c r="H56" s="24">
        <v>828605</v>
      </c>
      <c r="I56" s="24"/>
      <c r="J56" s="24"/>
      <c r="K56" s="24"/>
    </row>
    <row r="57" spans="1:11" ht="13.5">
      <c r="A57" s="21"/>
      <c r="B57" s="22" t="s">
        <v>13</v>
      </c>
      <c r="C57" s="23">
        <f>'[20]GSP'!$C$76/100</f>
        <v>4.199884261999996</v>
      </c>
      <c r="D57" s="23">
        <f>'[20]GSP'!$D$76/100</f>
        <v>39.808090736000004</v>
      </c>
      <c r="E57" s="23">
        <v>6.2824021751804136</v>
      </c>
      <c r="F57" s="24">
        <f>'[20]GSP'!$E$76</f>
        <v>1</v>
      </c>
      <c r="G57" s="24">
        <f>'[20]GSP'!$F$76</f>
        <v>29</v>
      </c>
      <c r="H57" s="24">
        <v>27</v>
      </c>
      <c r="I57" s="24">
        <f>'[20]GSP'!$G$76</f>
        <v>999</v>
      </c>
      <c r="J57" s="24">
        <f>'[20]GSP'!$H$76</f>
        <v>1484094</v>
      </c>
      <c r="K57" s="24">
        <v>822067</v>
      </c>
    </row>
    <row r="58" spans="1:11" ht="13.5">
      <c r="A58" s="21"/>
      <c r="B58" s="22" t="s">
        <v>14</v>
      </c>
      <c r="C58" s="23">
        <f>'[20]GNSP'!$C$76/100</f>
        <v>5.748854067000016</v>
      </c>
      <c r="D58" s="23">
        <f>'[20]GNSP'!$D$76/100</f>
        <v>68.52652955900004</v>
      </c>
      <c r="E58" s="23">
        <v>69.85603957314476</v>
      </c>
      <c r="F58" s="24">
        <f>'[20]GNSP'!$E$76</f>
        <v>34</v>
      </c>
      <c r="G58" s="24">
        <f>'[20]GNSP'!$F$76</f>
        <v>643</v>
      </c>
      <c r="H58" s="24">
        <v>570</v>
      </c>
      <c r="I58" s="24">
        <f>'[20]GNSP'!$G$76</f>
        <v>120932</v>
      </c>
      <c r="J58" s="24">
        <f>'[20]GNSP'!$H$76</f>
        <v>8174428</v>
      </c>
      <c r="K58" s="24">
        <v>6356964</v>
      </c>
    </row>
    <row r="59" spans="1:11" ht="13.5">
      <c r="A59" s="21">
        <v>12</v>
      </c>
      <c r="B59" s="25" t="s">
        <v>25</v>
      </c>
      <c r="C59" s="26"/>
      <c r="D59" s="26"/>
      <c r="E59" s="26"/>
      <c r="F59" s="27"/>
      <c r="G59" s="27"/>
      <c r="H59" s="27"/>
      <c r="I59" s="27"/>
      <c r="J59" s="27"/>
      <c r="K59" s="27"/>
    </row>
    <row r="60" spans="1:11" ht="13.5">
      <c r="A60" s="21"/>
      <c r="B60" s="22" t="s">
        <v>11</v>
      </c>
      <c r="C60" s="28">
        <f>'[17]ISP'!$C$56/100</f>
        <v>6.542596733</v>
      </c>
      <c r="D60" s="28">
        <f>'[17]ISP'!$D$56/100</f>
        <v>130.29156758700003</v>
      </c>
      <c r="E60" s="28">
        <v>14.243290000000002</v>
      </c>
      <c r="F60" s="29">
        <f>'[17]ISP'!$E$56</f>
        <v>659</v>
      </c>
      <c r="G60" s="29">
        <f>'[17]ISP'!$F$56</f>
        <v>17946</v>
      </c>
      <c r="H60" s="29">
        <v>1341</v>
      </c>
      <c r="I60" s="29"/>
      <c r="J60" s="29"/>
      <c r="K60" s="29"/>
    </row>
    <row r="61" spans="1:11" ht="13.5">
      <c r="A61" s="21"/>
      <c r="B61" s="22" t="s">
        <v>12</v>
      </c>
      <c r="C61" s="28">
        <f>'[17]INSP'!$C$56/100</f>
        <v>34.484289923</v>
      </c>
      <c r="D61" s="28">
        <f>'[17]INSP'!$D$56/100</f>
        <v>406.039439209</v>
      </c>
      <c r="E61" s="28">
        <v>758.10393</v>
      </c>
      <c r="F61" s="29">
        <f>'[17]INSP'!$E$56</f>
        <v>19831</v>
      </c>
      <c r="G61" s="29">
        <f>'[17]INSP'!$F$56</f>
        <v>144282</v>
      </c>
      <c r="H61" s="29">
        <v>244649</v>
      </c>
      <c r="I61" s="29"/>
      <c r="J61" s="29"/>
      <c r="K61" s="29"/>
    </row>
    <row r="62" spans="1:11" ht="13.5">
      <c r="A62" s="21"/>
      <c r="B62" s="22" t="s">
        <v>13</v>
      </c>
      <c r="C62" s="23">
        <f>'[17]GSP'!$C$76/100</f>
        <v>0.9305492390000001</v>
      </c>
      <c r="D62" s="23">
        <f>'[17]GSP'!$D$76/100</f>
        <v>10.304614148999999</v>
      </c>
      <c r="E62" s="23">
        <v>38.0576</v>
      </c>
      <c r="F62" s="24">
        <f>'[17]GSP'!$E$76</f>
        <v>0</v>
      </c>
      <c r="G62" s="24">
        <f>'[17]GSP'!$F$76</f>
        <v>6</v>
      </c>
      <c r="H62" s="24">
        <v>0</v>
      </c>
      <c r="I62" s="24">
        <f>'[17]GSP'!$G$76</f>
        <v>1962</v>
      </c>
      <c r="J62" s="24">
        <f>'[17]GSP'!$H$76</f>
        <v>9190</v>
      </c>
      <c r="K62" s="24">
        <v>16482</v>
      </c>
    </row>
    <row r="63" spans="1:11" ht="13.5">
      <c r="A63" s="21"/>
      <c r="B63" s="22" t="s">
        <v>14</v>
      </c>
      <c r="C63" s="23">
        <f>'[17]GNSP'!$C$76/100</f>
        <v>4.354277628</v>
      </c>
      <c r="D63" s="23">
        <f>'[17]GNSP'!$D$76/100</f>
        <v>35.731550299</v>
      </c>
      <c r="E63" s="23">
        <v>25.5681</v>
      </c>
      <c r="F63" s="24">
        <f>'[17]GNSP'!$E$76</f>
        <v>29</v>
      </c>
      <c r="G63" s="24">
        <f>'[17]GNSP'!$F$76</f>
        <v>255</v>
      </c>
      <c r="H63" s="24">
        <v>155</v>
      </c>
      <c r="I63" s="24">
        <f>'[17]GNSP'!$G$76</f>
        <v>484543</v>
      </c>
      <c r="J63" s="24">
        <f>'[17]GNSP'!$H$76</f>
        <v>2160035</v>
      </c>
      <c r="K63" s="24">
        <v>353172</v>
      </c>
    </row>
    <row r="64" spans="1:11" ht="13.5">
      <c r="A64" s="21">
        <v>13</v>
      </c>
      <c r="B64" s="25" t="s">
        <v>26</v>
      </c>
      <c r="C64" s="26"/>
      <c r="D64" s="26"/>
      <c r="E64" s="26"/>
      <c r="F64" s="27"/>
      <c r="G64" s="27"/>
      <c r="H64" s="27"/>
      <c r="I64" s="27"/>
      <c r="J64" s="27"/>
      <c r="K64" s="27"/>
    </row>
    <row r="65" spans="1:11" ht="13.5">
      <c r="A65" s="21"/>
      <c r="B65" s="22" t="s">
        <v>11</v>
      </c>
      <c r="C65" s="23">
        <f>'[9]ISP'!$C$56/100</f>
        <v>3.0644</v>
      </c>
      <c r="D65" s="23">
        <f>'[9]ISP'!$D$56/100</f>
        <v>33.84699500000001</v>
      </c>
      <c r="E65" s="23">
        <v>30.35732000000001</v>
      </c>
      <c r="F65" s="24">
        <f>'[9]ISP'!$E$56</f>
        <v>701</v>
      </c>
      <c r="G65" s="24">
        <f>'[9]ISP'!$F$56</f>
        <v>7634</v>
      </c>
      <c r="H65" s="24">
        <v>8830</v>
      </c>
      <c r="I65" s="24"/>
      <c r="J65" s="24"/>
      <c r="K65" s="24"/>
    </row>
    <row r="66" spans="1:11" ht="13.5">
      <c r="A66" s="21"/>
      <c r="B66" s="22" t="s">
        <v>12</v>
      </c>
      <c r="C66" s="23">
        <f>'[9]INSP'!$C$56/100</f>
        <v>3.655471377999999</v>
      </c>
      <c r="D66" s="23">
        <f>'[9]INSP'!$D$56/100</f>
        <v>39.003593175000006</v>
      </c>
      <c r="E66" s="23">
        <v>53.19522081</v>
      </c>
      <c r="F66" s="24">
        <f>'[9]INSP'!$E$56</f>
        <v>4773</v>
      </c>
      <c r="G66" s="24">
        <f>'[9]INSP'!$F$56</f>
        <v>46551</v>
      </c>
      <c r="H66" s="24">
        <v>59425</v>
      </c>
      <c r="I66" s="24"/>
      <c r="J66" s="24"/>
      <c r="K66" s="24"/>
    </row>
    <row r="67" spans="1:11" ht="13.5">
      <c r="A67" s="21"/>
      <c r="B67" s="22" t="s">
        <v>13</v>
      </c>
      <c r="C67" s="23">
        <f>'[9]GSP'!$C$76/100</f>
        <v>0</v>
      </c>
      <c r="D67" s="23">
        <f>'[9]GSP'!$D$76/100</f>
        <v>0</v>
      </c>
      <c r="E67" s="23">
        <v>0</v>
      </c>
      <c r="F67" s="24">
        <f>'[9]GSP'!$E$76</f>
        <v>0</v>
      </c>
      <c r="G67" s="24">
        <f>'[9]GSP'!$F$76</f>
        <v>0</v>
      </c>
      <c r="H67" s="24">
        <v>0</v>
      </c>
      <c r="I67" s="24">
        <f>'[9]GSP'!$G$76</f>
        <v>0</v>
      </c>
      <c r="J67" s="24">
        <f>'[9]GSP'!$H$76</f>
        <v>0</v>
      </c>
      <c r="K67" s="24">
        <v>0</v>
      </c>
    </row>
    <row r="68" spans="1:11" ht="13.5">
      <c r="A68" s="21"/>
      <c r="B68" s="22" t="s">
        <v>14</v>
      </c>
      <c r="C68" s="23">
        <f>'[9]GNSP'!$C$76/100</f>
        <v>0.0076783</v>
      </c>
      <c r="D68" s="23">
        <f>'[9]GNSP'!$D$76/100</f>
        <v>0.014492799999999998</v>
      </c>
      <c r="E68" s="23">
        <v>19.8318964957</v>
      </c>
      <c r="F68" s="24">
        <f>'[9]GNSP'!$E$76</f>
        <v>2</v>
      </c>
      <c r="G68" s="24">
        <f>'[9]GNSP'!$F$76</f>
        <v>3</v>
      </c>
      <c r="H68" s="24">
        <v>6</v>
      </c>
      <c r="I68" s="24">
        <f>'[9]GNSP'!$G$76</f>
        <v>262</v>
      </c>
      <c r="J68" s="24">
        <f>'[9]GNSP'!$H$76</f>
        <v>712</v>
      </c>
      <c r="K68" s="24">
        <v>2212630</v>
      </c>
    </row>
    <row r="69" spans="1:11" ht="13.5">
      <c r="A69" s="21">
        <v>14</v>
      </c>
      <c r="B69" s="25" t="s">
        <v>27</v>
      </c>
      <c r="C69" s="26"/>
      <c r="D69" s="26"/>
      <c r="E69" s="26"/>
      <c r="F69" s="27"/>
      <c r="G69" s="27"/>
      <c r="H69" s="27"/>
      <c r="I69" s="27"/>
      <c r="J69" s="27"/>
      <c r="K69" s="27"/>
    </row>
    <row r="70" spans="1:11" ht="13.5">
      <c r="A70" s="21"/>
      <c r="B70" s="22" t="s">
        <v>11</v>
      </c>
      <c r="C70" s="23">
        <f>'[5]ISP'!$C$56/100</f>
        <v>22.416099999999997</v>
      </c>
      <c r="D70" s="23">
        <f>'[5]ISP'!$D$56/100</f>
        <v>277.4254</v>
      </c>
      <c r="E70" s="23">
        <v>83.47930000000001</v>
      </c>
      <c r="F70" s="24">
        <f>'[5]ISP'!$E$56</f>
        <v>2685</v>
      </c>
      <c r="G70" s="24">
        <f>'[5]ISP'!$F$56</f>
        <v>31989</v>
      </c>
      <c r="H70" s="24">
        <v>13000</v>
      </c>
      <c r="I70" s="24"/>
      <c r="J70" s="24"/>
      <c r="K70" s="24"/>
    </row>
    <row r="71" spans="1:11" ht="13.5">
      <c r="A71" s="21"/>
      <c r="B71" s="22" t="s">
        <v>12</v>
      </c>
      <c r="C71" s="23">
        <f>'[5]INSP'!$C$56/100</f>
        <v>7.3724</v>
      </c>
      <c r="D71" s="23">
        <f>'[5]INSP'!$D$56/100</f>
        <v>140.8401</v>
      </c>
      <c r="E71" s="31">
        <v>237.8172</v>
      </c>
      <c r="F71" s="24">
        <f>'[5]INSP'!$E$56</f>
        <v>6119</v>
      </c>
      <c r="G71" s="24">
        <f>'[5]INSP'!$F$56</f>
        <v>71355</v>
      </c>
      <c r="H71" s="24">
        <v>106622</v>
      </c>
      <c r="I71" s="24"/>
      <c r="J71" s="24"/>
      <c r="K71" s="24"/>
    </row>
    <row r="72" spans="1:11" ht="13.5">
      <c r="A72" s="21"/>
      <c r="B72" s="22" t="s">
        <v>13</v>
      </c>
      <c r="C72" s="23">
        <f>'[5]GSP '!$C$76/100</f>
        <v>10.431343300000002</v>
      </c>
      <c r="D72" s="23">
        <f>'[5]GSP '!$D$76/100</f>
        <v>76.1202999</v>
      </c>
      <c r="E72" s="23">
        <v>26.592570000000002</v>
      </c>
      <c r="F72" s="24">
        <f>'[5]GSP '!$E$76</f>
        <v>0</v>
      </c>
      <c r="G72" s="24">
        <f>'[5]GSP '!$F$76</f>
        <v>1</v>
      </c>
      <c r="H72" s="24">
        <v>4</v>
      </c>
      <c r="I72" s="24">
        <f>'[5]GSP '!$G$76</f>
        <v>38128</v>
      </c>
      <c r="J72" s="24">
        <f>'[5]GSP '!$H$76</f>
        <v>307280</v>
      </c>
      <c r="K72" s="24">
        <v>99964</v>
      </c>
    </row>
    <row r="73" spans="1:11" ht="13.5">
      <c r="A73" s="21"/>
      <c r="B73" s="22" t="s">
        <v>14</v>
      </c>
      <c r="C73" s="23">
        <f>'[5]GNSP '!$C$76/100</f>
        <v>0.0110028</v>
      </c>
      <c r="D73" s="23">
        <f>'[5]GNSP '!$D$76/100</f>
        <v>3.6803602</v>
      </c>
      <c r="E73" s="23">
        <v>0.4726004</v>
      </c>
      <c r="F73" s="24">
        <f>'[5]GNSP '!$E$76</f>
        <v>0</v>
      </c>
      <c r="G73" s="24">
        <f>'[5]GNSP '!$F$76</f>
        <v>7</v>
      </c>
      <c r="H73" s="24">
        <v>11</v>
      </c>
      <c r="I73" s="24">
        <f>'[5]GNSP '!$G$76</f>
        <v>692</v>
      </c>
      <c r="J73" s="24">
        <f>'[5]GNSP '!$H$76</f>
        <v>389334</v>
      </c>
      <c r="K73" s="24">
        <v>61663</v>
      </c>
    </row>
    <row r="74" spans="1:11" ht="13.5">
      <c r="A74" s="21">
        <v>15</v>
      </c>
      <c r="B74" s="25" t="s">
        <v>28</v>
      </c>
      <c r="C74" s="26"/>
      <c r="D74" s="26"/>
      <c r="E74" s="23"/>
      <c r="F74" s="24"/>
      <c r="G74" s="24"/>
      <c r="H74" s="24"/>
      <c r="I74" s="24"/>
      <c r="J74" s="24"/>
      <c r="K74" s="24"/>
    </row>
    <row r="75" spans="1:11" ht="13.5">
      <c r="A75" s="21"/>
      <c r="B75" s="22" t="s">
        <v>11</v>
      </c>
      <c r="C75" s="23">
        <f>'[3]ISP'!$C$56/100</f>
        <v>0.76538513</v>
      </c>
      <c r="D75" s="23">
        <f>'[3]ISP'!$D$56/100</f>
        <v>4.7533639290471354</v>
      </c>
      <c r="E75" s="23">
        <v>5.365661266225748</v>
      </c>
      <c r="F75" s="24">
        <f>'[3]ISP'!$E$56</f>
        <v>103</v>
      </c>
      <c r="G75" s="24">
        <f>'[3]ISP'!$F$56</f>
        <v>2995</v>
      </c>
      <c r="H75" s="24">
        <v>5138</v>
      </c>
      <c r="I75" s="24"/>
      <c r="J75" s="24"/>
      <c r="K75" s="24"/>
    </row>
    <row r="76" spans="1:11" ht="13.5">
      <c r="A76" s="21"/>
      <c r="B76" s="22" t="s">
        <v>12</v>
      </c>
      <c r="C76" s="23">
        <f>'[3]INSP'!$C$56/100</f>
        <v>23.207398776164908</v>
      </c>
      <c r="D76" s="23">
        <f>'[3]INSP'!$D$56/100</f>
        <v>286.9319096765541</v>
      </c>
      <c r="E76" s="23">
        <v>305.8784880499373</v>
      </c>
      <c r="F76" s="24">
        <f>'[3]INSP'!$E$56</f>
        <v>13325</v>
      </c>
      <c r="G76" s="24">
        <f>'[3]INSP'!$F$56</f>
        <v>133324</v>
      </c>
      <c r="H76" s="24">
        <v>137434</v>
      </c>
      <c r="I76" s="24"/>
      <c r="J76" s="24"/>
      <c r="K76" s="24"/>
    </row>
    <row r="77" spans="1:11" ht="13.5">
      <c r="A77" s="21"/>
      <c r="B77" s="22" t="s">
        <v>13</v>
      </c>
      <c r="C77" s="23">
        <f>'[3]GSP'!$C$76/100</f>
        <v>1.769049568999999</v>
      </c>
      <c r="D77" s="23">
        <f>'[3]GSP'!$D$76/100</f>
        <v>17.273482400227557</v>
      </c>
      <c r="E77" s="23">
        <v>22.575650049668138</v>
      </c>
      <c r="F77" s="24">
        <f>'[3]GSP'!$E$76</f>
        <v>0</v>
      </c>
      <c r="G77" s="24">
        <f>'[3]GSP'!$F$76</f>
        <v>3</v>
      </c>
      <c r="H77" s="24">
        <v>7</v>
      </c>
      <c r="I77" s="24">
        <f>'[3]GSP'!$G$76</f>
        <v>749</v>
      </c>
      <c r="J77" s="24">
        <f>'[3]GSP'!$H$76</f>
        <v>9245</v>
      </c>
      <c r="K77" s="24">
        <v>14209</v>
      </c>
    </row>
    <row r="78" spans="1:11" ht="13.5">
      <c r="A78" s="33"/>
      <c r="B78" s="34" t="s">
        <v>14</v>
      </c>
      <c r="C78" s="35">
        <f>'[3]GNSP'!$C$76/100</f>
        <v>0</v>
      </c>
      <c r="D78" s="35">
        <f>'[3]GNSP'!$D$76/100</f>
        <v>0</v>
      </c>
      <c r="E78" s="35">
        <v>0</v>
      </c>
      <c r="F78" s="36">
        <f>'[3]GNSP'!$E$76</f>
        <v>0</v>
      </c>
      <c r="G78" s="36">
        <f>'[3]GNSP'!$F$76</f>
        <v>0</v>
      </c>
      <c r="H78" s="36">
        <v>0</v>
      </c>
      <c r="I78" s="36">
        <f>'[3]GNSP'!$G$76</f>
        <v>0</v>
      </c>
      <c r="J78" s="36">
        <f>'[3]GNSP'!$H$76</f>
        <v>0</v>
      </c>
      <c r="K78" s="36">
        <v>0</v>
      </c>
    </row>
    <row r="79" spans="1:11" ht="13.5">
      <c r="A79" s="21">
        <v>16</v>
      </c>
      <c r="B79" s="25" t="s">
        <v>29</v>
      </c>
      <c r="C79" s="26"/>
      <c r="D79" s="26"/>
      <c r="E79" s="39"/>
      <c r="F79" s="24"/>
      <c r="G79" s="24"/>
      <c r="H79" s="24"/>
      <c r="I79" s="24"/>
      <c r="J79" s="24"/>
      <c r="K79" s="24"/>
    </row>
    <row r="80" spans="1:11" ht="13.5">
      <c r="A80" s="21"/>
      <c r="B80" s="22" t="s">
        <v>11</v>
      </c>
      <c r="C80" s="23">
        <f>'[16]ISP'!$C$56/100</f>
        <v>13.328836899999999</v>
      </c>
      <c r="D80" s="23">
        <f>'[16]ISP'!$D$56/100</f>
        <v>41.618109870999994</v>
      </c>
      <c r="E80" s="39">
        <v>6.7346089</v>
      </c>
      <c r="F80" s="24">
        <f>'[16]ISP'!$E$56</f>
        <v>1927</v>
      </c>
      <c r="G80" s="24">
        <f>'[16]ISP'!$F$56</f>
        <v>5591</v>
      </c>
      <c r="H80" s="24">
        <v>1007</v>
      </c>
      <c r="I80" s="24"/>
      <c r="J80" s="24"/>
      <c r="K80" s="24"/>
    </row>
    <row r="81" spans="1:11" ht="13.5">
      <c r="A81" s="21"/>
      <c r="B81" s="22" t="s">
        <v>12</v>
      </c>
      <c r="C81" s="23">
        <f>'[16]INSP'!$C$56/100</f>
        <v>21.3344971</v>
      </c>
      <c r="D81" s="23">
        <f>'[16]INSP'!$D$56/100</f>
        <v>286.646807742</v>
      </c>
      <c r="E81" s="39">
        <v>328.3861118570024</v>
      </c>
      <c r="F81" s="24">
        <f>'[16]INSP'!$E$56</f>
        <v>17417</v>
      </c>
      <c r="G81" s="24">
        <f>'[16]INSP'!$F$56</f>
        <v>269182</v>
      </c>
      <c r="H81" s="24">
        <v>250821</v>
      </c>
      <c r="I81" s="24"/>
      <c r="J81" s="24"/>
      <c r="K81" s="24"/>
    </row>
    <row r="82" spans="1:11" ht="13.5">
      <c r="A82" s="21"/>
      <c r="B82" s="22" t="s">
        <v>13</v>
      </c>
      <c r="C82" s="23">
        <f>'[16]GSP'!$C$76/100</f>
        <v>0</v>
      </c>
      <c r="D82" s="23">
        <f>'[16]GSP'!$D$76/100</f>
        <v>0.096779695</v>
      </c>
      <c r="E82" s="39">
        <v>0.07187601477</v>
      </c>
      <c r="F82" s="24">
        <f>'[16]GSP'!$E$76</f>
        <v>0</v>
      </c>
      <c r="G82" s="24">
        <f>'[16]GSP'!$F$76</f>
        <v>1</v>
      </c>
      <c r="H82" s="24">
        <v>1</v>
      </c>
      <c r="I82" s="24">
        <f>'[16]GSP'!$G$76</f>
        <v>0</v>
      </c>
      <c r="J82" s="24">
        <f>'[16]GSP'!$H$76</f>
        <v>2241</v>
      </c>
      <c r="K82" s="24">
        <v>1217</v>
      </c>
    </row>
    <row r="83" spans="1:11" ht="13.5">
      <c r="A83" s="33"/>
      <c r="B83" s="34" t="s">
        <v>14</v>
      </c>
      <c r="C83" s="35">
        <f>'[16]GNSP'!$C$76/100</f>
        <v>0.3963875386842804</v>
      </c>
      <c r="D83" s="35">
        <f>'[16]GNSP'!$D$76/100</f>
        <v>26.982604647999995</v>
      </c>
      <c r="E83" s="41">
        <v>22.054833414812055</v>
      </c>
      <c r="F83" s="36">
        <f>'[16]GNSP'!$E$76</f>
        <v>13</v>
      </c>
      <c r="G83" s="36">
        <f>'[16]GNSP'!$F$76</f>
        <v>93</v>
      </c>
      <c r="H83" s="36">
        <v>93</v>
      </c>
      <c r="I83" s="36">
        <f>'[16]GNSP'!$G$76</f>
        <v>52589</v>
      </c>
      <c r="J83" s="36">
        <f>'[16]GNSP'!$H$76</f>
        <v>2151976</v>
      </c>
      <c r="K83" s="36">
        <v>2441640</v>
      </c>
    </row>
    <row r="84" spans="1:20" s="38" customFormat="1" ht="13.5">
      <c r="A84" s="21">
        <v>17</v>
      </c>
      <c r="B84" s="25" t="s">
        <v>30</v>
      </c>
      <c r="C84" s="26"/>
      <c r="D84" s="26"/>
      <c r="E84" s="39"/>
      <c r="F84" s="24"/>
      <c r="G84" s="24"/>
      <c r="H84" s="40"/>
      <c r="I84" s="24"/>
      <c r="J84" s="24"/>
      <c r="K84" s="24"/>
      <c r="L84" s="37"/>
      <c r="M84" s="37"/>
      <c r="N84" s="37"/>
      <c r="O84" s="15"/>
      <c r="P84" s="37"/>
      <c r="Q84" s="37"/>
      <c r="R84" s="37"/>
      <c r="S84" s="37"/>
      <c r="T84" s="42"/>
    </row>
    <row r="85" spans="1:20" s="38" customFormat="1" ht="13.5">
      <c r="A85" s="21"/>
      <c r="B85" s="22" t="s">
        <v>11</v>
      </c>
      <c r="C85" s="23">
        <f>+'[8]ISP'!$C$56/100</f>
        <v>18.051301334999998</v>
      </c>
      <c r="D85" s="23">
        <f>+'[8]ISP'!$D$56/100</f>
        <v>145.80994455500002</v>
      </c>
      <c r="E85" s="39">
        <v>75.787872955</v>
      </c>
      <c r="F85" s="24">
        <f>+'[8]ISP'!$E$56</f>
        <v>1496</v>
      </c>
      <c r="G85" s="24">
        <f>+'[8]ISP'!$F$56</f>
        <v>16060</v>
      </c>
      <c r="H85" s="40">
        <v>11807</v>
      </c>
      <c r="I85" s="24"/>
      <c r="J85" s="24"/>
      <c r="K85" s="24"/>
      <c r="L85" s="37"/>
      <c r="M85" s="37"/>
      <c r="N85" s="37"/>
      <c r="O85" s="37"/>
      <c r="P85" s="37"/>
      <c r="Q85" s="37"/>
      <c r="R85" s="37"/>
      <c r="S85" s="37"/>
      <c r="T85" s="42"/>
    </row>
    <row r="86" spans="1:20" s="38" customFormat="1" ht="13.5">
      <c r="A86" s="21"/>
      <c r="B86" s="22" t="s">
        <v>12</v>
      </c>
      <c r="C86" s="23">
        <f>+'[8]INSP'!$C$56/100</f>
        <v>15.517075405</v>
      </c>
      <c r="D86" s="23">
        <f>+'[8]INSP'!$D$56/100</f>
        <v>212.40102207400002</v>
      </c>
      <c r="E86" s="39">
        <v>208.87142829999996</v>
      </c>
      <c r="F86" s="24">
        <f>+'[8]INSP'!$E$56</f>
        <v>5913</v>
      </c>
      <c r="G86" s="24">
        <f>+'[8]INSP'!$F$56</f>
        <v>75533</v>
      </c>
      <c r="H86" s="40">
        <v>61148</v>
      </c>
      <c r="I86" s="24"/>
      <c r="J86" s="24"/>
      <c r="K86" s="24"/>
      <c r="L86" s="37"/>
      <c r="M86" s="37"/>
      <c r="N86" s="37"/>
      <c r="O86" s="37"/>
      <c r="P86" s="37"/>
      <c r="Q86" s="37"/>
      <c r="R86" s="37"/>
      <c r="S86" s="37"/>
      <c r="T86" s="42"/>
    </row>
    <row r="87" spans="1:20" s="38" customFormat="1" ht="13.5">
      <c r="A87" s="21"/>
      <c r="B87" s="22" t="s">
        <v>13</v>
      </c>
      <c r="C87" s="23">
        <f>+'[8]GSP'!$C$76/100</f>
        <v>0</v>
      </c>
      <c r="D87" s="23">
        <f>+'[8]GSP'!$D$76/100</f>
        <v>0</v>
      </c>
      <c r="E87" s="39">
        <v>0</v>
      </c>
      <c r="F87" s="24">
        <f>+'[8]GSP'!$E$76</f>
        <v>0</v>
      </c>
      <c r="G87" s="24">
        <f>+'[8]GSP'!$F$76</f>
        <v>0</v>
      </c>
      <c r="H87" s="40">
        <v>0</v>
      </c>
      <c r="I87" s="24">
        <f>+'[8]GSP'!$G$76</f>
        <v>0</v>
      </c>
      <c r="J87" s="24">
        <f>+'[8]GSP'!$H$76</f>
        <v>0</v>
      </c>
      <c r="K87" s="24">
        <v>0</v>
      </c>
      <c r="L87" s="37"/>
      <c r="M87" s="37"/>
      <c r="N87" s="37"/>
      <c r="O87" s="37"/>
      <c r="P87" s="37"/>
      <c r="Q87" s="37"/>
      <c r="R87" s="37"/>
      <c r="S87" s="37"/>
      <c r="T87" s="42"/>
    </row>
    <row r="88" spans="1:20" s="38" customFormat="1" ht="13.5">
      <c r="A88" s="21"/>
      <c r="B88" s="22" t="s">
        <v>14</v>
      </c>
      <c r="C88" s="23">
        <f>+'[8]GNSP'!$C$76/100</f>
        <v>1.8004165812749855</v>
      </c>
      <c r="D88" s="23">
        <f>+'[8]GNSP'!$D$76/100</f>
        <v>8.228434208074939</v>
      </c>
      <c r="E88" s="39">
        <v>0.08529952</v>
      </c>
      <c r="F88" s="24">
        <f>+'[8]GNSP'!$E$76</f>
        <v>0</v>
      </c>
      <c r="G88" s="24">
        <f>+'[8]GNSP'!$F$76</f>
        <v>11</v>
      </c>
      <c r="H88" s="40">
        <v>5</v>
      </c>
      <c r="I88" s="24">
        <f>+'[8]GNSP'!$G$76</f>
        <v>66753</v>
      </c>
      <c r="J88" s="24">
        <f>+'[8]GNSP'!$H$76</f>
        <v>606993</v>
      </c>
      <c r="K88" s="24">
        <v>34910</v>
      </c>
      <c r="L88" s="37"/>
      <c r="M88" s="37"/>
      <c r="N88" s="37"/>
      <c r="O88" s="37"/>
      <c r="P88" s="37"/>
      <c r="Q88" s="37"/>
      <c r="R88" s="37"/>
      <c r="S88" s="37"/>
      <c r="T88" s="42"/>
    </row>
    <row r="89" spans="1:20" s="38" customFormat="1" ht="13.5">
      <c r="A89" s="21">
        <v>18</v>
      </c>
      <c r="B89" s="25" t="s">
        <v>31</v>
      </c>
      <c r="C89" s="26"/>
      <c r="D89" s="26"/>
      <c r="E89" s="39"/>
      <c r="F89" s="24"/>
      <c r="G89" s="24"/>
      <c r="H89" s="40"/>
      <c r="I89" s="24"/>
      <c r="J89" s="24"/>
      <c r="K89" s="24"/>
      <c r="L89" s="37"/>
      <c r="M89" s="37"/>
      <c r="N89" s="37"/>
      <c r="O89" s="15"/>
      <c r="P89" s="37"/>
      <c r="Q89" s="37"/>
      <c r="R89" s="37"/>
      <c r="S89" s="37"/>
      <c r="T89" s="42"/>
    </row>
    <row r="90" spans="1:11" ht="13.5">
      <c r="A90" s="43"/>
      <c r="B90" s="44" t="s">
        <v>11</v>
      </c>
      <c r="C90" s="45">
        <f>+'[10]ISP'!$C$56/100</f>
        <v>0.006</v>
      </c>
      <c r="D90" s="45">
        <f>+'[10]ISP'!$D$56/100</f>
        <v>5.31013488</v>
      </c>
      <c r="E90" s="46">
        <v>9.0511325</v>
      </c>
      <c r="F90" s="47">
        <f>+'[10]ISP'!$E$56</f>
        <v>0</v>
      </c>
      <c r="G90" s="47">
        <f>+'[10]ISP'!$F$56</f>
        <v>254</v>
      </c>
      <c r="H90" s="48">
        <v>463</v>
      </c>
      <c r="I90" s="47"/>
      <c r="J90" s="47"/>
      <c r="K90" s="47"/>
    </row>
    <row r="91" spans="1:11" ht="13.5">
      <c r="A91" s="43"/>
      <c r="B91" s="22" t="s">
        <v>12</v>
      </c>
      <c r="C91" s="23">
        <f>+'[10]INSP'!$C$56/100</f>
        <v>47.81938531500049</v>
      </c>
      <c r="D91" s="23">
        <f>+'[10]INSP'!$D$56/100</f>
        <v>603.7115660870188</v>
      </c>
      <c r="E91" s="39">
        <v>508.91395129199947</v>
      </c>
      <c r="F91" s="24">
        <f>+'[10]INSP'!$E$56</f>
        <v>6891</v>
      </c>
      <c r="G91" s="24">
        <f>+'[10]INSP'!$F$56</f>
        <v>95054</v>
      </c>
      <c r="H91" s="40">
        <v>78717</v>
      </c>
      <c r="I91" s="24"/>
      <c r="J91" s="24"/>
      <c r="K91" s="24"/>
    </row>
    <row r="92" spans="1:11" ht="13.5">
      <c r="A92" s="43"/>
      <c r="B92" s="34" t="s">
        <v>13</v>
      </c>
      <c r="C92" s="35">
        <f>+'[10]GSP'!$C$76/100</f>
        <v>0.40860599999999997</v>
      </c>
      <c r="D92" s="35">
        <f>+'[10]GSP'!$D$76/100</f>
        <v>13.962305999999998</v>
      </c>
      <c r="E92" s="41">
        <v>4.5393</v>
      </c>
      <c r="F92" s="36">
        <f>+'[10]GSP'!$E$76</f>
        <v>0</v>
      </c>
      <c r="G92" s="36">
        <f>+'[10]GSP'!$F$76</f>
        <v>3</v>
      </c>
      <c r="H92" s="49">
        <v>4</v>
      </c>
      <c r="I92" s="36">
        <f>+'[10]GSP'!$G$76</f>
        <v>147</v>
      </c>
      <c r="J92" s="36">
        <f>+'[10]GSP'!$H$76</f>
        <v>7915</v>
      </c>
      <c r="K92" s="36">
        <v>2770</v>
      </c>
    </row>
    <row r="93" spans="1:22" s="38" customFormat="1" ht="13.5">
      <c r="A93" s="21"/>
      <c r="B93" s="22" t="s">
        <v>14</v>
      </c>
      <c r="C93" s="23">
        <f>+'[10]GNSP'!$C$76/100</f>
        <v>1.043859</v>
      </c>
      <c r="D93" s="23">
        <f>+'[10]GNSP'!$D$76/100</f>
        <v>56.062611</v>
      </c>
      <c r="E93" s="39">
        <v>0</v>
      </c>
      <c r="F93" s="24">
        <f>+'[10]GNSP'!$E$76</f>
        <v>1</v>
      </c>
      <c r="G93" s="24">
        <f>+'[10]GNSP'!$F$76</f>
        <v>4</v>
      </c>
      <c r="H93" s="40">
        <v>0</v>
      </c>
      <c r="I93" s="24">
        <f>+'[10]GNSP'!$G$76</f>
        <v>6778</v>
      </c>
      <c r="J93" s="24">
        <f>+'[10]GNSP'!$H$76</f>
        <v>51027</v>
      </c>
      <c r="K93" s="24">
        <v>0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42"/>
    </row>
    <row r="94" spans="1:21" ht="13.5">
      <c r="A94" s="43">
        <v>19</v>
      </c>
      <c r="B94" s="50" t="s">
        <v>32</v>
      </c>
      <c r="C94" s="18"/>
      <c r="D94" s="18"/>
      <c r="E94" s="51"/>
      <c r="F94" s="52"/>
      <c r="G94" s="52"/>
      <c r="H94" s="48"/>
      <c r="I94" s="52"/>
      <c r="J94" s="52"/>
      <c r="K94" s="52"/>
      <c r="L94" s="37"/>
      <c r="M94" s="37"/>
      <c r="N94" s="37"/>
      <c r="P94" s="37"/>
      <c r="Q94" s="37"/>
      <c r="R94" s="37"/>
      <c r="S94" s="37"/>
      <c r="T94" s="37"/>
      <c r="U94" s="37"/>
    </row>
    <row r="95" spans="1:21" ht="13.5">
      <c r="A95" s="43"/>
      <c r="B95" s="22" t="s">
        <v>11</v>
      </c>
      <c r="C95" s="23">
        <f>+'[1]ISP'!$C$56/100</f>
        <v>4.720611260999998</v>
      </c>
      <c r="D95" s="23">
        <f>+'[1]ISP'!$D$56/100</f>
        <v>11.465624407999996</v>
      </c>
      <c r="E95" s="39">
        <v>1.426960141</v>
      </c>
      <c r="F95" s="24">
        <f>+'[1]ISP'!$E$56</f>
        <v>601</v>
      </c>
      <c r="G95" s="24">
        <f>+'[1]ISP'!$F$56</f>
        <v>1410</v>
      </c>
      <c r="H95" s="40">
        <v>241</v>
      </c>
      <c r="I95" s="24"/>
      <c r="J95" s="24"/>
      <c r="K95" s="24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ht="13.5">
      <c r="A96" s="43"/>
      <c r="B96" s="22" t="s">
        <v>12</v>
      </c>
      <c r="C96" s="23">
        <f>+'[1]INSP'!$C$56/100</f>
        <v>24.370210148000005</v>
      </c>
      <c r="D96" s="23">
        <f>+'[1]INSP'!$D$56/100</f>
        <v>187.46462965499998</v>
      </c>
      <c r="E96" s="39">
        <v>106.857288272</v>
      </c>
      <c r="F96" s="24">
        <f>+'[1]INSP'!$E$56</f>
        <v>8980</v>
      </c>
      <c r="G96" s="24">
        <f>+'[1]INSP'!$F$56</f>
        <v>67481</v>
      </c>
      <c r="H96" s="40">
        <v>35375</v>
      </c>
      <c r="I96" s="24"/>
      <c r="J96" s="24"/>
      <c r="K96" s="24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ht="13.5">
      <c r="A97" s="43"/>
      <c r="B97" s="22" t="s">
        <v>13</v>
      </c>
      <c r="C97" s="23">
        <f>+'[1]GSP'!$C$76/100</f>
        <v>0.015347694999999925</v>
      </c>
      <c r="D97" s="23">
        <f>+'[1]GSP'!$D$76/100</f>
        <v>0.5311793859999999</v>
      </c>
      <c r="E97" s="39">
        <v>0</v>
      </c>
      <c r="F97" s="24">
        <f>+'[1]GSP'!$E$76</f>
        <v>0</v>
      </c>
      <c r="G97" s="24">
        <f>+'[1]GSP'!$F$76</f>
        <v>1</v>
      </c>
      <c r="H97" s="40">
        <v>0</v>
      </c>
      <c r="I97" s="24">
        <f>+'[1]GSP'!$G$76</f>
        <v>59</v>
      </c>
      <c r="J97" s="24">
        <f>+'[1]GSP'!$H$76</f>
        <v>1332</v>
      </c>
      <c r="K97" s="24">
        <v>0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ht="13.5">
      <c r="A98" s="43"/>
      <c r="B98" s="34" t="s">
        <v>14</v>
      </c>
      <c r="C98" s="35">
        <f>+'[1]GNSP'!$C$76/100</f>
        <v>0</v>
      </c>
      <c r="D98" s="35">
        <f>+'[1]GNSP'!$D$76/100</f>
        <v>0</v>
      </c>
      <c r="E98" s="41">
        <v>0.003580445</v>
      </c>
      <c r="F98" s="36">
        <f>+'[1]GNSP'!$E$76</f>
        <v>0</v>
      </c>
      <c r="G98" s="36">
        <f>+'[1]GNSP'!$F$76</f>
        <v>0</v>
      </c>
      <c r="H98" s="49">
        <v>0</v>
      </c>
      <c r="I98" s="36">
        <f>+'[1]GNSP'!$G$76</f>
        <v>0</v>
      </c>
      <c r="J98" s="36">
        <f>+'[1]GNSP'!$H$76</f>
        <v>0</v>
      </c>
      <c r="K98" s="36">
        <v>0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2" s="38" customFormat="1" ht="13.5">
      <c r="A99" s="21">
        <v>20</v>
      </c>
      <c r="B99" s="53" t="s">
        <v>33</v>
      </c>
      <c r="C99" s="23"/>
      <c r="D99" s="23"/>
      <c r="E99" s="39"/>
      <c r="F99" s="24"/>
      <c r="G99" s="24"/>
      <c r="H99" s="40"/>
      <c r="I99" s="24"/>
      <c r="J99" s="24"/>
      <c r="K99" s="24"/>
      <c r="L99" s="37"/>
      <c r="M99" s="37"/>
      <c r="N99" s="37"/>
      <c r="O99" s="15"/>
      <c r="P99" s="37"/>
      <c r="Q99" s="37"/>
      <c r="R99" s="37"/>
      <c r="S99" s="37"/>
      <c r="T99" s="37"/>
      <c r="U99" s="37"/>
      <c r="V99" s="42"/>
    </row>
    <row r="100" spans="1:22" s="38" customFormat="1" ht="13.5">
      <c r="A100" s="21"/>
      <c r="B100" s="22" t="s">
        <v>11</v>
      </c>
      <c r="C100" s="23">
        <f>+'[19]ISP'!$C$56/100</f>
        <v>1.3240579</v>
      </c>
      <c r="D100" s="23">
        <f>+'[19]ISP'!$D$56/100</f>
        <v>2.1276224999999998</v>
      </c>
      <c r="E100" s="39">
        <v>0.45988979999999996</v>
      </c>
      <c r="F100" s="24">
        <f>+'[19]ISP'!$E$56</f>
        <v>171</v>
      </c>
      <c r="G100" s="24">
        <f>+'[19]ISP'!$F$56</f>
        <v>281</v>
      </c>
      <c r="H100" s="40">
        <v>64</v>
      </c>
      <c r="I100" s="24"/>
      <c r="J100" s="24"/>
      <c r="K100" s="24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42"/>
    </row>
    <row r="101" spans="1:22" s="38" customFormat="1" ht="13.5">
      <c r="A101" s="21"/>
      <c r="B101" s="22" t="s">
        <v>12</v>
      </c>
      <c r="C101" s="23">
        <f>+'[19]INSP'!$C$56/100</f>
        <v>4.4662552</v>
      </c>
      <c r="D101" s="23">
        <f>+'[19]INSP'!$D$56/100</f>
        <v>59.834595099999994</v>
      </c>
      <c r="E101" s="39">
        <v>27.059290400000005</v>
      </c>
      <c r="F101" s="24">
        <f>+'[19]INSP'!$E$56</f>
        <v>2936</v>
      </c>
      <c r="G101" s="24">
        <f>+'[19]INSP'!$F$56</f>
        <v>29704</v>
      </c>
      <c r="H101" s="40">
        <v>15707</v>
      </c>
      <c r="I101" s="24"/>
      <c r="J101" s="24"/>
      <c r="K101" s="24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42"/>
    </row>
    <row r="102" spans="1:22" s="38" customFormat="1" ht="13.5">
      <c r="A102" s="21"/>
      <c r="B102" s="22" t="s">
        <v>13</v>
      </c>
      <c r="C102" s="23">
        <f>+'[19]GSP'!$C$76/100</f>
        <v>0</v>
      </c>
      <c r="D102" s="23">
        <f>+'[19]GSP'!$D$76/100</f>
        <v>0</v>
      </c>
      <c r="E102" s="39">
        <v>0</v>
      </c>
      <c r="F102" s="24">
        <f>+'[19]GSP'!$E$76</f>
        <v>0</v>
      </c>
      <c r="G102" s="24">
        <f>+'[19]GSP'!$F$76</f>
        <v>0</v>
      </c>
      <c r="H102" s="40">
        <v>0</v>
      </c>
      <c r="I102" s="24">
        <f>+'[19]GSP'!$G$76</f>
        <v>0</v>
      </c>
      <c r="J102" s="24">
        <f>+'[19]GSP'!$H$76</f>
        <v>0</v>
      </c>
      <c r="K102" s="24">
        <v>0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42"/>
    </row>
    <row r="103" spans="1:11" ht="13.5">
      <c r="A103" s="43"/>
      <c r="B103" s="54" t="s">
        <v>14</v>
      </c>
      <c r="C103" s="55">
        <f>+'[19]GNSP'!$C$76/100</f>
        <v>0</v>
      </c>
      <c r="D103" s="55">
        <f>+'[19]GNSP'!$D$76/100</f>
        <v>0</v>
      </c>
      <c r="E103" s="51">
        <v>0</v>
      </c>
      <c r="F103" s="52">
        <f>+'[19]GNSP'!$E$76</f>
        <v>0</v>
      </c>
      <c r="G103" s="52">
        <f>+'[19]GNSP'!$F$76</f>
        <v>0</v>
      </c>
      <c r="H103" s="48">
        <v>0</v>
      </c>
      <c r="I103" s="52">
        <f>+'[19]GNSP'!$G$76</f>
        <v>0</v>
      </c>
      <c r="J103" s="52">
        <f>+'[19]GNSP'!$H$76</f>
        <v>0</v>
      </c>
      <c r="K103" s="52">
        <v>0</v>
      </c>
    </row>
    <row r="104" spans="1:22" s="38" customFormat="1" ht="13.5">
      <c r="A104" s="21">
        <v>21</v>
      </c>
      <c r="B104" s="53" t="s">
        <v>34</v>
      </c>
      <c r="C104" s="23"/>
      <c r="D104" s="23"/>
      <c r="E104" s="39"/>
      <c r="F104" s="24"/>
      <c r="G104" s="24"/>
      <c r="H104" s="40"/>
      <c r="I104" s="24"/>
      <c r="J104" s="24"/>
      <c r="K104" s="24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42"/>
    </row>
    <row r="105" spans="1:22" s="38" customFormat="1" ht="13.5">
      <c r="A105" s="21"/>
      <c r="B105" s="22" t="s">
        <v>11</v>
      </c>
      <c r="C105" s="23">
        <f>+'[21]ISP'!$C$56/100</f>
        <v>34.807365000000004</v>
      </c>
      <c r="D105" s="23">
        <f>+'[21]ISP'!$D$56/100</f>
        <v>259.894320693</v>
      </c>
      <c r="E105" s="39">
        <v>180.4513438</v>
      </c>
      <c r="F105" s="24">
        <f>+'[21]ISP'!$E$56</f>
        <v>2316</v>
      </c>
      <c r="G105" s="24">
        <f>+'[21]ISP'!$F$56</f>
        <v>17210</v>
      </c>
      <c r="H105" s="40">
        <v>19200</v>
      </c>
      <c r="I105" s="24"/>
      <c r="J105" s="24"/>
      <c r="K105" s="24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42"/>
    </row>
    <row r="106" spans="1:22" s="38" customFormat="1" ht="13.5">
      <c r="A106" s="21"/>
      <c r="B106" s="22" t="s">
        <v>12</v>
      </c>
      <c r="C106" s="23">
        <f>+'[21]INSP'!$C$56/100</f>
        <v>17.855454052000002</v>
      </c>
      <c r="D106" s="23">
        <f>+'[21]INSP'!$D$56/100</f>
        <v>180.32432220500002</v>
      </c>
      <c r="E106" s="39">
        <v>186.26044609999997</v>
      </c>
      <c r="F106" s="24">
        <f>+'[21]INSP'!$E$56</f>
        <v>6396</v>
      </c>
      <c r="G106" s="24">
        <f>+'[21]INSP'!$F$56</f>
        <v>59923</v>
      </c>
      <c r="H106" s="40">
        <v>66998</v>
      </c>
      <c r="I106" s="24"/>
      <c r="J106" s="24"/>
      <c r="K106" s="24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42"/>
    </row>
    <row r="107" spans="1:22" s="38" customFormat="1" ht="13.5">
      <c r="A107" s="21"/>
      <c r="B107" s="22" t="s">
        <v>13</v>
      </c>
      <c r="C107" s="23">
        <f>+'[21]GSP'!$C$76/100</f>
        <v>5.920598612999999</v>
      </c>
      <c r="D107" s="23">
        <f>+'[21]GSP'!$D$76/100</f>
        <v>43.45607176874847</v>
      </c>
      <c r="E107" s="39">
        <v>13.644400000000001</v>
      </c>
      <c r="F107" s="24">
        <f>+'[21]GSP'!$E$76</f>
        <v>0</v>
      </c>
      <c r="G107" s="24">
        <f>+'[21]GSP'!$F$76</f>
        <v>4</v>
      </c>
      <c r="H107" s="40">
        <v>5</v>
      </c>
      <c r="I107" s="24">
        <f>+'[21]GSP'!$G$76</f>
        <v>13927</v>
      </c>
      <c r="J107" s="24">
        <f>+'[21]GSP'!$H$76</f>
        <v>36687</v>
      </c>
      <c r="K107" s="24">
        <v>14219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42"/>
    </row>
    <row r="108" spans="1:11" ht="13.5">
      <c r="A108" s="43"/>
      <c r="B108" s="54" t="s">
        <v>14</v>
      </c>
      <c r="C108" s="55">
        <f>+'[21]GNSP'!$C$76/100</f>
        <v>0.071255498</v>
      </c>
      <c r="D108" s="55">
        <f>+'[21]GNSP'!$D$76/100</f>
        <v>17.802345656890513</v>
      </c>
      <c r="E108" s="51">
        <v>2.7775</v>
      </c>
      <c r="F108" s="52">
        <f>+'[21]GNSP'!$E$76</f>
        <v>3</v>
      </c>
      <c r="G108" s="52">
        <f>+'[21]GNSP'!$F$76</f>
        <v>51</v>
      </c>
      <c r="H108" s="48">
        <v>16</v>
      </c>
      <c r="I108" s="52">
        <f>+'[21]GNSP'!$G$76</f>
        <v>11240</v>
      </c>
      <c r="J108" s="52">
        <f>+'[21]GNSP'!$H$76</f>
        <v>191222</v>
      </c>
      <c r="K108" s="52">
        <v>31313</v>
      </c>
    </row>
    <row r="109" spans="1:22" s="38" customFormat="1" ht="13.5">
      <c r="A109" s="21">
        <v>22</v>
      </c>
      <c r="B109" s="53" t="s">
        <v>35</v>
      </c>
      <c r="C109" s="23"/>
      <c r="D109" s="23"/>
      <c r="E109" s="39"/>
      <c r="F109" s="24"/>
      <c r="G109" s="24"/>
      <c r="H109" s="40"/>
      <c r="I109" s="24"/>
      <c r="J109" s="24"/>
      <c r="K109" s="40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42"/>
    </row>
    <row r="110" spans="1:22" s="38" customFormat="1" ht="13.5">
      <c r="A110" s="21"/>
      <c r="B110" s="22" t="s">
        <v>11</v>
      </c>
      <c r="C110" s="23">
        <f>+'[12]ISP'!$C$56/100</f>
        <v>12.88179170000001</v>
      </c>
      <c r="D110" s="23">
        <f>+'[12]ISP'!$D$56/100</f>
        <v>168.6798917</v>
      </c>
      <c r="E110" s="39">
        <v>23.5432281</v>
      </c>
      <c r="F110" s="24">
        <f>+'[12]ISP'!$E$56</f>
        <v>985</v>
      </c>
      <c r="G110" s="24">
        <f>+'[12]ISP'!$F$56</f>
        <v>12702</v>
      </c>
      <c r="H110" s="40">
        <v>2099</v>
      </c>
      <c r="I110" s="24"/>
      <c r="J110" s="24"/>
      <c r="K110" s="40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42"/>
    </row>
    <row r="111" spans="1:22" s="38" customFormat="1" ht="13.5">
      <c r="A111" s="21"/>
      <c r="B111" s="22" t="s">
        <v>12</v>
      </c>
      <c r="C111" s="23">
        <f>+'[12]INSP'!$C$56/100</f>
        <v>23.354315999999994</v>
      </c>
      <c r="D111" s="23">
        <f>+'[12]INSP'!$D$56/100</f>
        <v>227.602416</v>
      </c>
      <c r="E111" s="39">
        <v>92.74686076400002</v>
      </c>
      <c r="F111" s="24">
        <f>+'[12]INSP'!$E$56</f>
        <v>9197</v>
      </c>
      <c r="G111" s="24">
        <f>+'[12]INSP'!$F$56</f>
        <v>83804</v>
      </c>
      <c r="H111" s="40">
        <v>44512</v>
      </c>
      <c r="I111" s="24"/>
      <c r="J111" s="24"/>
      <c r="K111" s="40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42"/>
    </row>
    <row r="112" spans="1:22" s="38" customFormat="1" ht="13.5">
      <c r="A112" s="21"/>
      <c r="B112" s="22" t="s">
        <v>13</v>
      </c>
      <c r="C112" s="23">
        <f>+'[12]GSP'!$C$76/100</f>
        <v>2.0119</v>
      </c>
      <c r="D112" s="23">
        <f>+'[12]GSP'!$D$76/100</f>
        <v>10.641822099999999</v>
      </c>
      <c r="E112" s="39">
        <v>0</v>
      </c>
      <c r="F112" s="24">
        <f>+'[12]GSP'!$E$76</f>
        <v>0</v>
      </c>
      <c r="G112" s="24">
        <f>+'[12]GSP'!$F$76</f>
        <v>7</v>
      </c>
      <c r="H112" s="40">
        <v>0</v>
      </c>
      <c r="I112" s="24">
        <f>+'[12]GSP'!$G$76</f>
        <v>1723</v>
      </c>
      <c r="J112" s="24">
        <f>+'[12]GSP'!$H$76</f>
        <v>9019</v>
      </c>
      <c r="K112" s="38">
        <v>0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42"/>
    </row>
    <row r="113" spans="1:11" ht="14.25" thickBot="1">
      <c r="A113" s="43"/>
      <c r="B113" s="54" t="s">
        <v>14</v>
      </c>
      <c r="C113" s="55">
        <f>+'[12]GNSP'!$C$76/100</f>
        <v>1.301327796766089</v>
      </c>
      <c r="D113" s="55">
        <f>+'[12]GNSP'!$D$76/100</f>
        <v>21.979301882</v>
      </c>
      <c r="E113" s="51">
        <v>0</v>
      </c>
      <c r="F113" s="52">
        <f>+'[12]GNSP'!$E$76</f>
        <v>3</v>
      </c>
      <c r="G113" s="52">
        <f>+'[12]GNSP'!$F$76</f>
        <v>16</v>
      </c>
      <c r="H113" s="48">
        <v>0</v>
      </c>
      <c r="I113" s="52">
        <f>+'[12]GNSP'!$G$76</f>
        <v>15151</v>
      </c>
      <c r="J113" s="52">
        <f>+'[12]GNSP'!$H$76</f>
        <v>723097</v>
      </c>
      <c r="K113" s="56">
        <v>0</v>
      </c>
    </row>
    <row r="114" spans="1:11" s="62" customFormat="1" ht="13.5">
      <c r="A114" s="57"/>
      <c r="B114" s="58" t="s">
        <v>36</v>
      </c>
      <c r="C114" s="59"/>
      <c r="D114" s="59"/>
      <c r="E114" s="59"/>
      <c r="F114" s="60"/>
      <c r="G114" s="60"/>
      <c r="H114" s="60"/>
      <c r="I114" s="60"/>
      <c r="J114" s="60"/>
      <c r="K114" s="61"/>
    </row>
    <row r="115" spans="1:11" s="62" customFormat="1" ht="12.75">
      <c r="A115" s="63"/>
      <c r="B115" s="64" t="s">
        <v>11</v>
      </c>
      <c r="C115" s="19">
        <f aca="true" t="shared" si="0" ref="C115:H118">+C5+C10+C15+C20+C25+C30+C35+C40+C45+C50+C55+C60+C65+C70+C75+C80+C85+C90+C95+C100+C105+C110</f>
        <v>895.7272731979999</v>
      </c>
      <c r="D115" s="19">
        <f t="shared" si="0"/>
        <v>6183.409535056474</v>
      </c>
      <c r="E115" s="19">
        <f t="shared" si="0"/>
        <v>2117.510179010323</v>
      </c>
      <c r="F115" s="19">
        <f t="shared" si="0"/>
        <v>86566</v>
      </c>
      <c r="G115" s="19">
        <f t="shared" si="0"/>
        <v>759038</v>
      </c>
      <c r="H115" s="19">
        <f t="shared" si="0"/>
        <v>662283</v>
      </c>
      <c r="I115" s="19"/>
      <c r="J115" s="19"/>
      <c r="K115" s="19"/>
    </row>
    <row r="116" spans="1:11" s="62" customFormat="1" ht="12.75">
      <c r="A116" s="63"/>
      <c r="B116" s="64" t="s">
        <v>12</v>
      </c>
      <c r="C116" s="19">
        <f t="shared" si="0"/>
        <v>1623.3109614133505</v>
      </c>
      <c r="D116" s="19">
        <f t="shared" si="0"/>
        <v>19345.371956103056</v>
      </c>
      <c r="E116" s="19">
        <f t="shared" si="0"/>
        <v>23109.16803672252</v>
      </c>
      <c r="F116" s="61">
        <f t="shared" si="0"/>
        <v>797965</v>
      </c>
      <c r="G116" s="61">
        <f t="shared" si="0"/>
        <v>8966741</v>
      </c>
      <c r="H116" s="61">
        <f t="shared" si="0"/>
        <v>11664040</v>
      </c>
      <c r="I116" s="61"/>
      <c r="J116" s="61"/>
      <c r="K116" s="61"/>
    </row>
    <row r="117" spans="1:11" s="62" customFormat="1" ht="12.75">
      <c r="A117" s="63"/>
      <c r="B117" s="64" t="s">
        <v>13</v>
      </c>
      <c r="C117" s="19">
        <f t="shared" si="0"/>
        <v>183.8219554883951</v>
      </c>
      <c r="D117" s="19">
        <f t="shared" si="0"/>
        <v>2443.216652344824</v>
      </c>
      <c r="E117" s="19">
        <f t="shared" si="0"/>
        <v>662.0658294237888</v>
      </c>
      <c r="F117" s="61">
        <f t="shared" si="0"/>
        <v>88</v>
      </c>
      <c r="G117" s="61">
        <f t="shared" si="0"/>
        <v>761</v>
      </c>
      <c r="H117" s="61">
        <f t="shared" si="0"/>
        <v>550</v>
      </c>
      <c r="I117" s="61">
        <f aca="true" t="shared" si="1" ref="I117:K118">+I7+I12+I17+I22+I27+I32+I37+I42+I47+I52+I57+I62+I67+I72+I77+I82+I87+I92+I97+I102+I107+I112</f>
        <v>358482</v>
      </c>
      <c r="J117" s="61">
        <f t="shared" si="1"/>
        <v>5791236</v>
      </c>
      <c r="K117" s="61">
        <f t="shared" si="1"/>
        <v>2692878</v>
      </c>
    </row>
    <row r="118" spans="1:11" s="62" customFormat="1" ht="13.5" thickBot="1">
      <c r="A118" s="65"/>
      <c r="B118" s="66" t="s">
        <v>14</v>
      </c>
      <c r="C118" s="19">
        <f t="shared" si="0"/>
        <v>188.58334168331376</v>
      </c>
      <c r="D118" s="19">
        <f t="shared" si="0"/>
        <v>2784.021507451558</v>
      </c>
      <c r="E118" s="19">
        <f t="shared" si="0"/>
        <v>3682.1934025129462</v>
      </c>
      <c r="F118" s="61">
        <f t="shared" si="0"/>
        <v>243</v>
      </c>
      <c r="G118" s="61">
        <f t="shared" si="0"/>
        <v>3601</v>
      </c>
      <c r="H118" s="61">
        <f t="shared" si="0"/>
        <v>3499</v>
      </c>
      <c r="I118" s="61">
        <f t="shared" si="1"/>
        <v>1550218</v>
      </c>
      <c r="J118" s="61">
        <f t="shared" si="1"/>
        <v>38450843</v>
      </c>
      <c r="K118" s="61">
        <f t="shared" si="1"/>
        <v>33510580</v>
      </c>
    </row>
    <row r="119" spans="1:11" s="62" customFormat="1" ht="13.5">
      <c r="A119" s="67">
        <v>23</v>
      </c>
      <c r="B119" s="58" t="s">
        <v>37</v>
      </c>
      <c r="C119" s="68"/>
      <c r="D119" s="68"/>
      <c r="E119" s="19"/>
      <c r="F119" s="60"/>
      <c r="G119" s="60"/>
      <c r="H119" s="61"/>
      <c r="I119" s="60"/>
      <c r="J119" s="60"/>
      <c r="K119" s="61"/>
    </row>
    <row r="120" spans="1:11" s="62" customFormat="1" ht="13.5">
      <c r="A120" s="69"/>
      <c r="B120" s="70" t="s">
        <v>11</v>
      </c>
      <c r="C120" s="23">
        <f>'[23]ISP'!$C$56/100</f>
        <v>1085.3837000000012</v>
      </c>
      <c r="D120" s="23">
        <f>'[23]ISP'!$D$56/100</f>
        <v>24502.4118</v>
      </c>
      <c r="E120" s="23">
        <v>19960.068</v>
      </c>
      <c r="F120" s="40">
        <f>'[23]ISP'!$E$56</f>
        <v>191085</v>
      </c>
      <c r="G120" s="40">
        <f>'[23]ISP'!$F$56</f>
        <v>4071768</v>
      </c>
      <c r="H120" s="71">
        <v>4758594</v>
      </c>
      <c r="I120" s="40"/>
      <c r="J120" s="40"/>
      <c r="K120" s="71"/>
    </row>
    <row r="121" spans="1:11" s="62" customFormat="1" ht="13.5">
      <c r="A121" s="69"/>
      <c r="B121" s="70" t="s">
        <v>12</v>
      </c>
      <c r="C121" s="23">
        <f>'[23]INSP'!$C$56/100</f>
        <v>1187.3023</v>
      </c>
      <c r="D121" s="23">
        <f>'[23]INSP'!$D$56/100</f>
        <v>19265.707500000004</v>
      </c>
      <c r="E121" s="23">
        <v>17727.546400000003</v>
      </c>
      <c r="F121" s="40">
        <f>'[23]INSP'!$E$56</f>
        <v>3050941</v>
      </c>
      <c r="G121" s="40">
        <f>'[23]INSP'!$F$56</f>
        <v>25360881</v>
      </c>
      <c r="H121" s="71">
        <v>25564968</v>
      </c>
      <c r="I121" s="40"/>
      <c r="J121" s="40"/>
      <c r="K121" s="71"/>
    </row>
    <row r="122" spans="1:11" s="62" customFormat="1" ht="13.5">
      <c r="A122" s="69"/>
      <c r="B122" s="70" t="s">
        <v>13</v>
      </c>
      <c r="C122" s="23">
        <f>'[23]GSP'!$C$76/100</f>
        <v>2302.411083999999</v>
      </c>
      <c r="D122" s="23">
        <f>'[23]GSP'!$D$76/100</f>
        <v>18490.728784</v>
      </c>
      <c r="E122" s="23">
        <v>16632.6085</v>
      </c>
      <c r="F122" s="40">
        <f>'[23]GSP'!$E$76</f>
        <v>-2494</v>
      </c>
      <c r="G122" s="40">
        <f>'[23]GSP'!$F$76</f>
        <v>15087</v>
      </c>
      <c r="H122" s="71">
        <v>19430</v>
      </c>
      <c r="I122" s="40">
        <f>'[23]GSP'!$G$76</f>
        <v>-10087192</v>
      </c>
      <c r="J122" s="40">
        <f>'[23]GSP'!$H$76</f>
        <v>18539976</v>
      </c>
      <c r="K122" s="40">
        <v>31044702</v>
      </c>
    </row>
    <row r="123" spans="1:11" s="62" customFormat="1" ht="14.25" thickBot="1">
      <c r="A123" s="72"/>
      <c r="B123" s="73" t="s">
        <v>14</v>
      </c>
      <c r="C123" s="74">
        <f>'[23]GNSP'!$C$76/100</f>
        <v>1411.1946975000005</v>
      </c>
      <c r="D123" s="74">
        <f>'[23]GNSP'!$D$76/100</f>
        <v>10862.757347500003</v>
      </c>
      <c r="E123" s="74">
        <v>0</v>
      </c>
      <c r="F123" s="75">
        <f>'[23]GNSP'!$E$76</f>
        <v>4363</v>
      </c>
      <c r="G123" s="75">
        <f>'[23]GNSP'!$F$76</f>
        <v>4987</v>
      </c>
      <c r="H123" s="76">
        <v>0</v>
      </c>
      <c r="I123" s="75">
        <f>'[23]GNSP'!$G$76</f>
        <v>12264393</v>
      </c>
      <c r="J123" s="75">
        <f>'[23]GNSP'!$H$76</f>
        <v>13062194</v>
      </c>
      <c r="K123" s="75">
        <v>0</v>
      </c>
    </row>
    <row r="124" spans="1:11" s="62" customFormat="1" ht="13.5">
      <c r="A124" s="77"/>
      <c r="B124" s="78" t="s">
        <v>38</v>
      </c>
      <c r="C124" s="19"/>
      <c r="D124" s="19"/>
      <c r="E124" s="79"/>
      <c r="F124" s="61"/>
      <c r="G124" s="61"/>
      <c r="H124" s="80"/>
      <c r="I124" s="61"/>
      <c r="J124" s="61"/>
      <c r="K124" s="80"/>
    </row>
    <row r="125" spans="1:11" s="62" customFormat="1" ht="12.75">
      <c r="A125" s="81"/>
      <c r="B125" s="64" t="s">
        <v>11</v>
      </c>
      <c r="C125" s="82">
        <f aca="true" t="shared" si="2" ref="C125:E128">+C120+C115</f>
        <v>1981.1109731980011</v>
      </c>
      <c r="D125" s="82">
        <f t="shared" si="2"/>
        <v>30685.821335056477</v>
      </c>
      <c r="E125" s="82">
        <f t="shared" si="2"/>
        <v>22077.57817901032</v>
      </c>
      <c r="F125" s="83">
        <f aca="true" t="shared" si="3" ref="F125:H128">F115+F120</f>
        <v>277651</v>
      </c>
      <c r="G125" s="83">
        <f t="shared" si="3"/>
        <v>4830806</v>
      </c>
      <c r="H125" s="83">
        <f t="shared" si="3"/>
        <v>5420877</v>
      </c>
      <c r="I125" s="83"/>
      <c r="J125" s="83"/>
      <c r="K125" s="83"/>
    </row>
    <row r="126" spans="1:11" s="62" customFormat="1" ht="12.75">
      <c r="A126" s="81"/>
      <c r="B126" s="64" t="s">
        <v>12</v>
      </c>
      <c r="C126" s="82">
        <f t="shared" si="2"/>
        <v>2810.6132614133503</v>
      </c>
      <c r="D126" s="82">
        <f t="shared" si="2"/>
        <v>38611.07945610306</v>
      </c>
      <c r="E126" s="82">
        <f t="shared" si="2"/>
        <v>40836.71443672253</v>
      </c>
      <c r="F126" s="83">
        <f t="shared" si="3"/>
        <v>3848906</v>
      </c>
      <c r="G126" s="83">
        <f t="shared" si="3"/>
        <v>34327622</v>
      </c>
      <c r="H126" s="83">
        <f t="shared" si="3"/>
        <v>37229008</v>
      </c>
      <c r="I126" s="83"/>
      <c r="J126" s="83"/>
      <c r="K126" s="83"/>
    </row>
    <row r="127" spans="1:11" s="62" customFormat="1" ht="12.75">
      <c r="A127" s="81"/>
      <c r="B127" s="64" t="s">
        <v>13</v>
      </c>
      <c r="C127" s="82">
        <f t="shared" si="2"/>
        <v>2486.233039488394</v>
      </c>
      <c r="D127" s="82">
        <f t="shared" si="2"/>
        <v>20933.945436344824</v>
      </c>
      <c r="E127" s="82">
        <f t="shared" si="2"/>
        <v>17294.674329423786</v>
      </c>
      <c r="F127" s="83">
        <f t="shared" si="3"/>
        <v>-2406</v>
      </c>
      <c r="G127" s="83">
        <f t="shared" si="3"/>
        <v>15848</v>
      </c>
      <c r="H127" s="83">
        <f t="shared" si="3"/>
        <v>19980</v>
      </c>
      <c r="I127" s="83">
        <f aca="true" t="shared" si="4" ref="I127:K128">I117+I122</f>
        <v>-9728710</v>
      </c>
      <c r="J127" s="83">
        <f t="shared" si="4"/>
        <v>24331212</v>
      </c>
      <c r="K127" s="83">
        <f t="shared" si="4"/>
        <v>33737580</v>
      </c>
    </row>
    <row r="128" spans="1:11" s="62" customFormat="1" ht="13.5" thickBot="1">
      <c r="A128" s="84"/>
      <c r="B128" s="66" t="s">
        <v>14</v>
      </c>
      <c r="C128" s="85">
        <f t="shared" si="2"/>
        <v>1599.7780391833144</v>
      </c>
      <c r="D128" s="85">
        <f t="shared" si="2"/>
        <v>13646.77885495156</v>
      </c>
      <c r="E128" s="85">
        <f t="shared" si="2"/>
        <v>3682.1934025129462</v>
      </c>
      <c r="F128" s="86">
        <f t="shared" si="3"/>
        <v>4606</v>
      </c>
      <c r="G128" s="86">
        <f t="shared" si="3"/>
        <v>8588</v>
      </c>
      <c r="H128" s="86">
        <f t="shared" si="3"/>
        <v>3499</v>
      </c>
      <c r="I128" s="86">
        <f t="shared" si="4"/>
        <v>13814611</v>
      </c>
      <c r="J128" s="86">
        <f t="shared" si="4"/>
        <v>51513037</v>
      </c>
      <c r="K128" s="86">
        <f t="shared" si="4"/>
        <v>33510580</v>
      </c>
    </row>
    <row r="129" spans="1:11" ht="13.5">
      <c r="A129" s="87" t="s">
        <v>39</v>
      </c>
      <c r="B129" s="87"/>
      <c r="C129" s="87"/>
      <c r="D129" s="87"/>
      <c r="E129" s="87"/>
      <c r="F129" s="87"/>
      <c r="G129" s="87"/>
      <c r="H129" s="88"/>
      <c r="I129" s="88"/>
      <c r="J129" s="88"/>
      <c r="K129" s="88"/>
    </row>
    <row r="130" spans="1:11" ht="13.5">
      <c r="A130" s="89" t="s">
        <v>40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</row>
    <row r="131" ht="12.75">
      <c r="E131" s="90"/>
    </row>
    <row r="132" spans="8:11" ht="12.75">
      <c r="H132" s="91"/>
      <c r="K132" s="91"/>
    </row>
  </sheetData>
  <mergeCells count="6">
    <mergeCell ref="A129:G129"/>
    <mergeCell ref="I2:K2"/>
    <mergeCell ref="B2:B3"/>
    <mergeCell ref="A2:A3"/>
    <mergeCell ref="C2:E2"/>
    <mergeCell ref="F2:H2"/>
  </mergeCells>
  <printOptions horizontalCentered="1" verticalCentered="1"/>
  <pageMargins left="0.4724409448818898" right="0.1968503937007874" top="0" bottom="0" header="0.2362204724409449" footer="0.15748031496062992"/>
  <pageSetup fitToHeight="2" horizontalDpi="600" verticalDpi="600" orientation="landscape" paperSize="9" scale="61" r:id="rId1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2011-03-18T06:01:00Z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