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For Journal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0">'For Journal '!$A$1:$K$135</definedName>
    <definedName name="_xlnm.Print_Titles" localSheetId="0">'For Journal '!$2:$3</definedName>
  </definedNames>
  <calcPr fullCalcOnLoad="1"/>
</workbook>
</file>

<file path=xl/sharedStrings.xml><?xml version="1.0" encoding="utf-8"?>
<sst xmlns="http://schemas.openxmlformats.org/spreadsheetml/2006/main" count="148" uniqueCount="42">
  <si>
    <t>First Year Premium of Life Insurers for the Period ended August, 2012</t>
  </si>
  <si>
    <t>(`crore)</t>
  </si>
  <si>
    <t>Sl No.</t>
  </si>
  <si>
    <t>Insurer</t>
  </si>
  <si>
    <t xml:space="preserve">Premium  </t>
  </si>
  <si>
    <t>No. of Policies / Schemes</t>
  </si>
  <si>
    <t>No. of lives covered under Group Schemes</t>
  </si>
  <si>
    <t>August, 2012</t>
  </si>
  <si>
    <t>Upto August, 12</t>
  </si>
  <si>
    <t>Upto August,2011</t>
  </si>
  <si>
    <t>Bajaj Allianz</t>
  </si>
  <si>
    <t>Individual Single Premium</t>
  </si>
  <si>
    <t>Individual Non-Single Premium</t>
  </si>
  <si>
    <t>Group Single Premium</t>
  </si>
  <si>
    <t>Group Non-Single Premium</t>
  </si>
  <si>
    <t>ING Vysya</t>
  </si>
  <si>
    <t>Reliance Life</t>
  </si>
  <si>
    <t>SBI Life</t>
  </si>
  <si>
    <t>Tata AIA</t>
  </si>
  <si>
    <t>HDFC Standard</t>
  </si>
  <si>
    <t>ICICI Prudential</t>
  </si>
  <si>
    <t>Birla Sunlife</t>
  </si>
  <si>
    <t>Aviva</t>
  </si>
  <si>
    <t>Kotak Mahindra Old Mutual</t>
  </si>
  <si>
    <t>Max LIFE</t>
  </si>
  <si>
    <t>Met Life</t>
  </si>
  <si>
    <t>Sahara Life</t>
  </si>
  <si>
    <t>Shriram Life</t>
  </si>
  <si>
    <t>Bharti Axa Life</t>
  </si>
  <si>
    <t>Future Generali Life</t>
  </si>
  <si>
    <t>IDBI Federal</t>
  </si>
  <si>
    <t>Canara HSBC OBC Life</t>
  </si>
  <si>
    <t>Aegon Religare</t>
  </si>
  <si>
    <t>DLF Pramerica</t>
  </si>
  <si>
    <t xml:space="preserve">Star Union Dai-ichi </t>
  </si>
  <si>
    <t>IndiaFirst</t>
  </si>
  <si>
    <t>Edelweiss Tokio</t>
  </si>
  <si>
    <t>Private Total</t>
  </si>
  <si>
    <t>LIC</t>
  </si>
  <si>
    <t>Grand Total</t>
  </si>
  <si>
    <t>Note:  1.Cumulative premium / No.of  policies upto the month is net of cancellations which may occur during the free look period.</t>
  </si>
  <si>
    <t xml:space="preserve">          2. Compiled on the basis of data submitted by the Insurance companies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</si>
</sst>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Rupee Foradian"/>
      <family val="2"/>
    </font>
    <font>
      <sz val="11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2" fontId="7" fillId="0" borderId="10" xfId="44" applyNumberFormat="1" applyFont="1" applyBorder="1" applyAlignment="1">
      <alignment/>
    </xf>
    <xf numFmtId="2" fontId="7" fillId="0" borderId="10" xfId="42" applyNumberFormat="1" applyFont="1" applyBorder="1" applyAlignment="1">
      <alignment/>
    </xf>
    <xf numFmtId="1" fontId="7" fillId="0" borderId="10" xfId="44" applyNumberFormat="1" applyFont="1" applyBorder="1" applyAlignment="1">
      <alignment/>
    </xf>
    <xf numFmtId="1" fontId="7" fillId="0" borderId="10" xfId="42" applyNumberFormat="1" applyFont="1" applyBorder="1" applyAlignment="1">
      <alignment/>
    </xf>
    <xf numFmtId="1" fontId="0" fillId="0" borderId="0" xfId="0" applyNumberFormat="1" applyAlignment="1">
      <alignment/>
    </xf>
    <xf numFmtId="1" fontId="7" fillId="33" borderId="10" xfId="0" applyNumberFormat="1" applyFont="1" applyFill="1" applyBorder="1" applyAlignment="1">
      <alignment/>
    </xf>
    <xf numFmtId="1" fontId="7" fillId="33" borderId="10" xfId="44" applyNumberFormat="1" applyFont="1" applyFill="1" applyBorder="1" applyAlignment="1">
      <alignment/>
    </xf>
    <xf numFmtId="0" fontId="2" fillId="0" borderId="10" xfId="0" applyFont="1" applyBorder="1" applyAlignment="1" quotePrefix="1">
      <alignment horizontal="left"/>
    </xf>
    <xf numFmtId="2" fontId="7" fillId="0" borderId="10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2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2" fontId="6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7" fillId="0" borderId="14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1" fontId="7" fillId="0" borderId="16" xfId="0" applyNumberFormat="1" applyFont="1" applyBorder="1" applyAlignment="1">
      <alignment/>
    </xf>
    <xf numFmtId="0" fontId="2" fillId="0" borderId="10" xfId="56" applyFont="1" applyBorder="1" applyAlignment="1">
      <alignment/>
    </xf>
    <xf numFmtId="2" fontId="7" fillId="0" borderId="16" xfId="0" applyNumberFormat="1" applyFont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" fontId="7" fillId="0" borderId="12" xfId="57" applyNumberFormat="1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1" fontId="6" fillId="0" borderId="19" xfId="0" applyNumberFormat="1" applyFont="1" applyFill="1" applyBorder="1" applyAlignment="1">
      <alignment/>
    </xf>
    <xf numFmtId="1" fontId="6" fillId="0" borderId="2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1" fontId="6" fillId="0" borderId="2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56" applyFont="1" applyBorder="1" applyAlignment="1">
      <alignment/>
    </xf>
    <xf numFmtId="2" fontId="0" fillId="0" borderId="0" xfId="0" applyNumberForma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 quotePrefix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0" xfId="56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ompanywise Month 2" xfId="56"/>
    <cellStyle name="Normal_companywise Month;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Baja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Kotak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Max%20Life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Metlif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Sahar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Shriram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Bharti%20Ax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Future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IDBI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Canar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Aeg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Ing%20Vysya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DLF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Star%20Un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IndiaFirst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Edelweiss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LIC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Relian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SBI%20Lif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Tata%20AI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HDF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ICIC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Bir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Life%20dept.%20Jan%202007\Anand%20Rao\NB%20DATA\Business%20Data%202012-13\August%202012\LIFE\August,%202012%20NB%20Figures\Avi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Bajaj"/>
    </sheetNames>
    <sheetDataSet>
      <sheetData sheetId="0">
        <row r="56">
          <cell r="C56">
            <v>2605.51915</v>
          </cell>
          <cell r="D56">
            <v>9552.4991838</v>
          </cell>
          <cell r="E56">
            <v>2532</v>
          </cell>
          <cell r="F56">
            <v>12837</v>
          </cell>
        </row>
      </sheetData>
      <sheetData sheetId="3">
        <row r="56">
          <cell r="C56">
            <v>8230.77708363</v>
          </cell>
          <cell r="D56">
            <v>30546.230386040002</v>
          </cell>
          <cell r="E56">
            <v>56560</v>
          </cell>
          <cell r="F56">
            <v>234236</v>
          </cell>
        </row>
      </sheetData>
      <sheetData sheetId="6">
        <row r="76">
          <cell r="C76">
            <v>6094.287585436466</v>
          </cell>
          <cell r="D76">
            <v>20031.47945971044</v>
          </cell>
          <cell r="E76">
            <v>31</v>
          </cell>
          <cell r="F76">
            <v>86</v>
          </cell>
          <cell r="G76">
            <v>1744070</v>
          </cell>
          <cell r="H76">
            <v>1832280</v>
          </cell>
        </row>
      </sheetData>
      <sheetData sheetId="9">
        <row r="76">
          <cell r="C76">
            <v>5354.988765802802</v>
          </cell>
          <cell r="D76">
            <v>28135.838345741187</v>
          </cell>
          <cell r="E76">
            <v>15</v>
          </cell>
          <cell r="F76">
            <v>122</v>
          </cell>
          <cell r="G76">
            <v>162432</v>
          </cell>
          <cell r="H76">
            <v>2942630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Kotak"/>
    </sheetNames>
    <sheetDataSet>
      <sheetData sheetId="0">
        <row r="56">
          <cell r="C56">
            <v>756.33986</v>
          </cell>
          <cell r="D56">
            <v>2882.065254</v>
          </cell>
          <cell r="E56">
            <v>291</v>
          </cell>
          <cell r="F56">
            <v>1614</v>
          </cell>
        </row>
      </sheetData>
      <sheetData sheetId="3">
        <row r="56">
          <cell r="C56">
            <v>2977.3265715</v>
          </cell>
          <cell r="D56">
            <v>11811.285432900004</v>
          </cell>
          <cell r="E56">
            <v>10770</v>
          </cell>
          <cell r="F56">
            <v>49133</v>
          </cell>
        </row>
      </sheetData>
      <sheetData sheetId="6">
        <row r="76">
          <cell r="C76">
            <v>1501.209773221752</v>
          </cell>
          <cell r="D76">
            <v>6144.394463949715</v>
          </cell>
          <cell r="E76">
            <v>1</v>
          </cell>
          <cell r="F76">
            <v>10</v>
          </cell>
          <cell r="G76">
            <v>230767</v>
          </cell>
          <cell r="H76">
            <v>907339</v>
          </cell>
        </row>
      </sheetData>
      <sheetData sheetId="9">
        <row r="76">
          <cell r="C76">
            <v>3561.9982897568184</v>
          </cell>
          <cell r="D76">
            <v>7947.000016383995</v>
          </cell>
          <cell r="E76">
            <v>60</v>
          </cell>
          <cell r="F76">
            <v>324</v>
          </cell>
          <cell r="G76">
            <v>197256</v>
          </cell>
          <cell r="H76">
            <v>610543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NSP"/>
      <sheetName val="GSP"/>
      <sheetName val="GNSP"/>
      <sheetName val="GNSP(S)"/>
      <sheetName val="ISP(R)"/>
      <sheetName val="ISP(S)"/>
      <sheetName val="INSP(R)"/>
      <sheetName val="INSP(S)"/>
      <sheetName val="GSP(R)"/>
      <sheetName val="GSP(S)"/>
      <sheetName val="GNSP(R)"/>
      <sheetName val="NEWPRODUCTS"/>
      <sheetName val="Max Life"/>
    </sheetNames>
    <sheetDataSet>
      <sheetData sheetId="0">
        <row r="56">
          <cell r="C56">
            <v>1500.0039859000044</v>
          </cell>
          <cell r="D56">
            <v>8171.8044414</v>
          </cell>
          <cell r="E56">
            <v>20</v>
          </cell>
          <cell r="F56">
            <v>102</v>
          </cell>
        </row>
      </sheetData>
      <sheetData sheetId="1">
        <row r="56">
          <cell r="C56">
            <v>11439.016851099996</v>
          </cell>
          <cell r="D56">
            <v>47972.26265909999</v>
          </cell>
          <cell r="E56">
            <v>37680</v>
          </cell>
          <cell r="F56">
            <v>175246</v>
          </cell>
        </row>
      </sheetData>
      <sheetData sheetId="2">
        <row r="76">
          <cell r="C76">
            <v>1138.9363099999996</v>
          </cell>
          <cell r="D76">
            <v>5153.5849143</v>
          </cell>
          <cell r="E76">
            <v>1</v>
          </cell>
          <cell r="F76">
            <v>15</v>
          </cell>
          <cell r="G76">
            <v>34730</v>
          </cell>
          <cell r="H76">
            <v>42818</v>
          </cell>
        </row>
      </sheetData>
      <sheetData sheetId="3">
        <row r="76">
          <cell r="C76">
            <v>89.22124399999991</v>
          </cell>
          <cell r="D76">
            <v>1491.0760948</v>
          </cell>
          <cell r="E76">
            <v>55</v>
          </cell>
          <cell r="F76">
            <v>562</v>
          </cell>
          <cell r="G76">
            <v>11461</v>
          </cell>
          <cell r="H76">
            <v>505242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Metlife"/>
    </sheetNames>
    <sheetDataSet>
      <sheetData sheetId="0">
        <row r="56">
          <cell r="C56">
            <v>1383.7351895000002</v>
          </cell>
          <cell r="D56">
            <v>10728.6108127</v>
          </cell>
          <cell r="E56">
            <v>2276</v>
          </cell>
          <cell r="F56">
            <v>17706</v>
          </cell>
        </row>
      </sheetData>
      <sheetData sheetId="3">
        <row r="56">
          <cell r="C56">
            <v>3274.5443425999997</v>
          </cell>
          <cell r="D56">
            <v>19686.2205316</v>
          </cell>
          <cell r="E56">
            <v>13084</v>
          </cell>
          <cell r="F56">
            <v>72602</v>
          </cell>
        </row>
      </sheetData>
      <sheetData sheetId="6">
        <row r="76">
          <cell r="C76">
            <v>19.5496373</v>
          </cell>
          <cell r="D76">
            <v>152.342406</v>
          </cell>
          <cell r="E76">
            <v>0</v>
          </cell>
          <cell r="F76">
            <v>0</v>
          </cell>
          <cell r="G76">
            <v>770</v>
          </cell>
          <cell r="H76">
            <v>10264</v>
          </cell>
        </row>
      </sheetData>
      <sheetData sheetId="9">
        <row r="76">
          <cell r="C76">
            <v>610.6992918000001</v>
          </cell>
          <cell r="D76">
            <v>1471.3539345</v>
          </cell>
          <cell r="E76">
            <v>21</v>
          </cell>
          <cell r="F76">
            <v>104</v>
          </cell>
          <cell r="G76">
            <v>32309</v>
          </cell>
          <cell r="H76">
            <v>282390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</sheetNames>
    <sheetDataSet>
      <sheetData sheetId="0">
        <row r="56">
          <cell r="C56">
            <v>121.0204</v>
          </cell>
          <cell r="D56">
            <v>552.3641</v>
          </cell>
          <cell r="E56">
            <v>254</v>
          </cell>
          <cell r="F56">
            <v>1160</v>
          </cell>
        </row>
      </sheetData>
      <sheetData sheetId="3">
        <row r="56">
          <cell r="C56">
            <v>283.6855</v>
          </cell>
          <cell r="D56">
            <v>1211.7214</v>
          </cell>
          <cell r="E56">
            <v>5351</v>
          </cell>
          <cell r="F56">
            <v>18523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0.37905</v>
          </cell>
          <cell r="D76">
            <v>0.52411</v>
          </cell>
          <cell r="E76">
            <v>1</v>
          </cell>
          <cell r="F76">
            <v>2</v>
          </cell>
          <cell r="G76">
            <v>128</v>
          </cell>
          <cell r="H76">
            <v>221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 "/>
      <sheetName val="GSP(R) "/>
      <sheetName val="GSP(S)"/>
      <sheetName val="GNSP "/>
      <sheetName val="GNSP(R) "/>
      <sheetName val="GNSP(S)"/>
      <sheetName val="NEWPRODUCTS"/>
      <sheetName val="Sheet1"/>
      <sheetName val="Shriram"/>
    </sheetNames>
    <sheetDataSet>
      <sheetData sheetId="0">
        <row r="56">
          <cell r="C56">
            <v>893.18</v>
          </cell>
          <cell r="D56">
            <v>4874.71</v>
          </cell>
          <cell r="E56">
            <v>1086</v>
          </cell>
          <cell r="F56">
            <v>6045</v>
          </cell>
        </row>
      </sheetData>
      <sheetData sheetId="3">
        <row r="56">
          <cell r="C56">
            <v>1249.2500000000002</v>
          </cell>
          <cell r="D56">
            <v>5784.44057</v>
          </cell>
          <cell r="E56">
            <v>9420</v>
          </cell>
          <cell r="F56">
            <v>38074</v>
          </cell>
        </row>
      </sheetData>
      <sheetData sheetId="6">
        <row r="76">
          <cell r="C76">
            <v>857.23</v>
          </cell>
          <cell r="D76">
            <v>3779.31</v>
          </cell>
          <cell r="E76">
            <v>0</v>
          </cell>
          <cell r="F76">
            <v>0</v>
          </cell>
          <cell r="G76">
            <v>37264</v>
          </cell>
          <cell r="H76">
            <v>162159</v>
          </cell>
        </row>
      </sheetData>
      <sheetData sheetId="9">
        <row r="76">
          <cell r="C76">
            <v>88.13</v>
          </cell>
          <cell r="D76">
            <v>492.00066</v>
          </cell>
          <cell r="E76">
            <v>7</v>
          </cell>
          <cell r="F76">
            <v>37</v>
          </cell>
          <cell r="G76">
            <v>44669</v>
          </cell>
          <cell r="H76">
            <v>253455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Bharti Axa"/>
    </sheetNames>
    <sheetDataSet>
      <sheetData sheetId="0">
        <row r="56">
          <cell r="C56">
            <v>1.15</v>
          </cell>
          <cell r="D56">
            <v>2.8340604999999996</v>
          </cell>
          <cell r="E56">
            <v>0</v>
          </cell>
          <cell r="F56">
            <v>0</v>
          </cell>
        </row>
      </sheetData>
      <sheetData sheetId="3">
        <row r="56">
          <cell r="C56">
            <v>1410.5870557343967</v>
          </cell>
          <cell r="D56">
            <v>6296.7644290236485</v>
          </cell>
          <cell r="E56">
            <v>8182</v>
          </cell>
          <cell r="F56">
            <v>34878</v>
          </cell>
        </row>
      </sheetData>
      <sheetData sheetId="6">
        <row r="76">
          <cell r="C76">
            <v>243.5034701999999</v>
          </cell>
          <cell r="D76">
            <v>1048.2126107064</v>
          </cell>
          <cell r="E76">
            <v>0</v>
          </cell>
          <cell r="F76">
            <v>0</v>
          </cell>
          <cell r="G76">
            <v>1015</v>
          </cell>
          <cell r="H76">
            <v>4496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NSP"/>
      <sheetName val="GSP(R)"/>
      <sheetName val="GSP(S)"/>
      <sheetName val="GNSP(R)"/>
      <sheetName val="GNSP(S)"/>
      <sheetName val="NEWPRODUCTS"/>
      <sheetName val="Future"/>
    </sheetNames>
    <sheetDataSet>
      <sheetData sheetId="0">
        <row r="56">
          <cell r="C56">
            <v>91.33924240228342</v>
          </cell>
          <cell r="D56">
            <v>433.03706710228346</v>
          </cell>
          <cell r="E56">
            <v>143</v>
          </cell>
          <cell r="F56">
            <v>644</v>
          </cell>
        </row>
      </sheetData>
      <sheetData sheetId="3">
        <row r="56">
          <cell r="C56">
            <v>631.57409</v>
          </cell>
          <cell r="D56">
            <v>3651.2811100000004</v>
          </cell>
          <cell r="E56">
            <v>4858</v>
          </cell>
          <cell r="F56">
            <v>29044</v>
          </cell>
        </row>
      </sheetData>
      <sheetData sheetId="6">
        <row r="76">
          <cell r="C76">
            <v>0</v>
          </cell>
          <cell r="D76">
            <v>7.5644255</v>
          </cell>
          <cell r="E76">
            <v>0</v>
          </cell>
          <cell r="F76">
            <v>0</v>
          </cell>
          <cell r="G76">
            <v>0</v>
          </cell>
          <cell r="H76">
            <v>11</v>
          </cell>
        </row>
      </sheetData>
      <sheetData sheetId="7">
        <row r="76">
          <cell r="C76">
            <v>2022.5584589</v>
          </cell>
          <cell r="D76">
            <v>3599.42436661694</v>
          </cell>
          <cell r="E76">
            <v>5</v>
          </cell>
          <cell r="F76">
            <v>22</v>
          </cell>
          <cell r="G76">
            <v>2193</v>
          </cell>
          <cell r="H76">
            <v>20702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IDBI"/>
    </sheetNames>
    <sheetDataSet>
      <sheetData sheetId="0">
        <row r="56">
          <cell r="C56">
            <v>345.62214</v>
          </cell>
          <cell r="D56">
            <v>1345.4174169000003</v>
          </cell>
          <cell r="E56">
            <v>581</v>
          </cell>
          <cell r="F56">
            <v>2243</v>
          </cell>
        </row>
      </sheetData>
      <sheetData sheetId="3">
        <row r="56">
          <cell r="C56">
            <v>1945.2580801999998</v>
          </cell>
          <cell r="D56">
            <v>6548.1259992</v>
          </cell>
          <cell r="E56">
            <v>8815</v>
          </cell>
          <cell r="F56">
            <v>30661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216.93110242109597</v>
          </cell>
          <cell r="D76">
            <v>762.0219557546644</v>
          </cell>
          <cell r="E76">
            <v>0</v>
          </cell>
          <cell r="F76">
            <v>3</v>
          </cell>
          <cell r="G76">
            <v>12835</v>
          </cell>
          <cell r="H76">
            <v>72175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Canara"/>
    </sheetNames>
    <sheetDataSet>
      <sheetData sheetId="0">
        <row r="56">
          <cell r="C56">
            <v>1.0658754</v>
          </cell>
          <cell r="D56">
            <v>1.5678754</v>
          </cell>
          <cell r="E56">
            <v>1</v>
          </cell>
          <cell r="F56">
            <v>1</v>
          </cell>
        </row>
      </sheetData>
      <sheetData sheetId="3">
        <row r="56">
          <cell r="C56">
            <v>4782.730205599988</v>
          </cell>
          <cell r="D56">
            <v>17451.134493399994</v>
          </cell>
          <cell r="E56">
            <v>8703</v>
          </cell>
          <cell r="F56">
            <v>29393</v>
          </cell>
        </row>
      </sheetData>
      <sheetData sheetId="6">
        <row r="76">
          <cell r="C76">
            <v>93.59410759999997</v>
          </cell>
          <cell r="D76">
            <v>189.6587642</v>
          </cell>
          <cell r="E76">
            <v>0</v>
          </cell>
          <cell r="F76">
            <v>0</v>
          </cell>
          <cell r="G76">
            <v>309</v>
          </cell>
          <cell r="H76">
            <v>640</v>
          </cell>
        </row>
      </sheetData>
      <sheetData sheetId="9">
        <row r="76">
          <cell r="C76">
            <v>4126.325143800001</v>
          </cell>
          <cell r="D76">
            <v>9086.7351032</v>
          </cell>
          <cell r="E76">
            <v>4</v>
          </cell>
          <cell r="F76">
            <v>16</v>
          </cell>
          <cell r="G76">
            <v>36688</v>
          </cell>
          <cell r="H76">
            <v>83710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  <sheetName val="Aegon"/>
    </sheetNames>
    <sheetDataSet>
      <sheetData sheetId="0">
        <row r="56">
          <cell r="C56">
            <v>25.560955700000004</v>
          </cell>
          <cell r="D56">
            <v>173.3917997</v>
          </cell>
          <cell r="E56">
            <v>15</v>
          </cell>
          <cell r="F56">
            <v>112</v>
          </cell>
        </row>
      </sheetData>
      <sheetData sheetId="3">
        <row r="56">
          <cell r="C56">
            <v>950.4599926</v>
          </cell>
          <cell r="D56">
            <v>4601.4748506999995</v>
          </cell>
          <cell r="E56">
            <v>4689</v>
          </cell>
          <cell r="F56">
            <v>21928</v>
          </cell>
        </row>
      </sheetData>
      <sheetData sheetId="6">
        <row r="76">
          <cell r="C76">
            <v>1.3522435000000004</v>
          </cell>
          <cell r="D76">
            <v>6.3125689000000005</v>
          </cell>
          <cell r="E76">
            <v>0</v>
          </cell>
          <cell r="F76">
            <v>0</v>
          </cell>
          <cell r="G76">
            <v>20</v>
          </cell>
          <cell r="H76">
            <v>93</v>
          </cell>
        </row>
      </sheetData>
      <sheetData sheetId="9">
        <row r="76">
          <cell r="C76">
            <v>0</v>
          </cell>
          <cell r="D76">
            <v>603.2526689</v>
          </cell>
          <cell r="E76">
            <v>0</v>
          </cell>
          <cell r="F76">
            <v>0</v>
          </cell>
          <cell r="G76">
            <v>591</v>
          </cell>
          <cell r="H76">
            <v>591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Ing Vysya"/>
    </sheetNames>
    <sheetDataSet>
      <sheetData sheetId="0">
        <row r="56">
          <cell r="C56">
            <v>2210.7401088</v>
          </cell>
          <cell r="D56">
            <v>5977.9897685</v>
          </cell>
          <cell r="E56">
            <v>56</v>
          </cell>
          <cell r="F56">
            <v>1092</v>
          </cell>
        </row>
      </sheetData>
      <sheetData sheetId="3">
        <row r="56">
          <cell r="C56">
            <v>4463.767537199999</v>
          </cell>
          <cell r="D56">
            <v>15311.6283423</v>
          </cell>
          <cell r="E56">
            <v>16014</v>
          </cell>
          <cell r="F56">
            <v>64319</v>
          </cell>
        </row>
      </sheetData>
      <sheetData sheetId="6">
        <row r="76">
          <cell r="C76">
            <v>5.1671548</v>
          </cell>
          <cell r="D76">
            <v>42.22986050000001</v>
          </cell>
          <cell r="E76">
            <v>0</v>
          </cell>
          <cell r="F76">
            <v>0</v>
          </cell>
          <cell r="G76">
            <v>14</v>
          </cell>
          <cell r="H76">
            <v>80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DLF"/>
    </sheetNames>
    <sheetDataSet>
      <sheetData sheetId="0">
        <row r="56">
          <cell r="C56">
            <v>6.93</v>
          </cell>
          <cell r="D56">
            <v>73.98942000000001</v>
          </cell>
          <cell r="E56">
            <v>11</v>
          </cell>
          <cell r="F56">
            <v>111</v>
          </cell>
        </row>
      </sheetData>
      <sheetData sheetId="3">
        <row r="56">
          <cell r="C56">
            <v>877.9961399999999</v>
          </cell>
          <cell r="D56">
            <v>4748.8500699999995</v>
          </cell>
          <cell r="E56">
            <v>5764</v>
          </cell>
          <cell r="F56">
            <v>32907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COMPLIANCE CERTIFICATE "/>
      <sheetName val="Star Union"/>
    </sheetNames>
    <sheetDataSet>
      <sheetData sheetId="0">
        <row r="56">
          <cell r="C56">
            <v>1198.87516</v>
          </cell>
          <cell r="D56">
            <v>6611.50058</v>
          </cell>
          <cell r="E56">
            <v>956</v>
          </cell>
          <cell r="F56">
            <v>4728</v>
          </cell>
        </row>
      </sheetData>
      <sheetData sheetId="3">
        <row r="56">
          <cell r="C56">
            <v>1950.0149439999998</v>
          </cell>
          <cell r="D56">
            <v>7652.233143400001</v>
          </cell>
          <cell r="E56">
            <v>13179</v>
          </cell>
          <cell r="F56">
            <v>44784</v>
          </cell>
        </row>
      </sheetData>
      <sheetData sheetId="6">
        <row r="76">
          <cell r="C76">
            <v>402.012366503</v>
          </cell>
          <cell r="D76">
            <v>1938.523494989</v>
          </cell>
          <cell r="E76">
            <v>0</v>
          </cell>
          <cell r="F76">
            <v>2</v>
          </cell>
          <cell r="G76">
            <v>2287</v>
          </cell>
          <cell r="H76">
            <v>9380</v>
          </cell>
        </row>
      </sheetData>
      <sheetData sheetId="9">
        <row r="76">
          <cell r="C76">
            <v>10.201172337</v>
          </cell>
          <cell r="D76">
            <v>398.017977986</v>
          </cell>
          <cell r="E76">
            <v>3</v>
          </cell>
          <cell r="F76">
            <v>17</v>
          </cell>
          <cell r="G76">
            <v>11394</v>
          </cell>
          <cell r="H76">
            <v>53375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IndiaFirst"/>
    </sheetNames>
    <sheetDataSet>
      <sheetData sheetId="0">
        <row r="56">
          <cell r="C56">
            <v>477.29628</v>
          </cell>
          <cell r="D56">
            <v>1866.6575500000001</v>
          </cell>
          <cell r="E56">
            <v>438</v>
          </cell>
          <cell r="F56">
            <v>1718</v>
          </cell>
        </row>
      </sheetData>
      <sheetData sheetId="3">
        <row r="56">
          <cell r="C56">
            <v>1053.2396441000003</v>
          </cell>
          <cell r="D56">
            <v>5622.1706971</v>
          </cell>
          <cell r="E56">
            <v>6208</v>
          </cell>
          <cell r="F56">
            <v>34403</v>
          </cell>
        </row>
      </sheetData>
      <sheetData sheetId="6">
        <row r="76">
          <cell r="C76">
            <v>2223.7210548000003</v>
          </cell>
          <cell r="D76">
            <v>8324.4590472</v>
          </cell>
          <cell r="E76">
            <v>4</v>
          </cell>
          <cell r="F76">
            <v>18</v>
          </cell>
          <cell r="G76">
            <v>5968</v>
          </cell>
          <cell r="H76">
            <v>23472</v>
          </cell>
        </row>
      </sheetData>
      <sheetData sheetId="9">
        <row r="76">
          <cell r="C76">
            <v>60.323063599999955</v>
          </cell>
          <cell r="D76">
            <v>695.8083101999999</v>
          </cell>
          <cell r="E76">
            <v>9</v>
          </cell>
          <cell r="F76">
            <v>27</v>
          </cell>
          <cell r="G76">
            <v>35506</v>
          </cell>
          <cell r="H76">
            <v>232550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Edelweiss"/>
    </sheetNames>
    <sheetDataSet>
      <sheetData sheetId="0">
        <row r="56">
          <cell r="C56">
            <v>0</v>
          </cell>
          <cell r="D56">
            <v>3.9597</v>
          </cell>
          <cell r="E56">
            <v>0</v>
          </cell>
          <cell r="F56">
            <v>1</v>
          </cell>
        </row>
      </sheetData>
      <sheetData sheetId="3">
        <row r="56">
          <cell r="C56">
            <v>176.9043311000002</v>
          </cell>
          <cell r="D56">
            <v>652.9814504999988</v>
          </cell>
          <cell r="E56">
            <v>1117</v>
          </cell>
          <cell r="F56">
            <v>4249</v>
          </cell>
        </row>
      </sheetData>
      <sheetData sheetId="6">
        <row r="76">
          <cell r="C76">
            <v>3.9946772000000004</v>
          </cell>
          <cell r="D76">
            <v>26.213651499999997</v>
          </cell>
          <cell r="E76">
            <v>0</v>
          </cell>
          <cell r="F76">
            <v>2</v>
          </cell>
          <cell r="G76">
            <v>3</v>
          </cell>
          <cell r="H76">
            <v>28</v>
          </cell>
        </row>
      </sheetData>
      <sheetData sheetId="9">
        <row r="76">
          <cell r="C76">
            <v>11.84053</v>
          </cell>
          <cell r="D76">
            <v>63.53446139999999</v>
          </cell>
          <cell r="E76">
            <v>6</v>
          </cell>
          <cell r="F76">
            <v>27</v>
          </cell>
          <cell r="G76">
            <v>1532</v>
          </cell>
          <cell r="H76">
            <v>6748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 "/>
      <sheetName val="Sheet2"/>
      <sheetName val="LIC"/>
    </sheetNames>
    <sheetDataSet>
      <sheetData sheetId="0">
        <row r="56">
          <cell r="C56">
            <v>106332.38999999998</v>
          </cell>
          <cell r="D56">
            <v>443887.07000000007</v>
          </cell>
          <cell r="E56">
            <v>125306</v>
          </cell>
          <cell r="F56">
            <v>635236</v>
          </cell>
        </row>
      </sheetData>
      <sheetData sheetId="3">
        <row r="56">
          <cell r="C56">
            <v>249066.2</v>
          </cell>
          <cell r="D56">
            <v>1145780.82</v>
          </cell>
          <cell r="E56">
            <v>2546388</v>
          </cell>
          <cell r="F56">
            <v>9934150</v>
          </cell>
        </row>
      </sheetData>
      <sheetData sheetId="6">
        <row r="76">
          <cell r="C76">
            <v>229090.91342330002</v>
          </cell>
          <cell r="D76">
            <v>1335358.0951341</v>
          </cell>
          <cell r="E76">
            <v>11</v>
          </cell>
          <cell r="F76">
            <v>43</v>
          </cell>
          <cell r="G76">
            <v>61208</v>
          </cell>
          <cell r="H76">
            <v>320454</v>
          </cell>
        </row>
      </sheetData>
      <sheetData sheetId="9">
        <row r="76">
          <cell r="C76">
            <v>19027.093567999997</v>
          </cell>
          <cell r="D76">
            <v>64294.503150100005</v>
          </cell>
          <cell r="E76">
            <v>2107</v>
          </cell>
          <cell r="F76">
            <v>8334</v>
          </cell>
          <cell r="G76">
            <v>3155907</v>
          </cell>
          <cell r="H76">
            <v>12322520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Reliance"/>
    </sheetNames>
    <sheetDataSet>
      <sheetData sheetId="0">
        <row r="56">
          <cell r="C56">
            <v>642.9167742999999</v>
          </cell>
          <cell r="D56">
            <v>3228.2908842999973</v>
          </cell>
          <cell r="E56">
            <v>695</v>
          </cell>
          <cell r="F56">
            <v>7971</v>
          </cell>
        </row>
      </sheetData>
      <sheetData sheetId="3">
        <row r="56">
          <cell r="C56">
            <v>8265.860099999998</v>
          </cell>
          <cell r="D56">
            <v>31669.9958432</v>
          </cell>
          <cell r="E56">
            <v>60900</v>
          </cell>
          <cell r="F56">
            <v>271575</v>
          </cell>
        </row>
      </sheetData>
      <sheetData sheetId="6">
        <row r="76">
          <cell r="C76">
            <v>323.70433664382335</v>
          </cell>
          <cell r="D76">
            <v>2071.3978772863734</v>
          </cell>
          <cell r="E76">
            <v>20</v>
          </cell>
          <cell r="F76">
            <v>95</v>
          </cell>
          <cell r="G76">
            <v>90184</v>
          </cell>
          <cell r="H76">
            <v>880966</v>
          </cell>
        </row>
      </sheetData>
      <sheetData sheetId="9">
        <row r="76">
          <cell r="C76">
            <v>1200.0145247824598</v>
          </cell>
          <cell r="D76">
            <v>8323.70483350753</v>
          </cell>
          <cell r="E76">
            <v>14</v>
          </cell>
          <cell r="F76">
            <v>96</v>
          </cell>
          <cell r="G76">
            <v>13692</v>
          </cell>
          <cell r="H76">
            <v>79509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725.5101460000006</v>
          </cell>
          <cell r="D56">
            <v>9299.4216708</v>
          </cell>
          <cell r="E56">
            <v>756</v>
          </cell>
          <cell r="F56">
            <v>6850</v>
          </cell>
        </row>
      </sheetData>
      <sheetData sheetId="3">
        <row r="56">
          <cell r="C56">
            <v>15758.55371010002</v>
          </cell>
          <cell r="D56">
            <v>53086.16560940003</v>
          </cell>
          <cell r="E56">
            <v>72112</v>
          </cell>
          <cell r="F56">
            <v>243154</v>
          </cell>
        </row>
      </sheetData>
      <sheetData sheetId="6">
        <row r="76">
          <cell r="C76">
            <v>13097.400362499997</v>
          </cell>
          <cell r="D76">
            <v>85008.66861269998</v>
          </cell>
          <cell r="E76">
            <v>12</v>
          </cell>
          <cell r="F76">
            <v>33</v>
          </cell>
          <cell r="G76">
            <v>18931</v>
          </cell>
          <cell r="H76">
            <v>103590</v>
          </cell>
        </row>
      </sheetData>
      <sheetData sheetId="9">
        <row r="76">
          <cell r="C76">
            <v>1723.8128968</v>
          </cell>
          <cell r="D76">
            <v>9714.764342899998</v>
          </cell>
          <cell r="E76">
            <v>14</v>
          </cell>
          <cell r="F76">
            <v>40</v>
          </cell>
          <cell r="G76">
            <v>49999</v>
          </cell>
          <cell r="H76">
            <v>221700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Tata AIA"/>
    </sheetNames>
    <sheetDataSet>
      <sheetData sheetId="0">
        <row r="56">
          <cell r="C56">
            <v>229.85031</v>
          </cell>
          <cell r="D56">
            <v>1384.07046</v>
          </cell>
          <cell r="E56">
            <v>135</v>
          </cell>
          <cell r="F56">
            <v>1135</v>
          </cell>
        </row>
      </sheetData>
      <sheetData sheetId="3">
        <row r="56">
          <cell r="C56">
            <v>2057.2597882</v>
          </cell>
          <cell r="D56">
            <v>11585.3589703</v>
          </cell>
          <cell r="E56">
            <v>9551</v>
          </cell>
          <cell r="F56">
            <v>54867</v>
          </cell>
        </row>
      </sheetData>
      <sheetData sheetId="6">
        <row r="76">
          <cell r="C76">
            <v>830.3121516999641</v>
          </cell>
          <cell r="D76">
            <v>3984.510979999934</v>
          </cell>
          <cell r="E76">
            <v>0</v>
          </cell>
          <cell r="F76">
            <v>1</v>
          </cell>
          <cell r="G76">
            <v>12324</v>
          </cell>
          <cell r="H76">
            <v>64382</v>
          </cell>
        </row>
      </sheetData>
      <sheetData sheetId="9">
        <row r="76">
          <cell r="C76">
            <v>1717.8415409</v>
          </cell>
          <cell r="D76">
            <v>3866.8454835999996</v>
          </cell>
          <cell r="E76">
            <v>10</v>
          </cell>
          <cell r="F76">
            <v>77</v>
          </cell>
          <cell r="G76">
            <v>5430</v>
          </cell>
          <cell r="H76">
            <v>55877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HDFC"/>
    </sheetNames>
    <sheetDataSet>
      <sheetData sheetId="0">
        <row r="56">
          <cell r="C56">
            <v>784.5639605999996</v>
          </cell>
          <cell r="D56">
            <v>4273.9273636</v>
          </cell>
          <cell r="E56">
            <v>20133</v>
          </cell>
          <cell r="F56">
            <v>25567</v>
          </cell>
        </row>
      </sheetData>
      <sheetData sheetId="3">
        <row r="56">
          <cell r="C56">
            <v>23564.360615300007</v>
          </cell>
          <cell r="D56">
            <v>88738.09197510002</v>
          </cell>
          <cell r="E56">
            <v>59586</v>
          </cell>
          <cell r="F56">
            <v>231928</v>
          </cell>
        </row>
      </sheetData>
      <sheetData sheetId="6">
        <row r="76">
          <cell r="C76">
            <v>7170.1096074</v>
          </cell>
          <cell r="D76">
            <v>32052.840530700003</v>
          </cell>
          <cell r="E76">
            <v>47</v>
          </cell>
          <cell r="F76">
            <v>182</v>
          </cell>
          <cell r="G76">
            <v>70645</v>
          </cell>
          <cell r="H76">
            <v>470969</v>
          </cell>
        </row>
      </sheetData>
      <sheetData sheetId="9">
        <row r="76">
          <cell r="C76">
            <v>0.2425</v>
          </cell>
          <cell r="D76">
            <v>-1.0958956</v>
          </cell>
          <cell r="E76">
            <v>0</v>
          </cell>
          <cell r="F76">
            <v>0</v>
          </cell>
          <cell r="G76">
            <v>1</v>
          </cell>
          <cell r="H76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  <sheetName val="ICICI"/>
    </sheetNames>
    <sheetDataSet>
      <sheetData sheetId="0">
        <row r="56">
          <cell r="C56">
            <v>947.6941045999989</v>
          </cell>
          <cell r="D56">
            <v>4407.829236399999</v>
          </cell>
          <cell r="E56">
            <v>460</v>
          </cell>
          <cell r="F56">
            <v>2410</v>
          </cell>
        </row>
      </sheetData>
      <sheetData sheetId="3">
        <row r="56">
          <cell r="C56">
            <v>24113.792180799996</v>
          </cell>
          <cell r="D56">
            <v>98428.810831</v>
          </cell>
          <cell r="E56">
            <v>73699</v>
          </cell>
          <cell r="F56">
            <v>366795</v>
          </cell>
        </row>
      </sheetData>
      <sheetData sheetId="6">
        <row r="76">
          <cell r="C76">
            <v>5725.2829278403415</v>
          </cell>
          <cell r="D76">
            <v>21739.11283134034</v>
          </cell>
          <cell r="E76">
            <v>14</v>
          </cell>
          <cell r="F76">
            <v>83</v>
          </cell>
          <cell r="G76">
            <v>123117</v>
          </cell>
          <cell r="H76">
            <v>669993</v>
          </cell>
        </row>
      </sheetData>
      <sheetData sheetId="9">
        <row r="76">
          <cell r="C76">
            <v>1987.8829932000056</v>
          </cell>
          <cell r="D76">
            <v>48162.0367701</v>
          </cell>
          <cell r="E76">
            <v>0</v>
          </cell>
          <cell r="F76">
            <v>7</v>
          </cell>
          <cell r="G76">
            <v>60909</v>
          </cell>
          <cell r="H76">
            <v>80140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Birla"/>
    </sheetNames>
    <sheetDataSet>
      <sheetData sheetId="0">
        <row r="56">
          <cell r="C56">
            <v>108.15869229305</v>
          </cell>
          <cell r="D56">
            <v>544.432720332985</v>
          </cell>
          <cell r="E56">
            <v>93</v>
          </cell>
          <cell r="F56">
            <v>374</v>
          </cell>
        </row>
      </sheetData>
      <sheetData sheetId="3">
        <row r="56">
          <cell r="C56">
            <v>7930.09358356608</v>
          </cell>
          <cell r="D56">
            <v>33855.41213059993</v>
          </cell>
          <cell r="E56">
            <v>38180</v>
          </cell>
          <cell r="F56">
            <v>207197</v>
          </cell>
        </row>
      </sheetData>
      <sheetData sheetId="6">
        <row r="76">
          <cell r="C76">
            <v>71.0035304</v>
          </cell>
          <cell r="D76">
            <v>245.26070449999997</v>
          </cell>
          <cell r="E76">
            <v>1</v>
          </cell>
          <cell r="F76">
            <v>1</v>
          </cell>
          <cell r="G76">
            <v>115</v>
          </cell>
          <cell r="H76">
            <v>468</v>
          </cell>
        </row>
      </sheetData>
      <sheetData sheetId="9">
        <row r="76">
          <cell r="C76">
            <v>5494.9108896</v>
          </cell>
          <cell r="D76">
            <v>21019.014344900002</v>
          </cell>
          <cell r="E76">
            <v>32</v>
          </cell>
          <cell r="F76">
            <v>188</v>
          </cell>
          <cell r="G76">
            <v>38971</v>
          </cell>
          <cell r="H76">
            <v>406960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97.28370999999999</v>
          </cell>
          <cell r="D56">
            <v>395.20197999999993</v>
          </cell>
          <cell r="E56">
            <v>115</v>
          </cell>
          <cell r="F56">
            <v>470</v>
          </cell>
        </row>
      </sheetData>
      <sheetData sheetId="3">
        <row r="56">
          <cell r="C56">
            <v>3260.260260000001</v>
          </cell>
          <cell r="D56">
            <v>12470.117600000001</v>
          </cell>
          <cell r="E56">
            <v>10798</v>
          </cell>
          <cell r="F56">
            <v>54289</v>
          </cell>
        </row>
      </sheetData>
      <sheetData sheetId="6">
        <row r="76">
          <cell r="C76">
            <v>3.12231</v>
          </cell>
          <cell r="D76">
            <v>24.52053</v>
          </cell>
          <cell r="E76">
            <v>0</v>
          </cell>
          <cell r="F76">
            <v>0</v>
          </cell>
          <cell r="G76">
            <v>48</v>
          </cell>
          <cell r="H76">
            <v>471</v>
          </cell>
        </row>
      </sheetData>
      <sheetData sheetId="9">
        <row r="76">
          <cell r="C76">
            <v>364.19276920000004</v>
          </cell>
          <cell r="D76">
            <v>12470.939051485208</v>
          </cell>
          <cell r="E76">
            <v>11</v>
          </cell>
          <cell r="F76">
            <v>42</v>
          </cell>
          <cell r="G76">
            <v>33658</v>
          </cell>
          <cell r="H76">
            <v>165364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7"/>
  <sheetViews>
    <sheetView tabSelected="1" zoomScalePageLayoutView="0" workbookViewId="0" topLeftCell="A1">
      <pane xSplit="2" ySplit="3" topLeftCell="C4" activePane="bottomRight" state="frozen"/>
      <selection pane="topLeft" activeCell="O99" sqref="O99"/>
      <selection pane="topRight" activeCell="O99" sqref="O99"/>
      <selection pane="bottomLeft" activeCell="O99" sqref="O99"/>
      <selection pane="bottomRight" activeCell="L135" sqref="L135"/>
    </sheetView>
  </sheetViews>
  <sheetFormatPr defaultColWidth="9.140625" defaultRowHeight="12.75"/>
  <cols>
    <col min="1" max="1" width="6.421875" style="0" customWidth="1"/>
    <col min="2" max="2" width="30.421875" style="0" bestFit="1" customWidth="1"/>
    <col min="3" max="3" width="11.8515625" style="0" bestFit="1" customWidth="1"/>
    <col min="4" max="4" width="15.00390625" style="0" bestFit="1" customWidth="1"/>
    <col min="5" max="5" width="15.8515625" style="0" bestFit="1" customWidth="1"/>
    <col min="6" max="6" width="11.8515625" style="0" bestFit="1" customWidth="1"/>
    <col min="7" max="7" width="15.00390625" style="0" bestFit="1" customWidth="1"/>
    <col min="8" max="8" width="15.8515625" style="0" bestFit="1" customWidth="1"/>
    <col min="9" max="9" width="11.8515625" style="0" bestFit="1" customWidth="1"/>
    <col min="10" max="10" width="15.00390625" style="0" bestFit="1" customWidth="1"/>
    <col min="11" max="11" width="15.8515625" style="0" bestFit="1" customWidth="1"/>
    <col min="12" max="12" width="12.8515625" style="0" bestFit="1" customWidth="1"/>
    <col min="13" max="13" width="9.7109375" style="0" bestFit="1" customWidth="1"/>
  </cols>
  <sheetData>
    <row r="1" spans="1:11" s="5" customFormat="1" ht="17.25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 t="s">
        <v>1</v>
      </c>
    </row>
    <row r="2" spans="1:11" s="2" customFormat="1" ht="26.25" customHeight="1">
      <c r="A2" s="72" t="s">
        <v>2</v>
      </c>
      <c r="B2" s="74" t="s">
        <v>3</v>
      </c>
      <c r="C2" s="76" t="s">
        <v>4</v>
      </c>
      <c r="D2" s="76"/>
      <c r="E2" s="76"/>
      <c r="F2" s="76" t="s">
        <v>5</v>
      </c>
      <c r="G2" s="76"/>
      <c r="H2" s="76"/>
      <c r="I2" s="77" t="s">
        <v>6</v>
      </c>
      <c r="J2" s="77"/>
      <c r="K2" s="78"/>
    </row>
    <row r="3" spans="1:11" ht="18.75" customHeight="1">
      <c r="A3" s="73"/>
      <c r="B3" s="75"/>
      <c r="C3" s="6" t="s">
        <v>7</v>
      </c>
      <c r="D3" s="7" t="s">
        <v>8</v>
      </c>
      <c r="E3" s="7" t="s">
        <v>9</v>
      </c>
      <c r="F3" s="6" t="s">
        <v>7</v>
      </c>
      <c r="G3" s="7" t="s">
        <v>8</v>
      </c>
      <c r="H3" s="7" t="s">
        <v>9</v>
      </c>
      <c r="I3" s="6" t="s">
        <v>7</v>
      </c>
      <c r="J3" s="7" t="s">
        <v>8</v>
      </c>
      <c r="K3" s="7" t="s">
        <v>9</v>
      </c>
    </row>
    <row r="4" spans="1:11" ht="13.5">
      <c r="A4" s="8">
        <v>1</v>
      </c>
      <c r="B4" s="9" t="s">
        <v>10</v>
      </c>
      <c r="C4" s="10"/>
      <c r="D4" s="10"/>
      <c r="E4" s="11"/>
      <c r="F4" s="12"/>
      <c r="G4" s="12"/>
      <c r="H4" s="12"/>
      <c r="I4" s="12"/>
      <c r="J4" s="12"/>
      <c r="K4" s="13"/>
    </row>
    <row r="5" spans="1:11" ht="13.5">
      <c r="A5" s="8"/>
      <c r="B5" s="14" t="s">
        <v>11</v>
      </c>
      <c r="C5" s="15">
        <f>'[1]ISP'!$C$56/100</f>
        <v>26.0551915</v>
      </c>
      <c r="D5" s="15">
        <f>'[1]ISP'!$D$56/100</f>
        <v>95.524991838</v>
      </c>
      <c r="E5" s="15">
        <v>144.629540476</v>
      </c>
      <c r="F5" s="16">
        <f>'[1]ISP'!$E$56</f>
        <v>2532</v>
      </c>
      <c r="G5" s="16">
        <f>'[1]ISP'!$F$56</f>
        <v>12837</v>
      </c>
      <c r="H5" s="16">
        <v>16098</v>
      </c>
      <c r="I5" s="16"/>
      <c r="J5" s="16"/>
      <c r="K5" s="17"/>
    </row>
    <row r="6" spans="1:11" ht="13.5">
      <c r="A6" s="8"/>
      <c r="B6" s="14" t="s">
        <v>12</v>
      </c>
      <c r="C6" s="15">
        <f>'[1]INSP'!$C$56/100</f>
        <v>82.30777083630001</v>
      </c>
      <c r="D6" s="15">
        <f>'[1]INSP'!$D$56/100</f>
        <v>305.4623038604</v>
      </c>
      <c r="E6" s="15">
        <v>354.8151684864</v>
      </c>
      <c r="F6" s="16">
        <f>'[1]INSP'!$E$56</f>
        <v>56560</v>
      </c>
      <c r="G6" s="16">
        <f>'[1]INSP'!$F$56</f>
        <v>234236</v>
      </c>
      <c r="H6" s="16">
        <v>322713</v>
      </c>
      <c r="I6" s="16"/>
      <c r="J6" s="16"/>
      <c r="K6" s="17"/>
    </row>
    <row r="7" spans="1:11" ht="13.5">
      <c r="A7" s="8"/>
      <c r="B7" s="14" t="s">
        <v>13</v>
      </c>
      <c r="C7" s="15">
        <f>'[1]GSP'!$C$76/100</f>
        <v>60.94287585436466</v>
      </c>
      <c r="D7" s="15">
        <f>'[1]GSP'!$D$76/100</f>
        <v>200.31479459710442</v>
      </c>
      <c r="E7" s="15">
        <v>75.83947227697749</v>
      </c>
      <c r="F7" s="16">
        <f>'[1]GSP'!$E$76</f>
        <v>31</v>
      </c>
      <c r="G7" s="16">
        <f>'[1]GSP'!$F$76</f>
        <v>86</v>
      </c>
      <c r="H7" s="16">
        <v>35</v>
      </c>
      <c r="I7" s="16">
        <f>'[1]GSP'!$G$76</f>
        <v>1744070</v>
      </c>
      <c r="J7" s="16">
        <f>'[1]GSP'!$H$76</f>
        <v>1832280</v>
      </c>
      <c r="K7" s="16">
        <v>75107</v>
      </c>
    </row>
    <row r="8" spans="1:11" ht="13.5">
      <c r="A8" s="8"/>
      <c r="B8" s="14" t="s">
        <v>14</v>
      </c>
      <c r="C8" s="15">
        <f>'[1]GNSP'!$C$76/100</f>
        <v>53.54988765802802</v>
      </c>
      <c r="D8" s="15">
        <f>'[1]GNSP'!$D$76/100</f>
        <v>281.3583834574119</v>
      </c>
      <c r="E8" s="15">
        <v>142.19203427255775</v>
      </c>
      <c r="F8" s="16">
        <f>'[1]GNSP'!$E$76</f>
        <v>15</v>
      </c>
      <c r="G8" s="16">
        <f>'[1]GNSP'!$F$76</f>
        <v>122</v>
      </c>
      <c r="H8" s="16">
        <v>358</v>
      </c>
      <c r="I8" s="16">
        <f>'[1]GNSP'!$G$76</f>
        <v>162432</v>
      </c>
      <c r="J8" s="16">
        <f>'[1]GNSP'!$H$76</f>
        <v>2942630</v>
      </c>
      <c r="K8" s="16">
        <v>4052622</v>
      </c>
    </row>
    <row r="9" spans="1:11" ht="13.5">
      <c r="A9" s="8">
        <v>2</v>
      </c>
      <c r="B9" s="9" t="s">
        <v>15</v>
      </c>
      <c r="C9" s="10"/>
      <c r="D9" s="10"/>
      <c r="E9" s="10"/>
      <c r="F9" s="12"/>
      <c r="G9" s="12"/>
      <c r="H9" s="12"/>
      <c r="I9" s="12"/>
      <c r="J9" s="12"/>
      <c r="K9" s="12"/>
    </row>
    <row r="10" spans="1:11" ht="13.5">
      <c r="A10" s="8"/>
      <c r="B10" s="14" t="s">
        <v>11</v>
      </c>
      <c r="C10" s="15">
        <f>'[2]ISP'!$C$56/100</f>
        <v>22.107401088000003</v>
      </c>
      <c r="D10" s="15">
        <f>'[2]ISP'!$D$56/100</f>
        <v>59.779897684999995</v>
      </c>
      <c r="E10" s="15">
        <v>9.400526381999999</v>
      </c>
      <c r="F10" s="16">
        <f>'[2]ISP'!$E$56</f>
        <v>56</v>
      </c>
      <c r="G10" s="16">
        <f>'[2]ISP'!$F$56</f>
        <v>1092</v>
      </c>
      <c r="H10" s="16">
        <v>994</v>
      </c>
      <c r="I10" s="16"/>
      <c r="J10" s="16"/>
      <c r="K10" s="16"/>
    </row>
    <row r="11" spans="1:11" ht="13.5">
      <c r="A11" s="8"/>
      <c r="B11" s="14" t="s">
        <v>12</v>
      </c>
      <c r="C11" s="15">
        <f>'[2]INSP'!$C$56/100</f>
        <v>44.637675372</v>
      </c>
      <c r="D11" s="15">
        <f>'[2]INSP'!$D$56/100</f>
        <v>153.116283423</v>
      </c>
      <c r="E11" s="15">
        <v>179.37259082500003</v>
      </c>
      <c r="F11" s="16">
        <f>'[2]INSP'!$E$56</f>
        <v>16014</v>
      </c>
      <c r="G11" s="16">
        <f>'[2]INSP'!$F$56</f>
        <v>64319</v>
      </c>
      <c r="H11" s="16">
        <v>84456</v>
      </c>
      <c r="I11" s="16"/>
      <c r="J11" s="16"/>
      <c r="K11" s="16"/>
    </row>
    <row r="12" spans="1:11" ht="13.5">
      <c r="A12" s="8"/>
      <c r="B12" s="14" t="s">
        <v>13</v>
      </c>
      <c r="C12" s="15">
        <f>'[2]GSP'!$C$76/100</f>
        <v>0.051671548</v>
      </c>
      <c r="D12" s="15">
        <f>'[2]GSP'!$D$76/100</f>
        <v>0.4222986050000001</v>
      </c>
      <c r="E12" s="15">
        <v>0.9036414579999998</v>
      </c>
      <c r="F12" s="16">
        <f>'[2]GSP'!$E$76</f>
        <v>0</v>
      </c>
      <c r="G12" s="16">
        <f>'[2]GSP'!$F$76</f>
        <v>0</v>
      </c>
      <c r="H12" s="16">
        <v>0</v>
      </c>
      <c r="I12" s="16">
        <f>'[2]GSP'!$G$76</f>
        <v>14</v>
      </c>
      <c r="J12" s="16">
        <f>'[2]GSP'!$H$76</f>
        <v>80</v>
      </c>
      <c r="K12" s="16">
        <v>192</v>
      </c>
    </row>
    <row r="13" spans="1:11" ht="13.5">
      <c r="A13" s="8"/>
      <c r="B13" s="14" t="s">
        <v>14</v>
      </c>
      <c r="C13" s="15">
        <f>'[2]GNSP'!$C$76/100</f>
        <v>0</v>
      </c>
      <c r="D13" s="15">
        <f>'[2]GNSP'!$D$76/100</f>
        <v>0</v>
      </c>
      <c r="E13" s="15">
        <v>0</v>
      </c>
      <c r="F13" s="16">
        <f>'[2]GNSP'!$E$76</f>
        <v>0</v>
      </c>
      <c r="G13" s="16">
        <f>'[2]GNSP'!$F$76</f>
        <v>0</v>
      </c>
      <c r="H13" s="16">
        <v>0</v>
      </c>
      <c r="I13" s="16">
        <f>'[2]GNSP'!$G$76</f>
        <v>0</v>
      </c>
      <c r="J13" s="16">
        <f>'[2]GNSP'!$H$76</f>
        <v>0</v>
      </c>
      <c r="K13" s="16">
        <v>0</v>
      </c>
    </row>
    <row r="14" spans="1:11" ht="13.5">
      <c r="A14" s="8">
        <v>3</v>
      </c>
      <c r="B14" s="9" t="s">
        <v>16</v>
      </c>
      <c r="C14" s="10"/>
      <c r="D14" s="10"/>
      <c r="E14" s="10"/>
      <c r="F14" s="12"/>
      <c r="G14" s="12"/>
      <c r="H14" s="12"/>
      <c r="I14" s="12"/>
      <c r="J14" s="12"/>
      <c r="K14" s="12"/>
    </row>
    <row r="15" spans="1:11" ht="13.5">
      <c r="A15" s="8"/>
      <c r="B15" s="14" t="s">
        <v>11</v>
      </c>
      <c r="C15" s="15">
        <f>'[3]ISP'!$C$56/100</f>
        <v>6.429167742999999</v>
      </c>
      <c r="D15" s="15">
        <f>'[3]ISP'!$D$56/100</f>
        <v>32.28290884299997</v>
      </c>
      <c r="E15" s="15">
        <v>87.72127110000001</v>
      </c>
      <c r="F15" s="16">
        <f>'[3]ISP'!$E$56</f>
        <v>695</v>
      </c>
      <c r="G15" s="16">
        <f>'[3]ISP'!$F$56</f>
        <v>7971</v>
      </c>
      <c r="H15" s="16">
        <v>12745</v>
      </c>
      <c r="I15" s="16"/>
      <c r="J15" s="16"/>
      <c r="K15" s="16"/>
    </row>
    <row r="16" spans="1:11" ht="13.5">
      <c r="A16" s="8"/>
      <c r="B16" s="14" t="s">
        <v>12</v>
      </c>
      <c r="C16" s="18">
        <f>'[3]INSP'!$C$56/100</f>
        <v>82.65860099999998</v>
      </c>
      <c r="D16" s="18">
        <f>'[3]INSP'!$D$56/100</f>
        <v>316.69995843199996</v>
      </c>
      <c r="E16" s="19">
        <v>352.058361646</v>
      </c>
      <c r="F16" s="20">
        <f>'[3]INSP'!$E$56</f>
        <v>60900</v>
      </c>
      <c r="G16" s="20">
        <f>'[3]INSP'!$F$56</f>
        <v>271575</v>
      </c>
      <c r="H16" s="21">
        <v>358986</v>
      </c>
      <c r="I16" s="20"/>
      <c r="J16" s="20"/>
      <c r="K16" s="21"/>
    </row>
    <row r="17" spans="1:11" ht="13.5">
      <c r="A17" s="8"/>
      <c r="B17" s="14" t="s">
        <v>13</v>
      </c>
      <c r="C17" s="15">
        <f>'[3]GSP'!$C$76/100</f>
        <v>3.2370433664382334</v>
      </c>
      <c r="D17" s="15">
        <f>'[3]GSP'!$D$76/100</f>
        <v>20.713978772863733</v>
      </c>
      <c r="E17" s="15">
        <v>20.116378677228788</v>
      </c>
      <c r="F17" s="16">
        <f>'[3]GSP'!$E$76</f>
        <v>20</v>
      </c>
      <c r="G17" s="16">
        <f>'[3]GSP'!$F$76</f>
        <v>95</v>
      </c>
      <c r="H17" s="16">
        <v>91</v>
      </c>
      <c r="I17" s="16">
        <f>'[3]GSP'!$G$76</f>
        <v>90184</v>
      </c>
      <c r="J17" s="16">
        <f>'[3]GSP'!$H$76</f>
        <v>880966</v>
      </c>
      <c r="K17" s="16">
        <v>698087</v>
      </c>
    </row>
    <row r="18" spans="1:11" ht="13.5">
      <c r="A18" s="8"/>
      <c r="B18" s="14" t="s">
        <v>14</v>
      </c>
      <c r="C18" s="15">
        <f>'[3]GNSP'!$C$76/100</f>
        <v>12.000145247824598</v>
      </c>
      <c r="D18" s="15">
        <f>'[3]GNSP'!$D$76/100</f>
        <v>83.2370483350753</v>
      </c>
      <c r="E18" s="15">
        <v>49.50606324214093</v>
      </c>
      <c r="F18" s="16">
        <f>'[3]GNSP'!$E$76</f>
        <v>14</v>
      </c>
      <c r="G18" s="16">
        <f>'[3]GNSP'!$F$76</f>
        <v>96</v>
      </c>
      <c r="H18" s="16">
        <v>84</v>
      </c>
      <c r="I18" s="16">
        <f>'[3]GNSP'!$G$76</f>
        <v>13692</v>
      </c>
      <c r="J18" s="16">
        <f>'[3]GNSP'!$H$76</f>
        <v>79509</v>
      </c>
      <c r="K18" s="16">
        <v>117502</v>
      </c>
    </row>
    <row r="19" spans="1:11" ht="13.5">
      <c r="A19" s="8">
        <v>4</v>
      </c>
      <c r="B19" s="9" t="s">
        <v>17</v>
      </c>
      <c r="C19" s="10"/>
      <c r="D19" s="10"/>
      <c r="E19" s="10"/>
      <c r="F19" s="12"/>
      <c r="G19" s="12"/>
      <c r="H19" s="12"/>
      <c r="I19" s="12"/>
      <c r="J19" s="12"/>
      <c r="K19" s="12"/>
    </row>
    <row r="20" spans="1:11" ht="13.5">
      <c r="A20" s="8"/>
      <c r="B20" s="14" t="s">
        <v>11</v>
      </c>
      <c r="C20" s="15">
        <f>'[4]ISP'!$C$56/100</f>
        <v>7.255101460000007</v>
      </c>
      <c r="D20" s="15">
        <f>'[4]ISP'!$D$56/100</f>
        <v>92.99421670800001</v>
      </c>
      <c r="E20" s="15">
        <v>480.6779434599998</v>
      </c>
      <c r="F20" s="16">
        <f>'[4]ISP'!$E$56</f>
        <v>756</v>
      </c>
      <c r="G20" s="16">
        <f>'[4]ISP'!$F$56</f>
        <v>6850</v>
      </c>
      <c r="H20" s="16">
        <v>39275</v>
      </c>
      <c r="I20" s="16"/>
      <c r="J20" s="16"/>
      <c r="K20" s="16"/>
    </row>
    <row r="21" spans="1:11" ht="13.5">
      <c r="A21" s="8"/>
      <c r="B21" s="14" t="s">
        <v>12</v>
      </c>
      <c r="C21" s="15">
        <f>'[4]INSP'!$C$56/100</f>
        <v>157.5855371010002</v>
      </c>
      <c r="D21" s="15">
        <f>'[4]INSP'!$D$56/100</f>
        <v>530.8616560940003</v>
      </c>
      <c r="E21" s="15">
        <v>502.5355555419999</v>
      </c>
      <c r="F21" s="16">
        <f>'[4]INSP'!$E$56</f>
        <v>72112</v>
      </c>
      <c r="G21" s="16">
        <f>'[4]INSP'!$F$56</f>
        <v>243154</v>
      </c>
      <c r="H21" s="16">
        <v>214734</v>
      </c>
      <c r="I21" s="16"/>
      <c r="J21" s="16"/>
      <c r="K21" s="16"/>
    </row>
    <row r="22" spans="1:13" ht="13.5">
      <c r="A22" s="8"/>
      <c r="B22" s="14" t="s">
        <v>13</v>
      </c>
      <c r="C22" s="15">
        <f>'[4]GSP'!$C$76/100</f>
        <v>130.97400362499997</v>
      </c>
      <c r="D22" s="15">
        <f>'[4]GSP'!$D$76/100</f>
        <v>850.0866861269999</v>
      </c>
      <c r="E22" s="15">
        <v>1019.4136420579999</v>
      </c>
      <c r="F22" s="16">
        <f>'[4]GSP'!$E$76</f>
        <v>12</v>
      </c>
      <c r="G22" s="16">
        <f>'[4]GSP'!$F$76</f>
        <v>33</v>
      </c>
      <c r="H22" s="16">
        <v>63</v>
      </c>
      <c r="I22" s="16">
        <f>'[4]GSP'!$G$76</f>
        <v>18931</v>
      </c>
      <c r="J22" s="16">
        <f>'[4]GSP'!$H$76</f>
        <v>103590</v>
      </c>
      <c r="K22" s="16">
        <v>97852</v>
      </c>
      <c r="M22" s="22"/>
    </row>
    <row r="23" spans="1:11" ht="13.5">
      <c r="A23" s="8"/>
      <c r="B23" s="14" t="s">
        <v>14</v>
      </c>
      <c r="C23" s="15">
        <f>'[4]GNSP'!$C$76/100</f>
        <v>17.238128968</v>
      </c>
      <c r="D23" s="15">
        <f>'[4]GNSP'!$D$76/100</f>
        <v>97.14764342899998</v>
      </c>
      <c r="E23" s="15">
        <v>46.01786702000001</v>
      </c>
      <c r="F23" s="16">
        <f>'[4]GNSP'!$E$76</f>
        <v>14</v>
      </c>
      <c r="G23" s="16">
        <f>'[4]GNSP'!$F$76</f>
        <v>40</v>
      </c>
      <c r="H23" s="16">
        <v>53</v>
      </c>
      <c r="I23" s="16">
        <f>'[4]GNSP'!$G$76</f>
        <v>49999</v>
      </c>
      <c r="J23" s="16">
        <f>'[4]GNSP'!$H$76</f>
        <v>221700</v>
      </c>
      <c r="K23" s="16">
        <v>302812</v>
      </c>
    </row>
    <row r="24" spans="1:11" ht="13.5">
      <c r="A24" s="8">
        <v>5</v>
      </c>
      <c r="B24" s="9" t="s">
        <v>18</v>
      </c>
      <c r="C24" s="10"/>
      <c r="D24" s="10"/>
      <c r="E24" s="10"/>
      <c r="F24" s="12"/>
      <c r="G24" s="12"/>
      <c r="H24" s="12"/>
      <c r="I24" s="12"/>
      <c r="J24" s="12"/>
      <c r="K24" s="12"/>
    </row>
    <row r="25" spans="1:11" ht="13.5">
      <c r="A25" s="8"/>
      <c r="B25" s="14" t="s">
        <v>11</v>
      </c>
      <c r="C25" s="18">
        <f>'[5]ISP'!$C$56/100</f>
        <v>2.2985031</v>
      </c>
      <c r="D25" s="18">
        <f>'[5]ISP'!$D$56/100</f>
        <v>13.840704599999999</v>
      </c>
      <c r="E25" s="19">
        <v>59.14853870000002</v>
      </c>
      <c r="F25" s="20">
        <f>'[5]ISP'!$E$56</f>
        <v>135</v>
      </c>
      <c r="G25" s="20">
        <f>'[5]ISP'!$F$56</f>
        <v>1135</v>
      </c>
      <c r="H25" s="21">
        <v>4968</v>
      </c>
      <c r="I25" s="20"/>
      <c r="J25" s="20"/>
      <c r="K25" s="21"/>
    </row>
    <row r="26" spans="1:11" ht="13.5">
      <c r="A26" s="8"/>
      <c r="B26" s="14" t="s">
        <v>12</v>
      </c>
      <c r="C26" s="15">
        <f>'[5]INSP'!$C$56/100</f>
        <v>20.572597882</v>
      </c>
      <c r="D26" s="15">
        <f>'[5]INSP'!$D$56/100</f>
        <v>115.853589703</v>
      </c>
      <c r="E26" s="15">
        <v>236.09317514999998</v>
      </c>
      <c r="F26" s="16">
        <f>'[5]INSP'!$E$56</f>
        <v>9551</v>
      </c>
      <c r="G26" s="16">
        <f>'[5]INSP'!$F$56</f>
        <v>54867</v>
      </c>
      <c r="H26" s="16">
        <v>114145</v>
      </c>
      <c r="I26" s="16"/>
      <c r="J26" s="16"/>
      <c r="K26" s="16"/>
    </row>
    <row r="27" spans="1:11" ht="13.5">
      <c r="A27" s="8"/>
      <c r="B27" s="14" t="s">
        <v>13</v>
      </c>
      <c r="C27" s="15">
        <f>'[5]GSP'!$C$76/100</f>
        <v>8.303121516999642</v>
      </c>
      <c r="D27" s="15">
        <f>'[5]GSP'!$D$76/100</f>
        <v>39.84510979999934</v>
      </c>
      <c r="E27" s="15">
        <v>22.834278503999</v>
      </c>
      <c r="F27" s="16">
        <f>'[5]GSP'!$E$76</f>
        <v>0</v>
      </c>
      <c r="G27" s="16">
        <f>'[5]GSP'!$F$76</f>
        <v>1</v>
      </c>
      <c r="H27" s="16">
        <v>2</v>
      </c>
      <c r="I27" s="16">
        <f>'[5]GSP'!$G$76</f>
        <v>12324</v>
      </c>
      <c r="J27" s="16">
        <f>'[5]GSP'!$H$76</f>
        <v>64382</v>
      </c>
      <c r="K27" s="16">
        <v>46781</v>
      </c>
    </row>
    <row r="28" spans="1:11" ht="13.5">
      <c r="A28" s="8"/>
      <c r="B28" s="14" t="s">
        <v>14</v>
      </c>
      <c r="C28" s="18">
        <f>'[5]GNSP'!$C$76/100</f>
        <v>17.178415409</v>
      </c>
      <c r="D28" s="18">
        <f>'[5]GNSP'!$D$76/100</f>
        <v>38.668454835999995</v>
      </c>
      <c r="E28" s="19">
        <v>50.622120209</v>
      </c>
      <c r="F28" s="20">
        <f>'[5]GNSP'!$E$76</f>
        <v>10</v>
      </c>
      <c r="G28" s="23">
        <f>+'[5]GNSP'!$F$76</f>
        <v>77</v>
      </c>
      <c r="H28" s="21">
        <v>35</v>
      </c>
      <c r="I28" s="20">
        <f>'[5]GNSP'!$G$76</f>
        <v>5430</v>
      </c>
      <c r="J28" s="24">
        <f>+'[5]GNSP'!$H$76</f>
        <v>55877</v>
      </c>
      <c r="K28" s="21">
        <v>237969</v>
      </c>
    </row>
    <row r="29" spans="1:11" ht="13.5">
      <c r="A29" s="8">
        <v>6</v>
      </c>
      <c r="B29" s="25" t="s">
        <v>19</v>
      </c>
      <c r="C29" s="10"/>
      <c r="D29" s="10"/>
      <c r="E29" s="10"/>
      <c r="F29" s="12"/>
      <c r="G29" s="12"/>
      <c r="H29" s="12"/>
      <c r="I29" s="12"/>
      <c r="J29" s="12"/>
      <c r="K29" s="12"/>
    </row>
    <row r="30" spans="1:11" ht="13.5">
      <c r="A30" s="8"/>
      <c r="B30" s="14" t="s">
        <v>11</v>
      </c>
      <c r="C30" s="15">
        <f>'[6]ISP'!$C$56/100</f>
        <v>7.845639605999996</v>
      </c>
      <c r="D30" s="15">
        <f>'[6]ISP'!$D$56/100</f>
        <v>42.739273636</v>
      </c>
      <c r="E30" s="15">
        <v>93.27124014900001</v>
      </c>
      <c r="F30" s="16">
        <f>'[6]ISP'!$E$56</f>
        <v>20133</v>
      </c>
      <c r="G30" s="16">
        <f>'[6]ISP'!$F$56</f>
        <v>25567</v>
      </c>
      <c r="H30" s="16">
        <v>14303</v>
      </c>
      <c r="I30" s="16"/>
      <c r="J30" s="16"/>
      <c r="K30" s="16"/>
    </row>
    <row r="31" spans="1:11" ht="13.5">
      <c r="A31" s="8"/>
      <c r="B31" s="14" t="s">
        <v>12</v>
      </c>
      <c r="C31" s="15">
        <f>'[6]INSP'!$C$56/100</f>
        <v>235.64360615300006</v>
      </c>
      <c r="D31" s="15">
        <f>'[6]INSP'!$D$56/100</f>
        <v>887.3809197510002</v>
      </c>
      <c r="E31" s="15">
        <v>774.5995314589999</v>
      </c>
      <c r="F31" s="16">
        <f>'[6]INSP'!$E$56</f>
        <v>59586</v>
      </c>
      <c r="G31" s="16">
        <f>'[6]INSP'!$F$56</f>
        <v>231928</v>
      </c>
      <c r="H31" s="16">
        <v>190088</v>
      </c>
      <c r="I31" s="16"/>
      <c r="J31" s="16"/>
      <c r="K31" s="16"/>
    </row>
    <row r="32" spans="1:11" ht="13.5">
      <c r="A32" s="8"/>
      <c r="B32" s="14" t="s">
        <v>13</v>
      </c>
      <c r="C32" s="18">
        <f>'[6]GSP'!$C$76/100</f>
        <v>71.70109607399999</v>
      </c>
      <c r="D32" s="18">
        <f>'[6]GSP'!$D$76/100</f>
        <v>320.528405307</v>
      </c>
      <c r="E32" s="19">
        <v>163.5402156578042</v>
      </c>
      <c r="F32" s="20">
        <f>'[6]GSP'!$E$76</f>
        <v>47</v>
      </c>
      <c r="G32" s="20">
        <f>'[6]GSP'!$F$76</f>
        <v>182</v>
      </c>
      <c r="H32" s="21">
        <v>139</v>
      </c>
      <c r="I32" s="20">
        <f>'[6]GSP'!$G$76</f>
        <v>70645</v>
      </c>
      <c r="J32" s="20">
        <f>'[6]GSP'!$H$76</f>
        <v>470969</v>
      </c>
      <c r="K32" s="21">
        <v>357836</v>
      </c>
    </row>
    <row r="33" spans="1:11" ht="13.5">
      <c r="A33" s="8"/>
      <c r="B33" s="14" t="s">
        <v>14</v>
      </c>
      <c r="C33" s="18">
        <f>'[6]GNSP'!$C$76/100</f>
        <v>0.002425</v>
      </c>
      <c r="D33" s="18">
        <f>'[6]GNSP'!$D$76/100</f>
        <v>-0.010958955999999999</v>
      </c>
      <c r="E33" s="19">
        <v>101.899935312</v>
      </c>
      <c r="F33" s="20">
        <f>'[6]GNSP'!$E$76</f>
        <v>0</v>
      </c>
      <c r="G33" s="20">
        <f>'[6]GNSP'!$F$76</f>
        <v>0</v>
      </c>
      <c r="H33" s="21">
        <v>3</v>
      </c>
      <c r="I33" s="20">
        <f>'[6]GNSP'!$G$76</f>
        <v>1</v>
      </c>
      <c r="J33" s="20">
        <f>'[6]GNSP'!$H$76</f>
        <v>12</v>
      </c>
      <c r="K33" s="21">
        <v>1268</v>
      </c>
    </row>
    <row r="34" spans="1:11" ht="13.5">
      <c r="A34" s="8">
        <v>7</v>
      </c>
      <c r="B34" s="9" t="s">
        <v>20</v>
      </c>
      <c r="C34" s="10"/>
      <c r="D34" s="10"/>
      <c r="E34" s="10"/>
      <c r="F34" s="12"/>
      <c r="G34" s="12"/>
      <c r="H34" s="12"/>
      <c r="I34" s="12"/>
      <c r="J34" s="12"/>
      <c r="K34" s="12"/>
    </row>
    <row r="35" spans="1:11" ht="13.5">
      <c r="A35" s="8"/>
      <c r="B35" s="14" t="s">
        <v>11</v>
      </c>
      <c r="C35" s="15">
        <f>'[7]ISP'!$C$56/100</f>
        <v>9.47694104599999</v>
      </c>
      <c r="D35" s="18">
        <f>'[7]ISP'!$D$56/100</f>
        <v>44.07829236399999</v>
      </c>
      <c r="E35" s="19">
        <v>129.072675037</v>
      </c>
      <c r="F35" s="16">
        <f>'[7]ISP'!$E$56</f>
        <v>460</v>
      </c>
      <c r="G35" s="20">
        <f>'[7]ISP'!$F$56</f>
        <v>2410</v>
      </c>
      <c r="H35" s="21">
        <v>8612</v>
      </c>
      <c r="I35" s="16"/>
      <c r="J35" s="20"/>
      <c r="K35" s="21"/>
    </row>
    <row r="36" spans="1:11" ht="13.5">
      <c r="A36" s="8"/>
      <c r="B36" s="14" t="s">
        <v>12</v>
      </c>
      <c r="C36" s="18">
        <f>'[7]INSP'!$C$56/100</f>
        <v>241.13792180799996</v>
      </c>
      <c r="D36" s="18">
        <f>'[7]INSP'!$D$56/100</f>
        <v>984.28810831</v>
      </c>
      <c r="E36" s="19">
        <v>776.9496069709999</v>
      </c>
      <c r="F36" s="20">
        <f>'[7]INSP'!$E$56</f>
        <v>73699</v>
      </c>
      <c r="G36" s="20">
        <f>'[7]INSP'!$F$56</f>
        <v>366795</v>
      </c>
      <c r="H36" s="21">
        <v>484255</v>
      </c>
      <c r="I36" s="20"/>
      <c r="J36" s="20"/>
      <c r="K36" s="21"/>
    </row>
    <row r="37" spans="1:11" ht="13.5">
      <c r="A37" s="8"/>
      <c r="B37" s="14" t="s">
        <v>13</v>
      </c>
      <c r="C37" s="26">
        <f>'[7]GSP'!$C$76/100</f>
        <v>57.25282927840342</v>
      </c>
      <c r="D37" s="26">
        <f>'[7]GSP'!$D$76/100</f>
        <v>217.39112831340339</v>
      </c>
      <c r="E37" s="26">
        <v>241.406601144</v>
      </c>
      <c r="F37" s="27">
        <f>'[7]GSP'!$E$76</f>
        <v>14</v>
      </c>
      <c r="G37" s="27">
        <f>'[7]GSP'!$F$76</f>
        <v>83</v>
      </c>
      <c r="H37" s="27">
        <v>77</v>
      </c>
      <c r="I37" s="27">
        <f>'[7]GSP'!$G$76</f>
        <v>123117</v>
      </c>
      <c r="J37" s="27">
        <f>'[7]GSP'!$H$76</f>
        <v>669993</v>
      </c>
      <c r="K37" s="27">
        <v>743887</v>
      </c>
    </row>
    <row r="38" spans="1:11" ht="13.5">
      <c r="A38" s="8"/>
      <c r="B38" s="14" t="s">
        <v>14</v>
      </c>
      <c r="C38" s="15">
        <f>'[7]GNSP'!$C$76/100</f>
        <v>19.878829932000055</v>
      </c>
      <c r="D38" s="15">
        <f>'[7]GNSP'!$D$76/100</f>
        <v>481.620367701</v>
      </c>
      <c r="E38" s="28">
        <v>355.051072625</v>
      </c>
      <c r="F38" s="16">
        <f>'[7]GNSP'!$E$76</f>
        <v>0</v>
      </c>
      <c r="G38" s="16">
        <f>'[7]GNSP'!$F$76</f>
        <v>7</v>
      </c>
      <c r="H38" s="29">
        <v>15</v>
      </c>
      <c r="I38" s="16">
        <f>'[7]GNSP'!$G$76</f>
        <v>60909</v>
      </c>
      <c r="J38" s="16">
        <f>'[7]GNSP'!$H$76</f>
        <v>80140</v>
      </c>
      <c r="K38" s="29">
        <v>396646</v>
      </c>
    </row>
    <row r="39" spans="1:36" s="31" customFormat="1" ht="13.5">
      <c r="A39" s="8">
        <v>8</v>
      </c>
      <c r="B39" s="9" t="s">
        <v>21</v>
      </c>
      <c r="C39" s="10"/>
      <c r="D39" s="10"/>
      <c r="E39" s="10"/>
      <c r="F39" s="12"/>
      <c r="G39" s="12"/>
      <c r="H39" s="12"/>
      <c r="I39" s="12"/>
      <c r="J39" s="12"/>
      <c r="K39" s="12"/>
      <c r="L39" s="30"/>
      <c r="M39" s="30"/>
      <c r="N39" s="30"/>
      <c r="O39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31" customFormat="1" ht="13.5">
      <c r="A40" s="8"/>
      <c r="B40" s="14" t="s">
        <v>11</v>
      </c>
      <c r="C40" s="32">
        <f>'[8]ISP'!$C$56/100</f>
        <v>1.0815869229305</v>
      </c>
      <c r="D40" s="32">
        <f>'[8]ISP'!$D$56/100</f>
        <v>5.44432720332985</v>
      </c>
      <c r="E40" s="32">
        <v>38.446051909999994</v>
      </c>
      <c r="F40" s="33">
        <f>'[8]ISP'!$E$56</f>
        <v>93</v>
      </c>
      <c r="G40" s="33">
        <f>'[8]ISP'!$F$56</f>
        <v>374</v>
      </c>
      <c r="H40" s="33">
        <v>840</v>
      </c>
      <c r="I40" s="33"/>
      <c r="J40" s="33"/>
      <c r="K40" s="33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 s="31" customFormat="1" ht="13.5">
      <c r="A41" s="8"/>
      <c r="B41" s="14" t="s">
        <v>12</v>
      </c>
      <c r="C41" s="32">
        <f>'[8]INSP'!$C$56/100</f>
        <v>79.30093583566081</v>
      </c>
      <c r="D41" s="32">
        <f>'[8]INSP'!$D$56/100</f>
        <v>338.5541213059993</v>
      </c>
      <c r="E41" s="32">
        <v>424.3000523557262</v>
      </c>
      <c r="F41" s="33">
        <f>'[8]INSP'!$E$56</f>
        <v>38180</v>
      </c>
      <c r="G41" s="33">
        <f>'[8]INSP'!$F$56</f>
        <v>207197</v>
      </c>
      <c r="H41" s="33">
        <v>286138</v>
      </c>
      <c r="I41" s="33"/>
      <c r="J41" s="33"/>
      <c r="K41" s="33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</row>
    <row r="42" spans="1:36" s="31" customFormat="1" ht="13.5">
      <c r="A42" s="8"/>
      <c r="B42" s="14" t="s">
        <v>13</v>
      </c>
      <c r="C42" s="32">
        <f>'[8]GSP'!$C$76/100</f>
        <v>0.710035304</v>
      </c>
      <c r="D42" s="32">
        <f>'[8]GSP'!$D$76/100</f>
        <v>2.4526070449999997</v>
      </c>
      <c r="E42" s="32">
        <v>2.01788082</v>
      </c>
      <c r="F42" s="33">
        <f>'[8]GSP'!$E$76</f>
        <v>1</v>
      </c>
      <c r="G42" s="33">
        <f>'[8]GSP'!$F$76</f>
        <v>1</v>
      </c>
      <c r="H42" s="33">
        <v>1</v>
      </c>
      <c r="I42" s="33">
        <f>'[8]GSP'!$G$76</f>
        <v>115</v>
      </c>
      <c r="J42" s="33">
        <f>'[8]GSP'!$H$76</f>
        <v>468</v>
      </c>
      <c r="K42" s="33">
        <v>382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</row>
    <row r="43" spans="1:36" s="31" customFormat="1" ht="13.5">
      <c r="A43" s="8"/>
      <c r="B43" s="14" t="s">
        <v>14</v>
      </c>
      <c r="C43" s="15">
        <f>'[8]GNSP'!$C$76/100</f>
        <v>54.949108896</v>
      </c>
      <c r="D43" s="15">
        <f>'[8]GNSP'!$D$76/100</f>
        <v>210.19014344900003</v>
      </c>
      <c r="E43" s="15">
        <v>102.88313022100002</v>
      </c>
      <c r="F43" s="16">
        <f>'[8]GNSP'!$E$76</f>
        <v>32</v>
      </c>
      <c r="G43" s="16">
        <f>'[8]GNSP'!$F$76</f>
        <v>188</v>
      </c>
      <c r="H43" s="16">
        <v>112</v>
      </c>
      <c r="I43" s="16">
        <f>'[8]GNSP'!$G$76</f>
        <v>38971</v>
      </c>
      <c r="J43" s="16">
        <f>'[8]GNSP'!$H$76</f>
        <v>406960</v>
      </c>
      <c r="K43" s="16">
        <v>328512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11" ht="13.5">
      <c r="A44" s="8">
        <v>9</v>
      </c>
      <c r="B44" s="9" t="s">
        <v>22</v>
      </c>
      <c r="C44" s="10"/>
      <c r="D44" s="10"/>
      <c r="E44" s="34"/>
      <c r="F44" s="12"/>
      <c r="G44" s="12"/>
      <c r="H44" s="35"/>
      <c r="I44" s="12"/>
      <c r="J44" s="12"/>
      <c r="K44" s="35"/>
    </row>
    <row r="45" spans="1:11" ht="13.5">
      <c r="A45" s="8"/>
      <c r="B45" s="14" t="s">
        <v>11</v>
      </c>
      <c r="C45" s="18">
        <f>'[9]ISP'!$C$56/100</f>
        <v>0.9728370999999999</v>
      </c>
      <c r="D45" s="18">
        <f>'[9]ISP'!$D$56/100</f>
        <v>3.9520197999999995</v>
      </c>
      <c r="E45" s="19">
        <v>17.1198939</v>
      </c>
      <c r="F45" s="20">
        <f>'[9]ISP'!$E$56</f>
        <v>115</v>
      </c>
      <c r="G45" s="20">
        <f>'[9]ISP'!$F$56</f>
        <v>470</v>
      </c>
      <c r="H45" s="21">
        <v>3181</v>
      </c>
      <c r="I45" s="20"/>
      <c r="J45" s="20"/>
      <c r="K45" s="21"/>
    </row>
    <row r="46" spans="1:11" ht="13.5">
      <c r="A46" s="8"/>
      <c r="B46" s="14" t="s">
        <v>12</v>
      </c>
      <c r="C46" s="18">
        <f>'[9]INSP'!$C$56/100</f>
        <v>32.60260260000001</v>
      </c>
      <c r="D46" s="18">
        <f>'[9]INSP'!$D$56/100</f>
        <v>124.70117600000002</v>
      </c>
      <c r="E46" s="19">
        <v>140.9794392</v>
      </c>
      <c r="F46" s="20">
        <f>'[9]INSP'!$E$56</f>
        <v>10798</v>
      </c>
      <c r="G46" s="20">
        <f>'[9]INSP'!$F$56</f>
        <v>54289</v>
      </c>
      <c r="H46" s="21">
        <v>47768</v>
      </c>
      <c r="I46" s="20"/>
      <c r="J46" s="20"/>
      <c r="K46" s="21"/>
    </row>
    <row r="47" spans="1:11" ht="13.5">
      <c r="A47" s="8"/>
      <c r="B47" s="14" t="s">
        <v>13</v>
      </c>
      <c r="C47" s="18">
        <f>'[9]GSP'!$C$76/100</f>
        <v>0.0312231</v>
      </c>
      <c r="D47" s="18">
        <f>'[9]GSP'!$D$76/100</f>
        <v>0.24520530000000001</v>
      </c>
      <c r="E47" s="19">
        <v>0.4367427</v>
      </c>
      <c r="F47" s="20">
        <f>'[9]GSP'!$E$76</f>
        <v>0</v>
      </c>
      <c r="G47" s="20">
        <f>'[9]GSP'!$F$76</f>
        <v>0</v>
      </c>
      <c r="H47" s="21">
        <v>0</v>
      </c>
      <c r="I47" s="20">
        <f>'[9]GSP'!$G$76</f>
        <v>48</v>
      </c>
      <c r="J47" s="20">
        <f>'[9]GSP'!$H$76</f>
        <v>471</v>
      </c>
      <c r="K47" s="21">
        <v>1541</v>
      </c>
    </row>
    <row r="48" spans="1:11" ht="13.5">
      <c r="A48" s="8"/>
      <c r="B48" s="14" t="s">
        <v>14</v>
      </c>
      <c r="C48" s="18">
        <f>'[9]GNSP'!$C$76/100</f>
        <v>3.6419276920000003</v>
      </c>
      <c r="D48" s="18">
        <f>'[9]GNSP'!$D$76/100</f>
        <v>124.70939051485207</v>
      </c>
      <c r="E48" s="19">
        <v>96.71365155900001</v>
      </c>
      <c r="F48" s="20">
        <f>'[9]GNSP'!$E$76</f>
        <v>11</v>
      </c>
      <c r="G48" s="20">
        <f>'[9]GNSP'!$F$76</f>
        <v>42</v>
      </c>
      <c r="H48" s="21">
        <v>45</v>
      </c>
      <c r="I48" s="20">
        <f>'[9]GNSP'!$G$76</f>
        <v>33658</v>
      </c>
      <c r="J48" s="20">
        <f>'[9]GNSP'!$H$76</f>
        <v>165364</v>
      </c>
      <c r="K48" s="21">
        <v>-342372</v>
      </c>
    </row>
    <row r="49" spans="1:11" ht="13.5">
      <c r="A49" s="8">
        <v>10</v>
      </c>
      <c r="B49" s="9" t="s">
        <v>23</v>
      </c>
      <c r="C49" s="10"/>
      <c r="D49" s="10"/>
      <c r="E49" s="10"/>
      <c r="F49" s="12"/>
      <c r="G49" s="12"/>
      <c r="H49" s="12"/>
      <c r="I49" s="12"/>
      <c r="J49" s="12"/>
      <c r="K49" s="12"/>
    </row>
    <row r="50" spans="1:11" ht="13.5">
      <c r="A50" s="8"/>
      <c r="B50" s="14" t="s">
        <v>11</v>
      </c>
      <c r="C50" s="15">
        <f>'[10]ISP'!$C$56/100</f>
        <v>7.5633986</v>
      </c>
      <c r="D50" s="15">
        <f>'[10]ISP'!$D$56/100</f>
        <v>28.82065254</v>
      </c>
      <c r="E50" s="15">
        <v>86.7529189</v>
      </c>
      <c r="F50" s="16">
        <f>'[10]ISP'!$E$56</f>
        <v>291</v>
      </c>
      <c r="G50" s="16">
        <f>'[10]ISP'!$F$56</f>
        <v>1614</v>
      </c>
      <c r="H50" s="16">
        <v>5868</v>
      </c>
      <c r="I50" s="16"/>
      <c r="J50" s="16"/>
      <c r="K50" s="16"/>
    </row>
    <row r="51" spans="1:11" ht="13.5">
      <c r="A51" s="8"/>
      <c r="B51" s="14" t="s">
        <v>12</v>
      </c>
      <c r="C51" s="15">
        <f>'[10]INSP'!$C$56/100</f>
        <v>29.773265714999997</v>
      </c>
      <c r="D51" s="15">
        <f>'[10]INSP'!$D$56/100</f>
        <v>118.11285432900004</v>
      </c>
      <c r="E51" s="15">
        <v>121.693729386</v>
      </c>
      <c r="F51" s="16">
        <f>'[10]INSP'!$E$56</f>
        <v>10770</v>
      </c>
      <c r="G51" s="16">
        <f>'[10]INSP'!$F$56</f>
        <v>49133</v>
      </c>
      <c r="H51" s="16">
        <v>51006</v>
      </c>
      <c r="I51" s="16"/>
      <c r="J51" s="16"/>
      <c r="K51" s="16"/>
    </row>
    <row r="52" spans="1:11" ht="13.5">
      <c r="A52" s="8"/>
      <c r="B52" s="14" t="s">
        <v>13</v>
      </c>
      <c r="C52" s="15">
        <f>'[10]GSP'!$C$76/100</f>
        <v>15.01209773221752</v>
      </c>
      <c r="D52" s="15">
        <f>'[10]GSP'!$D$76/100</f>
        <v>61.44394463949715</v>
      </c>
      <c r="E52" s="15">
        <v>47.06032702625934</v>
      </c>
      <c r="F52" s="16">
        <f>'[10]GSP'!$E$76</f>
        <v>1</v>
      </c>
      <c r="G52" s="16">
        <f>'[10]GSP'!$F$76</f>
        <v>10</v>
      </c>
      <c r="H52" s="16">
        <v>21</v>
      </c>
      <c r="I52" s="16">
        <f>'[10]GSP'!$G$76</f>
        <v>230767</v>
      </c>
      <c r="J52" s="16">
        <f>'[10]GSP'!$H$76</f>
        <v>907339</v>
      </c>
      <c r="K52" s="16">
        <v>337561</v>
      </c>
    </row>
    <row r="53" spans="1:11" ht="13.5">
      <c r="A53" s="8"/>
      <c r="B53" s="14" t="s">
        <v>14</v>
      </c>
      <c r="C53" s="15">
        <f>'[10]GNSP'!$C$76/100</f>
        <v>35.619982897568185</v>
      </c>
      <c r="D53" s="15">
        <f>'[10]GNSP'!$D$76/100</f>
        <v>79.47000016383996</v>
      </c>
      <c r="E53" s="15">
        <v>76.40347125403875</v>
      </c>
      <c r="F53" s="16">
        <f>'[10]GNSP'!$E$76</f>
        <v>60</v>
      </c>
      <c r="G53" s="16">
        <f>'[10]GNSP'!$F$76</f>
        <v>324</v>
      </c>
      <c r="H53" s="16">
        <v>291</v>
      </c>
      <c r="I53" s="16">
        <f>'[10]GNSP'!$G$76</f>
        <v>197256</v>
      </c>
      <c r="J53" s="16">
        <f>'[10]GNSP'!$H$76</f>
        <v>610543</v>
      </c>
      <c r="K53" s="16">
        <v>694568</v>
      </c>
    </row>
    <row r="54" spans="1:11" ht="13.5">
      <c r="A54" s="8">
        <v>11</v>
      </c>
      <c r="B54" s="9" t="s">
        <v>24</v>
      </c>
      <c r="C54" s="10"/>
      <c r="D54" s="10"/>
      <c r="E54" s="10"/>
      <c r="F54" s="12"/>
      <c r="G54" s="12"/>
      <c r="H54" s="12"/>
      <c r="I54" s="12"/>
      <c r="J54" s="12"/>
      <c r="K54" s="12"/>
    </row>
    <row r="55" spans="1:11" ht="13.5">
      <c r="A55" s="8"/>
      <c r="B55" s="14" t="s">
        <v>11</v>
      </c>
      <c r="C55" s="15">
        <f>'[11]ISP'!$C$56/100</f>
        <v>15.000039859000044</v>
      </c>
      <c r="D55" s="15">
        <f>'[11]ISP'!$D$56/100</f>
        <v>81.71804441399999</v>
      </c>
      <c r="E55" s="15">
        <v>88.6762010430001</v>
      </c>
      <c r="F55" s="16">
        <f>'[11]ISP'!$E$56</f>
        <v>20</v>
      </c>
      <c r="G55" s="16">
        <f>'[11]ISP'!$F$56</f>
        <v>102</v>
      </c>
      <c r="H55" s="16">
        <v>370</v>
      </c>
      <c r="I55" s="16"/>
      <c r="J55" s="16"/>
      <c r="K55" s="16"/>
    </row>
    <row r="56" spans="1:11" ht="13.5">
      <c r="A56" s="8"/>
      <c r="B56" s="14" t="s">
        <v>12</v>
      </c>
      <c r="C56" s="15">
        <f>'[11]INSP'!$C$56/100</f>
        <v>114.39016851099996</v>
      </c>
      <c r="D56" s="15">
        <f>'[11]INSP'!$D$56/100</f>
        <v>479.72262659099994</v>
      </c>
      <c r="E56" s="15">
        <v>528.327936423</v>
      </c>
      <c r="F56" s="16">
        <f>'[11]INSP'!$E$56</f>
        <v>37680</v>
      </c>
      <c r="G56" s="16">
        <f>'[11]INSP'!$F$56</f>
        <v>175246</v>
      </c>
      <c r="H56" s="16">
        <v>212202</v>
      </c>
      <c r="I56" s="16"/>
      <c r="J56" s="16"/>
      <c r="K56" s="16"/>
    </row>
    <row r="57" spans="1:11" ht="13.5">
      <c r="A57" s="8"/>
      <c r="B57" s="14" t="s">
        <v>13</v>
      </c>
      <c r="C57" s="15">
        <f>'[11]GSP'!$C$76/100</f>
        <v>11.389363099999995</v>
      </c>
      <c r="D57" s="15">
        <f>'[11]GSP'!$D$76/100</f>
        <v>51.53584914299999</v>
      </c>
      <c r="E57" s="15">
        <v>35.235445573</v>
      </c>
      <c r="F57" s="16">
        <f>'[11]GSP'!$E$76</f>
        <v>1</v>
      </c>
      <c r="G57" s="16">
        <f>'[11]GSP'!$F$76</f>
        <v>15</v>
      </c>
      <c r="H57" s="16">
        <v>13</v>
      </c>
      <c r="I57" s="16">
        <f>'[11]GSP'!$G$76</f>
        <v>34730</v>
      </c>
      <c r="J57" s="16">
        <f>'[11]GSP'!$H$76</f>
        <v>42818</v>
      </c>
      <c r="K57" s="16">
        <v>30440</v>
      </c>
    </row>
    <row r="58" spans="1:11" ht="13.5">
      <c r="A58" s="8"/>
      <c r="B58" s="14" t="s">
        <v>14</v>
      </c>
      <c r="C58" s="15">
        <f>'[11]GNSP'!$C$76/100</f>
        <v>0.8922124399999991</v>
      </c>
      <c r="D58" s="15">
        <f>'[11]GNSP'!$D$76/100</f>
        <v>14.910760948</v>
      </c>
      <c r="E58" s="15">
        <v>22.917342699999992</v>
      </c>
      <c r="F58" s="16">
        <f>'[11]GNSP'!$E$76</f>
        <v>55</v>
      </c>
      <c r="G58" s="16">
        <f>'[11]GNSP'!$F$76</f>
        <v>562</v>
      </c>
      <c r="H58" s="16">
        <v>453</v>
      </c>
      <c r="I58" s="16">
        <f>'[11]GNSP'!$G$76</f>
        <v>11461</v>
      </c>
      <c r="J58" s="16">
        <f>'[11]GNSP'!$H$76</f>
        <v>505242</v>
      </c>
      <c r="K58" s="16">
        <v>2279328</v>
      </c>
    </row>
    <row r="59" spans="1:11" ht="13.5">
      <c r="A59" s="8">
        <v>12</v>
      </c>
      <c r="B59" s="9" t="s">
        <v>25</v>
      </c>
      <c r="C59" s="10"/>
      <c r="D59" s="10"/>
      <c r="E59" s="10"/>
      <c r="F59" s="12"/>
      <c r="G59" s="12"/>
      <c r="H59" s="12"/>
      <c r="I59" s="12"/>
      <c r="J59" s="12"/>
      <c r="K59" s="12"/>
    </row>
    <row r="60" spans="1:11" ht="13.5">
      <c r="A60" s="8"/>
      <c r="B60" s="14" t="s">
        <v>11</v>
      </c>
      <c r="C60" s="18">
        <f>'[12]ISP'!$C$56/100</f>
        <v>13.837351895000001</v>
      </c>
      <c r="D60" s="18">
        <f>'[12]ISP'!$D$56/100</f>
        <v>107.286108127</v>
      </c>
      <c r="E60" s="19">
        <v>55.881403884</v>
      </c>
      <c r="F60" s="20">
        <f>'[12]ISP'!$E$56</f>
        <v>2276</v>
      </c>
      <c r="G60" s="20">
        <f>'[12]ISP'!$F$56</f>
        <v>17706</v>
      </c>
      <c r="H60" s="21">
        <v>4256</v>
      </c>
      <c r="I60" s="20"/>
      <c r="J60" s="20"/>
      <c r="K60" s="21"/>
    </row>
    <row r="61" spans="1:11" ht="13.5">
      <c r="A61" s="8"/>
      <c r="B61" s="14" t="s">
        <v>12</v>
      </c>
      <c r="C61" s="18">
        <f>'[12]INSP'!$C$56/100</f>
        <v>32.745443425999994</v>
      </c>
      <c r="D61" s="18">
        <f>'[12]INSP'!$D$56/100</f>
        <v>196.862205316</v>
      </c>
      <c r="E61" s="19">
        <v>122.30813589900002</v>
      </c>
      <c r="F61" s="20">
        <f>'[12]INSP'!$E$56</f>
        <v>13084</v>
      </c>
      <c r="G61" s="20">
        <f>'[12]INSP'!$F$56</f>
        <v>72602</v>
      </c>
      <c r="H61" s="21">
        <v>55171</v>
      </c>
      <c r="I61" s="20"/>
      <c r="J61" s="20"/>
      <c r="K61" s="21"/>
    </row>
    <row r="62" spans="1:11" ht="13.5">
      <c r="A62" s="8"/>
      <c r="B62" s="14" t="s">
        <v>13</v>
      </c>
      <c r="C62" s="15">
        <f>'[12]GSP'!$C$76/100</f>
        <v>0.195496373</v>
      </c>
      <c r="D62" s="15">
        <f>'[12]GSP'!$D$76/100</f>
        <v>1.5234240600000002</v>
      </c>
      <c r="E62" s="15">
        <v>3.6405825399999996</v>
      </c>
      <c r="F62" s="16">
        <f>'[12]GSP'!$E$76</f>
        <v>0</v>
      </c>
      <c r="G62" s="16">
        <f>'[12]GSP'!$F$76</f>
        <v>0</v>
      </c>
      <c r="H62" s="16">
        <v>4</v>
      </c>
      <c r="I62" s="16">
        <f>'[12]GSP'!$G$76</f>
        <v>770</v>
      </c>
      <c r="J62" s="16">
        <f>'[12]GSP'!$H$76</f>
        <v>10264</v>
      </c>
      <c r="K62" s="16">
        <v>6703</v>
      </c>
    </row>
    <row r="63" spans="1:11" ht="13.5">
      <c r="A63" s="8"/>
      <c r="B63" s="14" t="s">
        <v>14</v>
      </c>
      <c r="C63" s="15">
        <f>'[12]GNSP'!$C$76/100</f>
        <v>6.106992918</v>
      </c>
      <c r="D63" s="15">
        <f>'[12]GNSP'!$D$76/100</f>
        <v>14.713539345</v>
      </c>
      <c r="E63" s="15">
        <v>22.143299379</v>
      </c>
      <c r="F63" s="16">
        <f>'[12]GNSP'!$E$76</f>
        <v>21</v>
      </c>
      <c r="G63" s="16">
        <f>'[12]GNSP'!$F$76</f>
        <v>104</v>
      </c>
      <c r="H63" s="16">
        <v>262</v>
      </c>
      <c r="I63" s="16">
        <f>'[12]GNSP'!$G$76</f>
        <v>32309</v>
      </c>
      <c r="J63" s="16">
        <f>'[12]GNSP'!$H$76</f>
        <v>282390</v>
      </c>
      <c r="K63" s="16">
        <v>447629</v>
      </c>
    </row>
    <row r="64" spans="1:11" ht="13.5">
      <c r="A64" s="8">
        <v>13</v>
      </c>
      <c r="B64" s="9" t="s">
        <v>26</v>
      </c>
      <c r="C64" s="10"/>
      <c r="D64" s="10"/>
      <c r="E64" s="10"/>
      <c r="F64" s="12"/>
      <c r="G64" s="12"/>
      <c r="H64" s="12"/>
      <c r="I64" s="12"/>
      <c r="J64" s="12"/>
      <c r="K64" s="12"/>
    </row>
    <row r="65" spans="1:11" ht="13.5">
      <c r="A65" s="8"/>
      <c r="B65" s="14" t="s">
        <v>11</v>
      </c>
      <c r="C65" s="15">
        <f>'[13]ISP'!$C$56/100</f>
        <v>1.210204</v>
      </c>
      <c r="D65" s="15">
        <f>'[13]ISP'!$D$56/100</f>
        <v>5.5236410000000005</v>
      </c>
      <c r="E65" s="15">
        <v>7.5764499999999995</v>
      </c>
      <c r="F65" s="16">
        <f>'[13]ISP'!$E$56</f>
        <v>254</v>
      </c>
      <c r="G65" s="16">
        <f>'[13]ISP'!$F$56</f>
        <v>1160</v>
      </c>
      <c r="H65" s="16">
        <v>1685</v>
      </c>
      <c r="I65" s="16"/>
      <c r="J65" s="16"/>
      <c r="K65" s="16"/>
    </row>
    <row r="66" spans="1:11" ht="13.5">
      <c r="A66" s="8"/>
      <c r="B66" s="14" t="s">
        <v>12</v>
      </c>
      <c r="C66" s="15">
        <f>'[13]INSP'!$C$56/100</f>
        <v>2.836855</v>
      </c>
      <c r="D66" s="15">
        <f>'[13]INSP'!$D$56/100</f>
        <v>12.117213999999999</v>
      </c>
      <c r="E66" s="15">
        <v>12.340210900000002</v>
      </c>
      <c r="F66" s="16">
        <f>'[13]INSP'!$E$56</f>
        <v>5351</v>
      </c>
      <c r="G66" s="16">
        <f>'[13]INSP'!$F$56</f>
        <v>18523</v>
      </c>
      <c r="H66" s="16">
        <v>16739</v>
      </c>
      <c r="I66" s="16"/>
      <c r="J66" s="16"/>
      <c r="K66" s="16"/>
    </row>
    <row r="67" spans="1:11" ht="13.5">
      <c r="A67" s="8"/>
      <c r="B67" s="14" t="s">
        <v>13</v>
      </c>
      <c r="C67" s="15">
        <f>'[13]GSP'!$C$76/100</f>
        <v>0</v>
      </c>
      <c r="D67" s="15">
        <f>'[13]GSP'!$D$76/100</f>
        <v>0</v>
      </c>
      <c r="E67" s="15">
        <v>0</v>
      </c>
      <c r="F67" s="16">
        <f>'[13]GSP'!$E$76</f>
        <v>0</v>
      </c>
      <c r="G67" s="16">
        <f>'[13]GSP'!$F$76</f>
        <v>0</v>
      </c>
      <c r="H67" s="16">
        <v>0</v>
      </c>
      <c r="I67" s="16">
        <f>'[13]GSP'!$G$76</f>
        <v>0</v>
      </c>
      <c r="J67" s="16">
        <f>'[13]GSP'!$H$76</f>
        <v>0</v>
      </c>
      <c r="K67" s="16">
        <v>0</v>
      </c>
    </row>
    <row r="68" spans="1:11" ht="13.5">
      <c r="A68" s="8"/>
      <c r="B68" s="14" t="s">
        <v>14</v>
      </c>
      <c r="C68" s="15">
        <f>'[13]GNSP'!$C$76/100</f>
        <v>0.0037905</v>
      </c>
      <c r="D68" s="15">
        <f>'[13]GNSP'!$D$76/100</f>
        <v>0.005241099999999999</v>
      </c>
      <c r="E68" s="15">
        <v>0</v>
      </c>
      <c r="F68" s="16">
        <f>'[13]GNSP'!$E$76</f>
        <v>1</v>
      </c>
      <c r="G68" s="16">
        <f>'[13]GNSP'!$F$76</f>
        <v>2</v>
      </c>
      <c r="H68" s="16">
        <v>0</v>
      </c>
      <c r="I68" s="16">
        <f>'[13]GNSP'!$G$76</f>
        <v>128</v>
      </c>
      <c r="J68" s="16">
        <f>'[13]GNSP'!$H$76</f>
        <v>221</v>
      </c>
      <c r="K68" s="16">
        <v>0</v>
      </c>
    </row>
    <row r="69" spans="1:11" ht="13.5">
      <c r="A69" s="8">
        <v>14</v>
      </c>
      <c r="B69" s="9" t="s">
        <v>27</v>
      </c>
      <c r="C69" s="10"/>
      <c r="D69" s="10"/>
      <c r="E69" s="10"/>
      <c r="F69" s="12"/>
      <c r="G69" s="12"/>
      <c r="H69" s="12"/>
      <c r="I69" s="12"/>
      <c r="J69" s="12"/>
      <c r="K69" s="12"/>
    </row>
    <row r="70" spans="1:11" ht="13.5">
      <c r="A70" s="8"/>
      <c r="B70" s="14" t="s">
        <v>11</v>
      </c>
      <c r="C70" s="15">
        <f>'[14]ISP'!$C$56/100</f>
        <v>8.931799999999999</v>
      </c>
      <c r="D70" s="15">
        <f>'[14]ISP'!$D$56/100</f>
        <v>48.7471</v>
      </c>
      <c r="E70" s="15">
        <v>80.3210371</v>
      </c>
      <c r="F70" s="16">
        <f>'[14]ISP'!$E$56</f>
        <v>1086</v>
      </c>
      <c r="G70" s="16">
        <f>'[14]ISP'!$F$56</f>
        <v>6045</v>
      </c>
      <c r="H70" s="16">
        <v>9950</v>
      </c>
      <c r="I70" s="16"/>
      <c r="J70" s="16"/>
      <c r="K70" s="16"/>
    </row>
    <row r="71" spans="1:11" ht="13.5">
      <c r="A71" s="8"/>
      <c r="B71" s="14" t="s">
        <v>12</v>
      </c>
      <c r="C71" s="15">
        <f>'[14]INSP'!$C$56/100</f>
        <v>12.492500000000001</v>
      </c>
      <c r="D71" s="15">
        <f>'[14]INSP'!$D$56/100</f>
        <v>57.844405699999996</v>
      </c>
      <c r="E71" s="15">
        <v>39.95786034525</v>
      </c>
      <c r="F71" s="16">
        <f>'[14]INSP'!$E$56</f>
        <v>9420</v>
      </c>
      <c r="G71" s="16">
        <f>'[14]INSP'!$F$56</f>
        <v>38074</v>
      </c>
      <c r="H71" s="16">
        <v>33486</v>
      </c>
      <c r="I71" s="16"/>
      <c r="J71" s="16"/>
      <c r="K71" s="16"/>
    </row>
    <row r="72" spans="1:11" ht="13.5">
      <c r="A72" s="8"/>
      <c r="B72" s="14" t="s">
        <v>13</v>
      </c>
      <c r="C72" s="15">
        <f>'[14]GSP '!$C$76/100</f>
        <v>8.5723</v>
      </c>
      <c r="D72" s="15">
        <f>'[14]GSP '!$D$76/100</f>
        <v>37.7931</v>
      </c>
      <c r="E72" s="15">
        <v>33.5957778</v>
      </c>
      <c r="F72" s="16">
        <f>'[14]GSP '!$E$76</f>
        <v>0</v>
      </c>
      <c r="G72" s="16">
        <f>'[14]GSP '!$F$76</f>
        <v>0</v>
      </c>
      <c r="H72" s="16">
        <v>0</v>
      </c>
      <c r="I72" s="16">
        <f>'[14]GSP '!$G$76</f>
        <v>37264</v>
      </c>
      <c r="J72" s="16">
        <f>'[14]GSP '!$H$76</f>
        <v>162159</v>
      </c>
      <c r="K72" s="16">
        <v>125693</v>
      </c>
    </row>
    <row r="73" spans="1:11" ht="13.5">
      <c r="A73" s="8"/>
      <c r="B73" s="14" t="s">
        <v>14</v>
      </c>
      <c r="C73" s="15">
        <f>'[14]GNSP '!$C$76/100</f>
        <v>0.8813</v>
      </c>
      <c r="D73" s="15">
        <f>'[14]GNSP '!$D$76/100</f>
        <v>4.9200066</v>
      </c>
      <c r="E73" s="15">
        <v>2.1980527</v>
      </c>
      <c r="F73" s="16">
        <f>'[14]GNSP '!$E$76</f>
        <v>7</v>
      </c>
      <c r="G73" s="16">
        <f>'[14]GNSP '!$F$76</f>
        <v>37</v>
      </c>
      <c r="H73" s="16">
        <v>4</v>
      </c>
      <c r="I73" s="16">
        <f>'[14]GNSP '!$G$76</f>
        <v>44669</v>
      </c>
      <c r="J73" s="16">
        <f>'[14]GNSP '!$H$76</f>
        <v>253455</v>
      </c>
      <c r="K73" s="16">
        <v>143070</v>
      </c>
    </row>
    <row r="74" spans="1:11" ht="13.5">
      <c r="A74" s="8">
        <v>15</v>
      </c>
      <c r="B74" s="9" t="s">
        <v>28</v>
      </c>
      <c r="C74" s="10"/>
      <c r="D74" s="10"/>
      <c r="E74" s="10"/>
      <c r="F74" s="16"/>
      <c r="G74" s="16"/>
      <c r="H74" s="16"/>
      <c r="I74" s="16"/>
      <c r="J74" s="16"/>
      <c r="K74" s="16"/>
    </row>
    <row r="75" spans="1:11" ht="13.5">
      <c r="A75" s="8"/>
      <c r="B75" s="14" t="s">
        <v>11</v>
      </c>
      <c r="C75" s="15">
        <f>'[15]ISP'!$C$56/100</f>
        <v>0.0115</v>
      </c>
      <c r="D75" s="15">
        <f>'[15]ISP'!$D$56/100</f>
        <v>0.028340604999999998</v>
      </c>
      <c r="E75" s="15">
        <v>0.6106501595548505</v>
      </c>
      <c r="F75" s="16">
        <f>'[15]ISP'!$E$56</f>
        <v>0</v>
      </c>
      <c r="G75" s="16">
        <f>'[15]ISP'!$F$56</f>
        <v>0</v>
      </c>
      <c r="H75" s="16">
        <v>109</v>
      </c>
      <c r="I75" s="16"/>
      <c r="J75" s="16"/>
      <c r="K75" s="16"/>
    </row>
    <row r="76" spans="1:11" ht="13.5">
      <c r="A76" s="8"/>
      <c r="B76" s="14" t="s">
        <v>12</v>
      </c>
      <c r="C76" s="15">
        <f>'[15]INSP'!$C$56/100</f>
        <v>14.105870557343968</v>
      </c>
      <c r="D76" s="15">
        <f>'[15]INSP'!$D$56/100</f>
        <v>62.967644290236485</v>
      </c>
      <c r="E76" s="15">
        <v>63.19891898100006</v>
      </c>
      <c r="F76" s="16">
        <f>'[15]INSP'!$E$56</f>
        <v>8182</v>
      </c>
      <c r="G76" s="16">
        <f>'[15]INSP'!$F$56</f>
        <v>34878</v>
      </c>
      <c r="H76" s="16">
        <v>39056</v>
      </c>
      <c r="I76" s="16"/>
      <c r="J76" s="16"/>
      <c r="K76" s="16"/>
    </row>
    <row r="77" spans="1:11" ht="13.5">
      <c r="A77" s="8"/>
      <c r="B77" s="14" t="s">
        <v>13</v>
      </c>
      <c r="C77" s="15">
        <f>'[15]GSP'!$C$76/100</f>
        <v>2.435034701999999</v>
      </c>
      <c r="D77" s="15">
        <f>'[15]GSP'!$D$76/100</f>
        <v>10.482126107064</v>
      </c>
      <c r="E77" s="15">
        <v>10.076484535991547</v>
      </c>
      <c r="F77" s="16">
        <f>'[15]GSP'!$E$76</f>
        <v>0</v>
      </c>
      <c r="G77" s="16">
        <f>'[15]GSP'!$F$76</f>
        <v>0</v>
      </c>
      <c r="H77" s="16">
        <v>1</v>
      </c>
      <c r="I77" s="16">
        <f>'[15]GSP'!$G$76</f>
        <v>1015</v>
      </c>
      <c r="J77" s="16">
        <f>'[15]GSP'!$H$76</f>
        <v>4496</v>
      </c>
      <c r="K77" s="16">
        <v>3842</v>
      </c>
    </row>
    <row r="78" spans="1:11" ht="13.5">
      <c r="A78" s="8"/>
      <c r="B78" s="14" t="s">
        <v>14</v>
      </c>
      <c r="C78" s="15">
        <f>'[15]GNSP'!$C$76/100</f>
        <v>0</v>
      </c>
      <c r="D78" s="15">
        <f>'[15]GNSP'!$D$76/100</f>
        <v>0</v>
      </c>
      <c r="E78" s="28">
        <v>0</v>
      </c>
      <c r="F78" s="16">
        <f>'[15]GNSP'!$E$76</f>
        <v>0</v>
      </c>
      <c r="G78" s="16">
        <f>'[15]GNSP'!$F$76</f>
        <v>0</v>
      </c>
      <c r="H78" s="29">
        <v>0</v>
      </c>
      <c r="I78" s="16">
        <f>'[15]GNSP'!$G$76</f>
        <v>0</v>
      </c>
      <c r="J78" s="16">
        <f>'[15]GNSP'!$H$76</f>
        <v>0</v>
      </c>
      <c r="K78" s="29">
        <v>0</v>
      </c>
    </row>
    <row r="79" spans="1:11" ht="13.5">
      <c r="A79" s="8">
        <v>16</v>
      </c>
      <c r="B79" s="9" t="s">
        <v>29</v>
      </c>
      <c r="C79" s="10"/>
      <c r="D79" s="10"/>
      <c r="E79" s="10"/>
      <c r="F79" s="16"/>
      <c r="G79" s="16"/>
      <c r="H79" s="16"/>
      <c r="I79" s="16"/>
      <c r="J79" s="16"/>
      <c r="K79" s="16"/>
    </row>
    <row r="80" spans="1:11" ht="13.5">
      <c r="A80" s="8"/>
      <c r="B80" s="14" t="s">
        <v>11</v>
      </c>
      <c r="C80" s="15">
        <f>'[16]ISP'!$C$56/100</f>
        <v>0.9133924240228342</v>
      </c>
      <c r="D80" s="15">
        <f>'[16]ISP'!$D$56/100</f>
        <v>4.330370671022835</v>
      </c>
      <c r="E80" s="15">
        <v>10.550194735900067</v>
      </c>
      <c r="F80" s="16">
        <f>'[16]ISP'!$E$56</f>
        <v>143</v>
      </c>
      <c r="G80" s="16">
        <f>'[16]ISP'!$F$56</f>
        <v>644</v>
      </c>
      <c r="H80" s="16">
        <v>1501</v>
      </c>
      <c r="I80" s="16"/>
      <c r="J80" s="16"/>
      <c r="K80" s="16"/>
    </row>
    <row r="81" spans="1:11" ht="13.5">
      <c r="A81" s="8"/>
      <c r="B81" s="14" t="s">
        <v>12</v>
      </c>
      <c r="C81" s="15">
        <f>'[16]INSP'!$C$56/100</f>
        <v>6.3157409</v>
      </c>
      <c r="D81" s="15">
        <f>'[16]INSP'!$D$56/100</f>
        <v>36.5128111</v>
      </c>
      <c r="E81" s="15">
        <v>86.9327623</v>
      </c>
      <c r="F81" s="16">
        <f>'[16]INSP'!$E$56</f>
        <v>4858</v>
      </c>
      <c r="G81" s="16">
        <f>'[16]INSP'!$F$56</f>
        <v>29044</v>
      </c>
      <c r="H81" s="16">
        <v>50546</v>
      </c>
      <c r="I81" s="16"/>
      <c r="J81" s="16"/>
      <c r="K81" s="16"/>
    </row>
    <row r="82" spans="1:11" ht="13.5">
      <c r="A82" s="8"/>
      <c r="B82" s="14" t="s">
        <v>13</v>
      </c>
      <c r="C82" s="15">
        <f>'[16]GSP'!$C$76/100</f>
        <v>0</v>
      </c>
      <c r="D82" s="15">
        <f>'[16]GSP'!$D$76/100</f>
        <v>0.075644255</v>
      </c>
      <c r="E82" s="15">
        <v>0.17242827100000002</v>
      </c>
      <c r="F82" s="16">
        <f>'[16]GSP'!$E$76</f>
        <v>0</v>
      </c>
      <c r="G82" s="16">
        <f>'[16]GSP'!$F$76</f>
        <v>0</v>
      </c>
      <c r="H82" s="16">
        <v>1</v>
      </c>
      <c r="I82" s="16">
        <f>'[16]GSP'!$G$76</f>
        <v>0</v>
      </c>
      <c r="J82" s="16">
        <f>'[16]GSP'!$H$76</f>
        <v>11</v>
      </c>
      <c r="K82" s="16">
        <v>27</v>
      </c>
    </row>
    <row r="83" spans="1:11" ht="13.5">
      <c r="A83" s="8"/>
      <c r="B83" s="14" t="s">
        <v>14</v>
      </c>
      <c r="C83" s="15">
        <f>'[16]GNSP'!$C$76/100</f>
        <v>20.225584589</v>
      </c>
      <c r="D83" s="15">
        <f>'[16]GNSP'!$D$76/100</f>
        <v>35.9942436661694</v>
      </c>
      <c r="E83" s="28">
        <v>8.573648418308032</v>
      </c>
      <c r="F83" s="16">
        <f>'[16]GNSP'!$E$76</f>
        <v>5</v>
      </c>
      <c r="G83" s="16">
        <f>'[16]GNSP'!$F$76</f>
        <v>22</v>
      </c>
      <c r="H83" s="29">
        <v>50</v>
      </c>
      <c r="I83" s="16">
        <f>'[16]GNSP'!$G$76</f>
        <v>2193</v>
      </c>
      <c r="J83" s="16">
        <f>'[16]GNSP'!$H$76</f>
        <v>20702</v>
      </c>
      <c r="K83" s="29">
        <v>60491</v>
      </c>
    </row>
    <row r="84" spans="1:20" s="31" customFormat="1" ht="13.5">
      <c r="A84" s="8">
        <v>17</v>
      </c>
      <c r="B84" s="9" t="s">
        <v>30</v>
      </c>
      <c r="C84" s="10"/>
      <c r="D84" s="10"/>
      <c r="E84" s="10"/>
      <c r="F84" s="16"/>
      <c r="G84" s="16"/>
      <c r="H84" s="16"/>
      <c r="I84" s="16"/>
      <c r="J84" s="16"/>
      <c r="K84" s="16"/>
      <c r="L84" s="30"/>
      <c r="M84" s="30"/>
      <c r="N84" s="30"/>
      <c r="O84"/>
      <c r="P84" s="30"/>
      <c r="Q84" s="30"/>
      <c r="R84" s="30"/>
      <c r="S84" s="30"/>
      <c r="T84" s="36"/>
    </row>
    <row r="85" spans="1:20" s="31" customFormat="1" ht="13.5">
      <c r="A85" s="8"/>
      <c r="B85" s="14" t="s">
        <v>11</v>
      </c>
      <c r="C85" s="15">
        <f>+'[17]ISP'!$C$56/100</f>
        <v>3.4562214</v>
      </c>
      <c r="D85" s="15">
        <f>+'[17]ISP'!$D$56/100</f>
        <v>13.454174169000003</v>
      </c>
      <c r="E85" s="15">
        <v>46.33981812600001</v>
      </c>
      <c r="F85" s="16">
        <f>+'[17]ISP'!$E$56</f>
        <v>581</v>
      </c>
      <c r="G85" s="16">
        <f>+'[17]ISP'!$F$56</f>
        <v>2243</v>
      </c>
      <c r="H85" s="16">
        <v>2740</v>
      </c>
      <c r="I85" s="16"/>
      <c r="J85" s="16"/>
      <c r="K85" s="16"/>
      <c r="L85" s="30"/>
      <c r="M85" s="30"/>
      <c r="N85" s="30"/>
      <c r="O85" s="30"/>
      <c r="P85" s="30"/>
      <c r="Q85" s="30"/>
      <c r="R85" s="30"/>
      <c r="S85" s="30"/>
      <c r="T85" s="36"/>
    </row>
    <row r="86" spans="1:20" s="31" customFormat="1" ht="13.5">
      <c r="A86" s="8"/>
      <c r="B86" s="14" t="s">
        <v>12</v>
      </c>
      <c r="C86" s="15">
        <f>+'[17]INSP'!$C$56/100</f>
        <v>19.452580801999996</v>
      </c>
      <c r="D86" s="15">
        <f>+'[17]INSP'!$D$56/100</f>
        <v>65.48125999199999</v>
      </c>
      <c r="E86" s="15">
        <v>51.27445995800001</v>
      </c>
      <c r="F86" s="16">
        <f>+'[17]INSP'!$E$56</f>
        <v>8815</v>
      </c>
      <c r="G86" s="16">
        <f>+'[17]INSP'!$F$56</f>
        <v>30661</v>
      </c>
      <c r="H86" s="16">
        <v>21044</v>
      </c>
      <c r="I86" s="16"/>
      <c r="J86" s="16"/>
      <c r="K86" s="16"/>
      <c r="L86" s="30"/>
      <c r="M86" s="30"/>
      <c r="N86" s="30"/>
      <c r="O86" s="30"/>
      <c r="P86" s="30"/>
      <c r="Q86" s="30"/>
      <c r="R86" s="30"/>
      <c r="S86" s="30"/>
      <c r="T86" s="36"/>
    </row>
    <row r="87" spans="1:20" s="31" customFormat="1" ht="13.5">
      <c r="A87" s="8"/>
      <c r="B87" s="14" t="s">
        <v>13</v>
      </c>
      <c r="C87" s="15">
        <f>+'[17]GSP'!$C$76/100</f>
        <v>0</v>
      </c>
      <c r="D87" s="15">
        <f>+'[17]GSP'!$D$76/100</f>
        <v>0</v>
      </c>
      <c r="E87" s="15">
        <v>0</v>
      </c>
      <c r="F87" s="16">
        <f>+'[17]GSP'!$E$76</f>
        <v>0</v>
      </c>
      <c r="G87" s="16">
        <f>+'[17]GSP'!$F$76</f>
        <v>0</v>
      </c>
      <c r="H87" s="16">
        <v>0</v>
      </c>
      <c r="I87" s="16">
        <f>+'[17]GSP'!$G$76</f>
        <v>0</v>
      </c>
      <c r="J87" s="16">
        <f>+'[17]GSP'!$H$76</f>
        <v>0</v>
      </c>
      <c r="K87" s="16">
        <v>0</v>
      </c>
      <c r="L87" s="30"/>
      <c r="M87" s="30"/>
      <c r="N87" s="30"/>
      <c r="O87" s="30"/>
      <c r="P87" s="30"/>
      <c r="Q87" s="30"/>
      <c r="R87" s="30"/>
      <c r="S87" s="30"/>
      <c r="T87" s="36"/>
    </row>
    <row r="88" spans="1:20" s="31" customFormat="1" ht="13.5">
      <c r="A88" s="8"/>
      <c r="B88" s="14" t="s">
        <v>14</v>
      </c>
      <c r="C88" s="15">
        <f>+'[17]GNSP'!$C$76/100</f>
        <v>2.16931102421096</v>
      </c>
      <c r="D88" s="15">
        <f>+'[17]GNSP'!$D$76/100</f>
        <v>7.620219557546644</v>
      </c>
      <c r="E88" s="15">
        <v>6.223565978350052</v>
      </c>
      <c r="F88" s="16">
        <f>+'[17]GNSP'!$E$76</f>
        <v>0</v>
      </c>
      <c r="G88" s="16">
        <f>+'[17]GNSP'!$F$76</f>
        <v>3</v>
      </c>
      <c r="H88" s="16">
        <v>15</v>
      </c>
      <c r="I88" s="16">
        <f>+'[17]GNSP'!$G$76</f>
        <v>12835</v>
      </c>
      <c r="J88" s="16">
        <f>+'[17]GNSP'!$H$76</f>
        <v>72175</v>
      </c>
      <c r="K88" s="16">
        <v>223872</v>
      </c>
      <c r="L88" s="30"/>
      <c r="M88" s="30"/>
      <c r="N88" s="30"/>
      <c r="O88" s="30"/>
      <c r="P88" s="30"/>
      <c r="Q88" s="30"/>
      <c r="R88" s="30"/>
      <c r="S88" s="30"/>
      <c r="T88" s="36"/>
    </row>
    <row r="89" spans="1:20" s="31" customFormat="1" ht="13.5">
      <c r="A89" s="8">
        <v>18</v>
      </c>
      <c r="B89" s="9" t="s">
        <v>31</v>
      </c>
      <c r="C89" s="10"/>
      <c r="D89" s="10"/>
      <c r="E89" s="10"/>
      <c r="F89" s="16"/>
      <c r="G89" s="16"/>
      <c r="H89" s="16"/>
      <c r="I89" s="16"/>
      <c r="J89" s="16"/>
      <c r="K89" s="16"/>
      <c r="L89" s="30"/>
      <c r="M89" s="30"/>
      <c r="N89" s="30"/>
      <c r="O89"/>
      <c r="P89" s="30"/>
      <c r="Q89" s="30"/>
      <c r="R89" s="30"/>
      <c r="S89" s="30"/>
      <c r="T89" s="36"/>
    </row>
    <row r="90" spans="1:11" ht="13.5">
      <c r="A90" s="8"/>
      <c r="B90" s="14" t="s">
        <v>11</v>
      </c>
      <c r="C90" s="15">
        <f>+'[18]ISP'!$C$56/100</f>
        <v>0.010658754</v>
      </c>
      <c r="D90" s="15">
        <f>+'[18]ISP'!$D$56/100</f>
        <v>0.015678754</v>
      </c>
      <c r="E90" s="37">
        <v>0.037816999999999996</v>
      </c>
      <c r="F90" s="16">
        <f>+'[18]ISP'!$E$56</f>
        <v>1</v>
      </c>
      <c r="G90" s="16">
        <f>+'[18]ISP'!$F$56</f>
        <v>1</v>
      </c>
      <c r="H90" s="38">
        <v>1</v>
      </c>
      <c r="I90" s="16"/>
      <c r="J90" s="16"/>
      <c r="K90" s="38"/>
    </row>
    <row r="91" spans="1:11" ht="13.5">
      <c r="A91" s="8"/>
      <c r="B91" s="14" t="s">
        <v>12</v>
      </c>
      <c r="C91" s="15">
        <f>+'[18]INSP'!$C$56/100</f>
        <v>47.82730205599988</v>
      </c>
      <c r="D91" s="15">
        <f>+'[18]INSP'!$D$56/100</f>
        <v>174.51134493399994</v>
      </c>
      <c r="E91" s="15">
        <v>184.85676161000015</v>
      </c>
      <c r="F91" s="16">
        <f>+'[18]INSP'!$E$56</f>
        <v>8703</v>
      </c>
      <c r="G91" s="16">
        <f>+'[18]INSP'!$F$56</f>
        <v>29393</v>
      </c>
      <c r="H91" s="16">
        <v>25222</v>
      </c>
      <c r="I91" s="16"/>
      <c r="J91" s="16"/>
      <c r="K91" s="16"/>
    </row>
    <row r="92" spans="1:11" ht="13.5">
      <c r="A92" s="8"/>
      <c r="B92" s="14" t="s">
        <v>13</v>
      </c>
      <c r="C92" s="15">
        <f>+'[18]GSP'!$C$76/100</f>
        <v>0.9359410759999998</v>
      </c>
      <c r="D92" s="15">
        <f>+'[18]GSP'!$D$76/100</f>
        <v>1.896587642</v>
      </c>
      <c r="E92" s="28">
        <v>1.879959969</v>
      </c>
      <c r="F92" s="16">
        <f>+'[18]GSP'!$E$76</f>
        <v>0</v>
      </c>
      <c r="G92" s="16">
        <f>+'[18]GSP'!$F$76</f>
        <v>0</v>
      </c>
      <c r="H92" s="29">
        <v>1</v>
      </c>
      <c r="I92" s="16">
        <f>+'[18]GSP'!$G$76</f>
        <v>309</v>
      </c>
      <c r="J92" s="16">
        <f>+'[18]GSP'!$H$76</f>
        <v>640</v>
      </c>
      <c r="K92" s="29">
        <v>591</v>
      </c>
    </row>
    <row r="93" spans="1:22" s="31" customFormat="1" ht="13.5">
      <c r="A93" s="8"/>
      <c r="B93" s="14" t="s">
        <v>14</v>
      </c>
      <c r="C93" s="15">
        <f>+'[18]GNSP'!$C$76/100</f>
        <v>41.263251438000005</v>
      </c>
      <c r="D93" s="15">
        <f>+'[18]GNSP'!$D$76/100</f>
        <v>90.867351032</v>
      </c>
      <c r="E93" s="15">
        <v>76.723590861</v>
      </c>
      <c r="F93" s="16">
        <f>+'[18]GNSP'!$E$76</f>
        <v>4</v>
      </c>
      <c r="G93" s="16">
        <f>+'[18]GNSP'!$F$76</f>
        <v>16</v>
      </c>
      <c r="H93" s="16">
        <v>4</v>
      </c>
      <c r="I93" s="16">
        <f>+'[18]GNSP'!$G$76</f>
        <v>36688</v>
      </c>
      <c r="J93" s="16">
        <f>+'[18]GNSP'!$H$76</f>
        <v>83710</v>
      </c>
      <c r="K93" s="16">
        <v>61380</v>
      </c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6"/>
    </row>
    <row r="94" spans="1:21" ht="13.5">
      <c r="A94" s="8">
        <v>19</v>
      </c>
      <c r="B94" s="9" t="s">
        <v>32</v>
      </c>
      <c r="C94" s="10"/>
      <c r="D94" s="10"/>
      <c r="E94" s="34"/>
      <c r="F94" s="16"/>
      <c r="G94" s="16"/>
      <c r="H94" s="39"/>
      <c r="I94" s="16"/>
      <c r="J94" s="16"/>
      <c r="K94" s="39"/>
      <c r="L94" s="30"/>
      <c r="M94" s="30"/>
      <c r="N94" s="30"/>
      <c r="P94" s="30"/>
      <c r="Q94" s="30"/>
      <c r="R94" s="30"/>
      <c r="S94" s="30"/>
      <c r="T94" s="30"/>
      <c r="U94" s="30"/>
    </row>
    <row r="95" spans="1:21" ht="13.5">
      <c r="A95" s="8"/>
      <c r="B95" s="14" t="s">
        <v>11</v>
      </c>
      <c r="C95" s="15">
        <f>+'[19]ISP'!$C$56/100</f>
        <v>0.25560955700000004</v>
      </c>
      <c r="D95" s="15">
        <f>+'[19]ISP'!$D$56/100</f>
        <v>1.733917997</v>
      </c>
      <c r="E95" s="15">
        <v>9.848226805</v>
      </c>
      <c r="F95" s="16">
        <f>+'[19]ISP'!$E$56</f>
        <v>15</v>
      </c>
      <c r="G95" s="16">
        <f>+'[19]ISP'!$F$56</f>
        <v>112</v>
      </c>
      <c r="H95" s="16">
        <v>513</v>
      </c>
      <c r="I95" s="16"/>
      <c r="J95" s="16"/>
      <c r="K95" s="16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13.5">
      <c r="A96" s="8"/>
      <c r="B96" s="14" t="s">
        <v>12</v>
      </c>
      <c r="C96" s="15">
        <f>+'[19]INSP'!$C$56/100</f>
        <v>9.504599926</v>
      </c>
      <c r="D96" s="15">
        <f>+'[19]INSP'!$D$56/100</f>
        <v>46.01474850699999</v>
      </c>
      <c r="E96" s="15">
        <v>56.864959125</v>
      </c>
      <c r="F96" s="16">
        <f>+'[19]INSP'!$E$56</f>
        <v>4689</v>
      </c>
      <c r="G96" s="16">
        <f>+'[19]INSP'!$F$56</f>
        <v>21928</v>
      </c>
      <c r="H96" s="16">
        <v>21609</v>
      </c>
      <c r="I96" s="16"/>
      <c r="J96" s="16"/>
      <c r="K96" s="16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13.5">
      <c r="A97" s="8"/>
      <c r="B97" s="14" t="s">
        <v>13</v>
      </c>
      <c r="C97" s="15">
        <f>+'[19]GSP'!$C$76/100</f>
        <v>0.013522435000000005</v>
      </c>
      <c r="D97" s="15">
        <f>+'[19]GSP'!$D$76/100</f>
        <v>0.063125689</v>
      </c>
      <c r="E97" s="15">
        <v>0.26920404500000006</v>
      </c>
      <c r="F97" s="16">
        <f>+'[19]GSP'!$E$76</f>
        <v>0</v>
      </c>
      <c r="G97" s="16">
        <f>+'[19]GSP'!$F$76</f>
        <v>0</v>
      </c>
      <c r="H97" s="16">
        <v>0</v>
      </c>
      <c r="I97" s="16">
        <f>+'[19]GSP'!$G$76</f>
        <v>20</v>
      </c>
      <c r="J97" s="16">
        <f>+'[19]GSP'!$H$76</f>
        <v>93</v>
      </c>
      <c r="K97" s="16">
        <v>555</v>
      </c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13.5">
      <c r="A98" s="8"/>
      <c r="B98" s="14" t="s">
        <v>14</v>
      </c>
      <c r="C98" s="15">
        <f>+'[19]GNSP'!$C$76/100</f>
        <v>0</v>
      </c>
      <c r="D98" s="15">
        <f>+'[19]GNSP'!$D$76/100</f>
        <v>6.032526689</v>
      </c>
      <c r="E98" s="28">
        <v>0</v>
      </c>
      <c r="F98" s="16">
        <f>+'[19]GNSP'!$E$76</f>
        <v>0</v>
      </c>
      <c r="G98" s="16">
        <f>+'[19]GNSP'!$F$76</f>
        <v>0</v>
      </c>
      <c r="H98" s="29">
        <v>0</v>
      </c>
      <c r="I98" s="16">
        <f>+'[19]GNSP'!$G$76</f>
        <v>591</v>
      </c>
      <c r="J98" s="16">
        <f>+'[19]GNSP'!$H$76</f>
        <v>591</v>
      </c>
      <c r="K98" s="29">
        <v>0</v>
      </c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2" s="31" customFormat="1" ht="13.5">
      <c r="A99" s="8">
        <v>20</v>
      </c>
      <c r="B99" s="40" t="s">
        <v>33</v>
      </c>
      <c r="C99" s="15"/>
      <c r="D99" s="15"/>
      <c r="E99" s="15"/>
      <c r="F99" s="16"/>
      <c r="G99" s="16"/>
      <c r="H99" s="16"/>
      <c r="I99" s="16"/>
      <c r="J99" s="16"/>
      <c r="K99" s="16"/>
      <c r="L99" s="30"/>
      <c r="M99" s="30"/>
      <c r="N99" s="30"/>
      <c r="O99"/>
      <c r="P99" s="30"/>
      <c r="Q99" s="30"/>
      <c r="R99" s="30"/>
      <c r="S99" s="30"/>
      <c r="T99" s="30"/>
      <c r="U99" s="30"/>
      <c r="V99" s="36"/>
    </row>
    <row r="100" spans="1:22" s="31" customFormat="1" ht="13.5">
      <c r="A100" s="8"/>
      <c r="B100" s="14" t="s">
        <v>11</v>
      </c>
      <c r="C100" s="15">
        <f>+'[20]ISP'!$C$56/100</f>
        <v>0.0693</v>
      </c>
      <c r="D100" s="15">
        <f>+'[20]ISP'!$D$56/100</f>
        <v>0.7398942000000001</v>
      </c>
      <c r="E100" s="15">
        <v>5.1190299</v>
      </c>
      <c r="F100" s="16">
        <f>+'[20]ISP'!$E$56</f>
        <v>11</v>
      </c>
      <c r="G100" s="16">
        <f>+'[20]ISP'!$F$56</f>
        <v>111</v>
      </c>
      <c r="H100" s="16">
        <v>566</v>
      </c>
      <c r="I100" s="16"/>
      <c r="J100" s="16"/>
      <c r="K100" s="16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6"/>
    </row>
    <row r="101" spans="1:22" s="31" customFormat="1" ht="13.5">
      <c r="A101" s="8"/>
      <c r="B101" s="14" t="s">
        <v>12</v>
      </c>
      <c r="C101" s="15">
        <f>+'[20]INSP'!$C$56/100</f>
        <v>8.779961399999998</v>
      </c>
      <c r="D101" s="15">
        <f>+'[20]INSP'!$D$56/100</f>
        <v>47.488500699999996</v>
      </c>
      <c r="E101" s="15">
        <v>28.841010400000005</v>
      </c>
      <c r="F101" s="16">
        <f>+'[20]INSP'!$E$56</f>
        <v>5764</v>
      </c>
      <c r="G101" s="16">
        <f>+'[20]INSP'!$F$56</f>
        <v>32907</v>
      </c>
      <c r="H101" s="16">
        <v>19759</v>
      </c>
      <c r="I101" s="16"/>
      <c r="J101" s="16"/>
      <c r="K101" s="16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6"/>
    </row>
    <row r="102" spans="1:22" s="31" customFormat="1" ht="13.5">
      <c r="A102" s="8"/>
      <c r="B102" s="14" t="s">
        <v>13</v>
      </c>
      <c r="C102" s="15">
        <f>+'[20]GSP'!$C$76/100</f>
        <v>0</v>
      </c>
      <c r="D102" s="15">
        <f>+'[20]GSP'!$D$76/100</f>
        <v>0</v>
      </c>
      <c r="E102" s="15">
        <v>0</v>
      </c>
      <c r="F102" s="16">
        <f>+'[20]GSP'!$E$76</f>
        <v>0</v>
      </c>
      <c r="G102" s="16">
        <f>+'[20]GSP'!$F$76</f>
        <v>0</v>
      </c>
      <c r="H102" s="16">
        <v>0</v>
      </c>
      <c r="I102" s="16">
        <f>+'[20]GSP'!$G$76</f>
        <v>0</v>
      </c>
      <c r="J102" s="16">
        <f>+'[20]GSP'!$H$76</f>
        <v>0</v>
      </c>
      <c r="K102" s="16">
        <v>0</v>
      </c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6"/>
    </row>
    <row r="103" spans="1:11" ht="13.5">
      <c r="A103" s="8"/>
      <c r="B103" s="14" t="s">
        <v>14</v>
      </c>
      <c r="C103" s="15">
        <f>+'[20]GNSP'!$C$76/100</f>
        <v>0</v>
      </c>
      <c r="D103" s="15">
        <f>+'[20]GNSP'!$D$76/100</f>
        <v>0</v>
      </c>
      <c r="E103" s="41">
        <v>0</v>
      </c>
      <c r="F103" s="16">
        <f>+'[20]GNSP'!$E$76</f>
        <v>0</v>
      </c>
      <c r="G103" s="16">
        <f>+'[20]GNSP'!$F$76</f>
        <v>0</v>
      </c>
      <c r="H103" s="39">
        <v>0</v>
      </c>
      <c r="I103" s="16">
        <f>+'[20]GNSP'!$G$76</f>
        <v>0</v>
      </c>
      <c r="J103" s="16">
        <f>+'[20]GNSP'!$H$76</f>
        <v>0</v>
      </c>
      <c r="K103" s="39">
        <v>0</v>
      </c>
    </row>
    <row r="104" spans="1:22" s="31" customFormat="1" ht="13.5">
      <c r="A104" s="8">
        <v>21</v>
      </c>
      <c r="B104" s="40" t="s">
        <v>34</v>
      </c>
      <c r="C104" s="15"/>
      <c r="D104" s="15"/>
      <c r="E104" s="15"/>
      <c r="F104" s="16"/>
      <c r="G104" s="16"/>
      <c r="H104" s="16"/>
      <c r="I104" s="16"/>
      <c r="J104" s="16"/>
      <c r="K104" s="16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6"/>
    </row>
    <row r="105" spans="1:22" s="31" customFormat="1" ht="13.5">
      <c r="A105" s="8"/>
      <c r="B105" s="14" t="s">
        <v>11</v>
      </c>
      <c r="C105" s="15">
        <f>+'[21]ISP'!$C$56/100</f>
        <v>11.9887516</v>
      </c>
      <c r="D105" s="15">
        <f>+'[21]ISP'!$D$56/100</f>
        <v>66.1150058</v>
      </c>
      <c r="E105" s="15">
        <v>100.6499899</v>
      </c>
      <c r="F105" s="16">
        <f>+'[21]ISP'!$E$56</f>
        <v>956</v>
      </c>
      <c r="G105" s="16">
        <f>+'[21]ISP'!$F$56</f>
        <v>4728</v>
      </c>
      <c r="H105" s="16">
        <v>6889</v>
      </c>
      <c r="I105" s="16"/>
      <c r="J105" s="16"/>
      <c r="K105" s="16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6"/>
    </row>
    <row r="106" spans="1:22" s="31" customFormat="1" ht="13.5">
      <c r="A106" s="8"/>
      <c r="B106" s="14" t="s">
        <v>12</v>
      </c>
      <c r="C106" s="15">
        <f>+'[21]INSP'!$C$56/100</f>
        <v>19.500149439999998</v>
      </c>
      <c r="D106" s="15">
        <f>+'[21]INSP'!$D$56/100</f>
        <v>76.52233143400001</v>
      </c>
      <c r="E106" s="15">
        <v>66.91867580399999</v>
      </c>
      <c r="F106" s="16">
        <f>+'[21]INSP'!$E$56</f>
        <v>13179</v>
      </c>
      <c r="G106" s="16">
        <f>+'[21]INSP'!$F$56</f>
        <v>44784</v>
      </c>
      <c r="H106" s="16">
        <v>32280</v>
      </c>
      <c r="I106" s="16"/>
      <c r="J106" s="16"/>
      <c r="K106" s="16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6"/>
    </row>
    <row r="107" spans="1:22" s="31" customFormat="1" ht="13.5">
      <c r="A107" s="8"/>
      <c r="B107" s="14" t="s">
        <v>13</v>
      </c>
      <c r="C107" s="15">
        <f>+'[21]GSP'!$C$76/100</f>
        <v>4.02012366503</v>
      </c>
      <c r="D107" s="15">
        <f>+'[21]GSP'!$D$76/100</f>
        <v>19.385234949890002</v>
      </c>
      <c r="E107" s="15">
        <v>23.23817066044465</v>
      </c>
      <c r="F107" s="16">
        <f>+'[21]GSP'!$E$76</f>
        <v>0</v>
      </c>
      <c r="G107" s="16">
        <f>+'[21]GSP'!$F$76</f>
        <v>2</v>
      </c>
      <c r="H107" s="16">
        <v>0</v>
      </c>
      <c r="I107" s="16">
        <f>+'[21]GSP'!$G$76</f>
        <v>2287</v>
      </c>
      <c r="J107" s="16">
        <f>+'[21]GSP'!$H$76</f>
        <v>9380</v>
      </c>
      <c r="K107" s="16">
        <v>8437</v>
      </c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6"/>
    </row>
    <row r="108" spans="1:11" ht="13.5">
      <c r="A108" s="8"/>
      <c r="B108" s="14" t="s">
        <v>14</v>
      </c>
      <c r="C108" s="15">
        <f>+'[21]GNSP'!$C$76/100</f>
        <v>0.10201172336999999</v>
      </c>
      <c r="D108" s="15">
        <f>+'[21]GNSP'!$D$76/100</f>
        <v>3.9801797798600003</v>
      </c>
      <c r="E108" s="41">
        <v>3.166564311714018</v>
      </c>
      <c r="F108" s="16">
        <f>+'[21]GNSP'!$E$76</f>
        <v>3</v>
      </c>
      <c r="G108" s="16">
        <f>+'[21]GNSP'!$F$76</f>
        <v>17</v>
      </c>
      <c r="H108" s="39">
        <v>8</v>
      </c>
      <c r="I108" s="16">
        <f>+'[21]GNSP'!$G$76</f>
        <v>11394</v>
      </c>
      <c r="J108" s="16">
        <f>+'[21]GNSP'!$H$76</f>
        <v>53375</v>
      </c>
      <c r="K108" s="39">
        <v>56198</v>
      </c>
    </row>
    <row r="109" spans="1:22" s="31" customFormat="1" ht="13.5">
      <c r="A109" s="8">
        <v>22</v>
      </c>
      <c r="B109" s="40" t="s">
        <v>35</v>
      </c>
      <c r="C109" s="15"/>
      <c r="D109" s="15"/>
      <c r="E109" s="15"/>
      <c r="F109" s="16"/>
      <c r="G109" s="16"/>
      <c r="H109" s="16"/>
      <c r="I109" s="16"/>
      <c r="J109" s="16"/>
      <c r="K109" s="16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6"/>
    </row>
    <row r="110" spans="1:22" s="31" customFormat="1" ht="13.5">
      <c r="A110" s="8"/>
      <c r="B110" s="14" t="s">
        <v>11</v>
      </c>
      <c r="C110" s="15">
        <f>+'[22]ISP'!$C$56/100</f>
        <v>4.7729628</v>
      </c>
      <c r="D110" s="15">
        <f>+'[22]ISP'!$D$56/100</f>
        <v>18.6665755</v>
      </c>
      <c r="E110" s="15">
        <v>109.245527</v>
      </c>
      <c r="F110" s="16">
        <f>+'[22]ISP'!$E$56</f>
        <v>438</v>
      </c>
      <c r="G110" s="16">
        <f>+'[22]ISP'!$F$56</f>
        <v>1718</v>
      </c>
      <c r="H110" s="16">
        <v>8622</v>
      </c>
      <c r="I110" s="16"/>
      <c r="J110" s="16"/>
      <c r="K110" s="16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6"/>
    </row>
    <row r="111" spans="1:22" s="31" customFormat="1" ht="13.5">
      <c r="A111" s="8"/>
      <c r="B111" s="14" t="s">
        <v>12</v>
      </c>
      <c r="C111" s="15">
        <f>+'[22]INSP'!$C$56/100</f>
        <v>10.532396441000003</v>
      </c>
      <c r="D111" s="15">
        <f>+'[22]INSP'!$D$56/100</f>
        <v>56.221706971</v>
      </c>
      <c r="E111" s="15">
        <v>36.197846</v>
      </c>
      <c r="F111" s="16">
        <f>+'[22]INSP'!$E$56</f>
        <v>6208</v>
      </c>
      <c r="G111" s="16">
        <f>+'[22]INSP'!$F$56</f>
        <v>34403</v>
      </c>
      <c r="H111" s="16">
        <v>17383</v>
      </c>
      <c r="I111" s="16"/>
      <c r="J111" s="16"/>
      <c r="K111" s="16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6"/>
    </row>
    <row r="112" spans="1:22" s="31" customFormat="1" ht="13.5">
      <c r="A112" s="8"/>
      <c r="B112" s="14" t="s">
        <v>13</v>
      </c>
      <c r="C112" s="15">
        <f>+'[22]GSP'!$C$76/100</f>
        <v>22.237210548000004</v>
      </c>
      <c r="D112" s="15">
        <f>+'[22]GSP'!$D$76/100</f>
        <v>83.244590472</v>
      </c>
      <c r="E112" s="15">
        <v>8.452864215</v>
      </c>
      <c r="F112" s="16">
        <f>+'[22]GSP'!$E$76</f>
        <v>4</v>
      </c>
      <c r="G112" s="16">
        <f>+'[22]GSP'!$F$76</f>
        <v>18</v>
      </c>
      <c r="H112" s="16">
        <v>1</v>
      </c>
      <c r="I112" s="16">
        <f>+'[22]GSP'!$G$76</f>
        <v>5968</v>
      </c>
      <c r="J112" s="16">
        <f>+'[22]GSP'!$H$76</f>
        <v>23472</v>
      </c>
      <c r="K112" s="16">
        <v>5618</v>
      </c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6"/>
    </row>
    <row r="113" spans="1:11" ht="13.5">
      <c r="A113" s="8"/>
      <c r="B113" s="14" t="s">
        <v>14</v>
      </c>
      <c r="C113" s="15">
        <f>+'[22]GNSP'!$C$76/100</f>
        <v>0.6032306359999996</v>
      </c>
      <c r="D113" s="15">
        <f>+'[22]GNSP'!$D$76/100</f>
        <v>6.958083102</v>
      </c>
      <c r="E113" s="41">
        <v>64.654341645</v>
      </c>
      <c r="F113" s="16">
        <f>+'[22]GNSP'!$E$76</f>
        <v>9</v>
      </c>
      <c r="G113" s="16">
        <f>+'[22]GNSP'!$F$76</f>
        <v>27</v>
      </c>
      <c r="H113" s="39">
        <v>25</v>
      </c>
      <c r="I113" s="16">
        <f>+'[22]GNSP'!$G$76</f>
        <v>35506</v>
      </c>
      <c r="J113" s="16">
        <f>+'[22]GNSP'!$H$76</f>
        <v>232550</v>
      </c>
      <c r="K113" s="39">
        <v>206280</v>
      </c>
    </row>
    <row r="114" spans="1:22" s="31" customFormat="1" ht="13.5">
      <c r="A114" s="8">
        <v>23</v>
      </c>
      <c r="B114" s="40" t="s">
        <v>36</v>
      </c>
      <c r="C114" s="15"/>
      <c r="D114" s="15"/>
      <c r="E114" s="32"/>
      <c r="F114" s="16"/>
      <c r="G114" s="16"/>
      <c r="H114" s="33"/>
      <c r="I114" s="16"/>
      <c r="J114" s="16"/>
      <c r="K114" s="42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6"/>
    </row>
    <row r="115" spans="1:22" s="31" customFormat="1" ht="13.5">
      <c r="A115" s="8"/>
      <c r="B115" s="14" t="s">
        <v>11</v>
      </c>
      <c r="C115" s="15">
        <f>+'[23]ISP'!$C$56/100</f>
        <v>0</v>
      </c>
      <c r="D115" s="15">
        <f>+'[23]ISP'!$D$56/100</f>
        <v>0.039597</v>
      </c>
      <c r="E115" s="32">
        <v>0</v>
      </c>
      <c r="F115" s="16">
        <f>+'[23]ISP'!$E$56</f>
        <v>0</v>
      </c>
      <c r="G115" s="16">
        <f>+'[23]ISP'!$F$56</f>
        <v>1</v>
      </c>
      <c r="H115" s="33">
        <v>0</v>
      </c>
      <c r="I115" s="16"/>
      <c r="J115" s="16"/>
      <c r="K115" s="42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6"/>
    </row>
    <row r="116" spans="1:22" s="31" customFormat="1" ht="13.5">
      <c r="A116" s="8"/>
      <c r="B116" s="14" t="s">
        <v>12</v>
      </c>
      <c r="C116" s="15">
        <f>+'[23]INSP'!$C$56/100</f>
        <v>1.7690433110000021</v>
      </c>
      <c r="D116" s="15">
        <f>+'[23]INSP'!$D$56/100</f>
        <v>6.529814504999988</v>
      </c>
      <c r="E116" s="32">
        <v>0.321749607</v>
      </c>
      <c r="F116" s="16">
        <f>+'[23]INSP'!$E$56</f>
        <v>1117</v>
      </c>
      <c r="G116" s="16">
        <f>+'[23]INSP'!$F$56</f>
        <v>4249</v>
      </c>
      <c r="H116" s="33">
        <v>164</v>
      </c>
      <c r="I116" s="16"/>
      <c r="J116" s="16"/>
      <c r="K116" s="42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6"/>
    </row>
    <row r="117" spans="1:22" s="31" customFormat="1" ht="13.5">
      <c r="A117" s="8"/>
      <c r="B117" s="14" t="s">
        <v>13</v>
      </c>
      <c r="C117" s="15">
        <f>+'[23]GSP'!$C$76/100</f>
        <v>0.039946772000000005</v>
      </c>
      <c r="D117" s="15">
        <f>+'[23]GSP'!$D$76/100</f>
        <v>0.26213651499999996</v>
      </c>
      <c r="E117" s="32">
        <v>0.009066171000000001</v>
      </c>
      <c r="F117" s="16">
        <f>+'[23]GSP'!$E$76</f>
        <v>0</v>
      </c>
      <c r="G117" s="16">
        <f>+'[23]GSP'!$F$76</f>
        <v>2</v>
      </c>
      <c r="H117" s="33">
        <v>1</v>
      </c>
      <c r="I117" s="16">
        <f>+'[23]GSP'!$G$76</f>
        <v>3</v>
      </c>
      <c r="J117" s="16">
        <f>+'[23]GSP'!$H$76</f>
        <v>28</v>
      </c>
      <c r="K117" s="43">
        <v>1</v>
      </c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6"/>
    </row>
    <row r="118" spans="1:11" ht="13.5">
      <c r="A118" s="8"/>
      <c r="B118" s="14" t="s">
        <v>14</v>
      </c>
      <c r="C118" s="15">
        <f>+'[23]GNSP'!$C$76/100</f>
        <v>0.11840529999999999</v>
      </c>
      <c r="D118" s="15">
        <f>+'[23]GNSP'!$D$76/100</f>
        <v>0.6353446139999999</v>
      </c>
      <c r="E118" s="32">
        <v>0</v>
      </c>
      <c r="F118" s="16">
        <f>+'[23]GNSP'!$E$76</f>
        <v>6</v>
      </c>
      <c r="G118" s="16">
        <f>+'[23]GNSP'!$F$76</f>
        <v>27</v>
      </c>
      <c r="H118" s="33">
        <v>0</v>
      </c>
      <c r="I118" s="16">
        <f>+'[23]GNSP'!$G$76</f>
        <v>1532</v>
      </c>
      <c r="J118" s="16">
        <f>+'[23]GNSP'!$H$76</f>
        <v>6748</v>
      </c>
      <c r="K118" s="44">
        <v>0</v>
      </c>
    </row>
    <row r="119" spans="1:11" s="49" customFormat="1" ht="13.5">
      <c r="A119" s="45"/>
      <c r="B119" s="46" t="s">
        <v>37</v>
      </c>
      <c r="C119" s="11"/>
      <c r="D119" s="11"/>
      <c r="E119" s="11"/>
      <c r="F119" s="47"/>
      <c r="G119" s="47"/>
      <c r="H119" s="47"/>
      <c r="I119" s="47"/>
      <c r="J119" s="47"/>
      <c r="K119" s="48"/>
    </row>
    <row r="120" spans="1:11" s="49" customFormat="1" ht="12.75">
      <c r="A120" s="50"/>
      <c r="B120" s="46" t="s">
        <v>11</v>
      </c>
      <c r="C120" s="11">
        <f aca="true" t="shared" si="0" ref="C120:K123">+C5+C10+C15+C20+C25+C30+C35+C40+C45+C50+C55+C60+C65+C70+C75+C80+C85+C90+C95+C100+C105+C110+C115</f>
        <v>151.5435604549534</v>
      </c>
      <c r="D120" s="11">
        <f t="shared" si="0"/>
        <v>767.8557334543528</v>
      </c>
      <c r="E120" s="11">
        <f t="shared" si="0"/>
        <v>1661.096945667455</v>
      </c>
      <c r="F120" s="47">
        <f t="shared" si="0"/>
        <v>31047</v>
      </c>
      <c r="G120" s="47">
        <f t="shared" si="0"/>
        <v>94891</v>
      </c>
      <c r="H120" s="47">
        <f t="shared" si="0"/>
        <v>144086</v>
      </c>
      <c r="I120" s="11"/>
      <c r="J120" s="11"/>
      <c r="K120" s="51"/>
    </row>
    <row r="121" spans="1:11" s="49" customFormat="1" ht="12.75">
      <c r="A121" s="50"/>
      <c r="B121" s="46" t="s">
        <v>12</v>
      </c>
      <c r="C121" s="11">
        <f t="shared" si="0"/>
        <v>1306.473126073305</v>
      </c>
      <c r="D121" s="11">
        <f t="shared" si="0"/>
        <v>5193.827585248637</v>
      </c>
      <c r="E121" s="11">
        <f t="shared" si="0"/>
        <v>5141.7384983733755</v>
      </c>
      <c r="F121" s="47">
        <f t="shared" si="0"/>
        <v>535220</v>
      </c>
      <c r="G121" s="47">
        <f t="shared" si="0"/>
        <v>2344185</v>
      </c>
      <c r="H121" s="47">
        <f t="shared" si="0"/>
        <v>2698950</v>
      </c>
      <c r="I121" s="11"/>
      <c r="J121" s="11"/>
      <c r="K121" s="51"/>
    </row>
    <row r="122" spans="1:11" s="49" customFormat="1" ht="12.75">
      <c r="A122" s="50"/>
      <c r="B122" s="46" t="s">
        <v>13</v>
      </c>
      <c r="C122" s="11">
        <f t="shared" si="0"/>
        <v>398.0549360704534</v>
      </c>
      <c r="D122" s="11">
        <f t="shared" si="0"/>
        <v>1919.7059773398219</v>
      </c>
      <c r="E122" s="11">
        <f t="shared" si="0"/>
        <v>1710.139164102705</v>
      </c>
      <c r="F122" s="47">
        <f t="shared" si="0"/>
        <v>131</v>
      </c>
      <c r="G122" s="47">
        <f t="shared" si="0"/>
        <v>528</v>
      </c>
      <c r="H122" s="47">
        <f t="shared" si="0"/>
        <v>451</v>
      </c>
      <c r="I122" s="47">
        <f t="shared" si="0"/>
        <v>2372581</v>
      </c>
      <c r="J122" s="47">
        <f t="shared" si="0"/>
        <v>5183899</v>
      </c>
      <c r="K122" s="48">
        <f t="shared" si="0"/>
        <v>2541133</v>
      </c>
    </row>
    <row r="123" spans="1:11" s="49" customFormat="1" ht="12.75">
      <c r="A123" s="50"/>
      <c r="B123" s="46" t="s">
        <v>14</v>
      </c>
      <c r="C123" s="11">
        <f t="shared" si="0"/>
        <v>286.42494226900186</v>
      </c>
      <c r="D123" s="11">
        <f t="shared" si="0"/>
        <v>1583.0279693637551</v>
      </c>
      <c r="E123" s="11">
        <f t="shared" si="0"/>
        <v>1227.8897517081095</v>
      </c>
      <c r="F123" s="47">
        <f t="shared" si="0"/>
        <v>267</v>
      </c>
      <c r="G123" s="47">
        <f t="shared" si="0"/>
        <v>1713</v>
      </c>
      <c r="H123" s="47">
        <f t="shared" si="0"/>
        <v>1817</v>
      </c>
      <c r="I123" s="47">
        <f t="shared" si="0"/>
        <v>751654</v>
      </c>
      <c r="J123" s="47">
        <f t="shared" si="0"/>
        <v>6073894</v>
      </c>
      <c r="K123" s="48">
        <f t="shared" si="0"/>
        <v>9267775</v>
      </c>
    </row>
    <row r="124" spans="1:11" s="49" customFormat="1" ht="13.5">
      <c r="A124" s="52">
        <v>24</v>
      </c>
      <c r="B124" s="46" t="s">
        <v>38</v>
      </c>
      <c r="C124" s="10"/>
      <c r="D124" s="10"/>
      <c r="E124" s="11"/>
      <c r="F124" s="47"/>
      <c r="G124" s="47"/>
      <c r="H124" s="47"/>
      <c r="I124" s="47"/>
      <c r="J124" s="47"/>
      <c r="K124" s="48"/>
    </row>
    <row r="125" spans="1:11" s="49" customFormat="1" ht="13.5">
      <c r="A125" s="45"/>
      <c r="B125" s="53" t="s">
        <v>11</v>
      </c>
      <c r="C125" s="15">
        <f>'[24]ISP'!$C$56/100</f>
        <v>1063.3238999999999</v>
      </c>
      <c r="D125" s="15">
        <f>'[24]ISP'!$D$56/100</f>
        <v>4438.8707</v>
      </c>
      <c r="E125" s="15">
        <v>4804.969800000001</v>
      </c>
      <c r="F125" s="33">
        <f>'[24]ISP'!$E$56</f>
        <v>125306</v>
      </c>
      <c r="G125" s="33">
        <f>'[24]ISP'!$F$56</f>
        <v>635236</v>
      </c>
      <c r="H125" s="33">
        <v>791307</v>
      </c>
      <c r="I125" s="33"/>
      <c r="J125" s="33"/>
      <c r="K125" s="54"/>
    </row>
    <row r="126" spans="1:11" s="49" customFormat="1" ht="13.5">
      <c r="A126" s="45"/>
      <c r="B126" s="53" t="s">
        <v>12</v>
      </c>
      <c r="C126" s="15">
        <f>'[24]INSP'!$C$56/100</f>
        <v>2490.6620000000003</v>
      </c>
      <c r="D126" s="15">
        <f>'[24]INSP'!$D$56/100</f>
        <v>11457.808200000001</v>
      </c>
      <c r="E126" s="15">
        <v>8048.928100000001</v>
      </c>
      <c r="F126" s="33">
        <f>'[24]INSP'!$E$56</f>
        <v>2546388</v>
      </c>
      <c r="G126" s="33">
        <f>'[24]INSP'!$F$56</f>
        <v>9934150</v>
      </c>
      <c r="H126" s="33">
        <v>9753663</v>
      </c>
      <c r="I126" s="33"/>
      <c r="J126" s="33"/>
      <c r="K126" s="54"/>
    </row>
    <row r="127" spans="1:11" s="49" customFormat="1" ht="13.5">
      <c r="A127" s="45"/>
      <c r="B127" s="53" t="s">
        <v>13</v>
      </c>
      <c r="C127" s="15">
        <f>'[24]GSP'!$C$76/100</f>
        <v>2290.9091342330003</v>
      </c>
      <c r="D127" s="15">
        <f>'[24]GSP'!$D$76/100</f>
        <v>13353.580951340999</v>
      </c>
      <c r="E127" s="15">
        <v>12525.528113372</v>
      </c>
      <c r="F127" s="33">
        <f>'[24]GSP'!$E$76</f>
        <v>11</v>
      </c>
      <c r="G127" s="33">
        <f>'[24]GSP'!$F$76</f>
        <v>43</v>
      </c>
      <c r="H127" s="33">
        <v>7097</v>
      </c>
      <c r="I127" s="33">
        <f>'[24]GSP'!$G$76</f>
        <v>61208</v>
      </c>
      <c r="J127" s="33">
        <f>'[24]GSP'!$H$76</f>
        <v>320454</v>
      </c>
      <c r="K127" s="33">
        <v>6437343</v>
      </c>
    </row>
    <row r="128" spans="1:11" s="49" customFormat="1" ht="14.25" thickBot="1">
      <c r="A128" s="55"/>
      <c r="B128" s="56" t="s">
        <v>14</v>
      </c>
      <c r="C128" s="28">
        <f>'[24]GNSP'!$C$76/100</f>
        <v>190.27093567999998</v>
      </c>
      <c r="D128" s="28">
        <f>'[24]GNSP'!$D$76/100</f>
        <v>642.945031501</v>
      </c>
      <c r="E128" s="28">
        <v>5532.878748841001</v>
      </c>
      <c r="F128" s="57">
        <f>'[24]GNSP'!$E$76</f>
        <v>2107</v>
      </c>
      <c r="G128" s="57">
        <f>'[24]GNSP'!$F$76</f>
        <v>8334</v>
      </c>
      <c r="H128" s="57">
        <v>2152</v>
      </c>
      <c r="I128" s="57">
        <f>'[24]GNSP'!$G$76</f>
        <v>3155907</v>
      </c>
      <c r="J128" s="57">
        <f>'[24]GNSP'!$H$76</f>
        <v>12322520</v>
      </c>
      <c r="K128" s="57">
        <v>1673474</v>
      </c>
    </row>
    <row r="129" spans="1:11" s="49" customFormat="1" ht="13.5">
      <c r="A129" s="58"/>
      <c r="B129" s="59" t="s">
        <v>39</v>
      </c>
      <c r="C129" s="60"/>
      <c r="D129" s="60"/>
      <c r="E129" s="60"/>
      <c r="F129" s="61"/>
      <c r="G129" s="61"/>
      <c r="H129" s="61"/>
      <c r="I129" s="61"/>
      <c r="J129" s="61"/>
      <c r="K129" s="62"/>
    </row>
    <row r="130" spans="1:11" s="49" customFormat="1" ht="12.75">
      <c r="A130" s="63"/>
      <c r="B130" s="46" t="s">
        <v>11</v>
      </c>
      <c r="C130" s="11">
        <f aca="true" t="shared" si="1" ref="C130:D133">+C125+C120</f>
        <v>1214.8674604549533</v>
      </c>
      <c r="D130" s="11">
        <f t="shared" si="1"/>
        <v>5206.726433454353</v>
      </c>
      <c r="E130" s="11">
        <f>+E125+E120</f>
        <v>6466.0667456674555</v>
      </c>
      <c r="F130" s="47">
        <f aca="true" t="shared" si="2" ref="F130:K133">F120+F125</f>
        <v>156353</v>
      </c>
      <c r="G130" s="47">
        <f t="shared" si="2"/>
        <v>730127</v>
      </c>
      <c r="H130" s="47">
        <f t="shared" si="2"/>
        <v>935393</v>
      </c>
      <c r="I130" s="47"/>
      <c r="J130" s="47"/>
      <c r="K130" s="48"/>
    </row>
    <row r="131" spans="1:11" s="49" customFormat="1" ht="12.75">
      <c r="A131" s="63"/>
      <c r="B131" s="46" t="s">
        <v>12</v>
      </c>
      <c r="C131" s="11">
        <f t="shared" si="1"/>
        <v>3797.1351260733054</v>
      </c>
      <c r="D131" s="11">
        <f t="shared" si="1"/>
        <v>16651.63578524864</v>
      </c>
      <c r="E131" s="11">
        <f>+E126+E121</f>
        <v>13190.666598373376</v>
      </c>
      <c r="F131" s="47">
        <f t="shared" si="2"/>
        <v>3081608</v>
      </c>
      <c r="G131" s="47">
        <f t="shared" si="2"/>
        <v>12278335</v>
      </c>
      <c r="H131" s="47">
        <f t="shared" si="2"/>
        <v>12452613</v>
      </c>
      <c r="I131" s="47"/>
      <c r="J131" s="47"/>
      <c r="K131" s="48"/>
    </row>
    <row r="132" spans="1:11" s="49" customFormat="1" ht="12.75">
      <c r="A132" s="63"/>
      <c r="B132" s="46" t="s">
        <v>13</v>
      </c>
      <c r="C132" s="11">
        <f t="shared" si="1"/>
        <v>2688.964070303454</v>
      </c>
      <c r="D132" s="11">
        <f t="shared" si="1"/>
        <v>15273.28692868082</v>
      </c>
      <c r="E132" s="11">
        <f>+E127+E122</f>
        <v>14235.667277474706</v>
      </c>
      <c r="F132" s="47">
        <f t="shared" si="2"/>
        <v>142</v>
      </c>
      <c r="G132" s="47">
        <f t="shared" si="2"/>
        <v>571</v>
      </c>
      <c r="H132" s="47">
        <f t="shared" si="2"/>
        <v>7548</v>
      </c>
      <c r="I132" s="47">
        <f t="shared" si="2"/>
        <v>2433789</v>
      </c>
      <c r="J132" s="47">
        <f t="shared" si="2"/>
        <v>5504353</v>
      </c>
      <c r="K132" s="48">
        <f t="shared" si="2"/>
        <v>8978476</v>
      </c>
    </row>
    <row r="133" spans="1:11" s="49" customFormat="1" ht="13.5" thickBot="1">
      <c r="A133" s="64"/>
      <c r="B133" s="65" t="s">
        <v>14</v>
      </c>
      <c r="C133" s="66">
        <f t="shared" si="1"/>
        <v>476.69587794900184</v>
      </c>
      <c r="D133" s="66">
        <f t="shared" si="1"/>
        <v>2225.9730008647552</v>
      </c>
      <c r="E133" s="66">
        <f>+E128+E123</f>
        <v>6760.76850054911</v>
      </c>
      <c r="F133" s="67">
        <f t="shared" si="2"/>
        <v>2374</v>
      </c>
      <c r="G133" s="67">
        <f t="shared" si="2"/>
        <v>10047</v>
      </c>
      <c r="H133" s="67">
        <f t="shared" si="2"/>
        <v>3969</v>
      </c>
      <c r="I133" s="67">
        <f t="shared" si="2"/>
        <v>3907561</v>
      </c>
      <c r="J133" s="67">
        <f t="shared" si="2"/>
        <v>18396414</v>
      </c>
      <c r="K133" s="68">
        <f t="shared" si="2"/>
        <v>10941249</v>
      </c>
    </row>
    <row r="134" spans="1:11" ht="13.5">
      <c r="A134" s="79" t="s">
        <v>40</v>
      </c>
      <c r="B134" s="79"/>
      <c r="C134" s="79"/>
      <c r="D134" s="79"/>
      <c r="E134" s="79"/>
      <c r="F134" s="79"/>
      <c r="G134" s="79"/>
      <c r="H134" s="69"/>
      <c r="I134" s="69"/>
      <c r="J134" s="69"/>
      <c r="K134" s="69"/>
    </row>
    <row r="135" spans="1:11" ht="13.5" customHeight="1">
      <c r="A135" s="70" t="s">
        <v>41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</row>
    <row r="136" ht="12.75">
      <c r="E136" s="71"/>
    </row>
    <row r="137" spans="8:11" ht="12.75">
      <c r="H137" s="22"/>
      <c r="K137" s="22"/>
    </row>
  </sheetData>
  <sheetProtection/>
  <mergeCells count="6">
    <mergeCell ref="A134:G134"/>
    <mergeCell ref="A2:A3"/>
    <mergeCell ref="B2:B3"/>
    <mergeCell ref="C2:E2"/>
    <mergeCell ref="F2:H2"/>
    <mergeCell ref="I2:K2"/>
  </mergeCells>
  <printOptions horizontalCentered="1" verticalCentered="1"/>
  <pageMargins left="0.47244094488189" right="0.196850393700787" top="0" bottom="0" header="0.236220472440945" footer="0.15748031496063"/>
  <pageSetup fitToHeight="2" horizontalDpi="600" verticalDpi="600" orientation="landscape" paperSize="9" scale="85" r:id="rId1"/>
  <rowBreaks count="2" manualBreakCount="2">
    <brk id="48" max="10" man="1"/>
    <brk id="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chitrav</dc:creator>
  <cp:keywords/>
  <dc:description/>
  <cp:lastModifiedBy>Windows 2003 server</cp:lastModifiedBy>
  <dcterms:created xsi:type="dcterms:W3CDTF">2012-10-01T07:13:33Z</dcterms:created>
  <dcterms:modified xsi:type="dcterms:W3CDTF">2012-10-03T06:36:15Z</dcterms:modified>
  <cp:category/>
  <cp:version/>
  <cp:contentType/>
  <cp:contentStatus/>
</cp:coreProperties>
</file>